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Compras\Licitações\RedeElétrica\Licitação\A Publicar\PortalTransparência\21-11-2019\"/>
    </mc:Choice>
  </mc:AlternateContent>
  <bookViews>
    <workbookView xWindow="0" yWindow="0" windowWidth="20490" windowHeight="7650" tabRatio="827"/>
  </bookViews>
  <sheets>
    <sheet name="Capa" sheetId="6" r:id="rId1"/>
    <sheet name="Orçamento" sheetId="29" r:id="rId2"/>
    <sheet name="Resumo" sheetId="2" r:id="rId3"/>
    <sheet name="Cronograma Definitivo" sheetId="38" r:id="rId4"/>
    <sheet name="BDI - Serviços" sheetId="4" r:id="rId5"/>
    <sheet name="BDI-Equipamentos" sheetId="10" r:id="rId6"/>
    <sheet name="Mapa de cotação" sheetId="27" r:id="rId7"/>
    <sheet name="Composição" sheetId="35" r:id="rId8"/>
    <sheet name="Mem. Calculo Sapatas" sheetId="30" state="hidden" r:id="rId9"/>
  </sheets>
  <externalReferences>
    <externalReference r:id="rId10"/>
    <externalReference r:id="rId11"/>
    <externalReference r:id="rId12"/>
    <externalReference r:id="rId13"/>
    <externalReference r:id="rId14"/>
    <externalReference r:id="rId15"/>
    <externalReference r:id="rId16"/>
  </externalReferences>
  <definedNames>
    <definedName name="_xlnm._FilterDatabase" localSheetId="1" hidden="1">Orçamento!$A$9:$J$152</definedName>
    <definedName name="_ind100" localSheetId="6">#REF!</definedName>
    <definedName name="_ind100" localSheetId="8">#REF!</definedName>
    <definedName name="_ind100" localSheetId="1">#REF!</definedName>
    <definedName name="_ind100">#REF!</definedName>
    <definedName name="_mem2">'[1]Mat Asf'!$H$37</definedName>
    <definedName name="_prd1" localSheetId="6">#REF!</definedName>
    <definedName name="_prd1" localSheetId="8">#REF!</definedName>
    <definedName name="_prd1" localSheetId="1">#REF!</definedName>
    <definedName name="_prd1">#REF!</definedName>
    <definedName name="_prt1" localSheetId="6">#REF!</definedName>
    <definedName name="_prt1" localSheetId="8">#REF!</definedName>
    <definedName name="_prt1" localSheetId="1">#REF!</definedName>
    <definedName name="_prt1">#REF!</definedName>
    <definedName name="_RET1" localSheetId="6">#REF!</definedName>
    <definedName name="_RET1" localSheetId="8">#REF!</definedName>
    <definedName name="_RET1" localSheetId="1">#REF!</definedName>
    <definedName name="_RET1">#REF!</definedName>
    <definedName name="abc" localSheetId="6">'[2]Aterro PonteSul'!#REF!</definedName>
    <definedName name="abc" localSheetId="8">'[2]Aterro PonteSul'!#REF!</definedName>
    <definedName name="abc" localSheetId="1">'[2]Aterro PonteSul'!#REF!</definedName>
    <definedName name="abc">'[2]Aterro PonteSul'!#REF!</definedName>
    <definedName name="_xlnm.Print_Area" localSheetId="4">'BDI - Serviços'!$A$1:$J$38</definedName>
    <definedName name="_xlnm.Print_Area" localSheetId="5">'BDI-Equipamentos'!$A$1:$J$31</definedName>
    <definedName name="_xlnm.Print_Area" localSheetId="8">#REF!</definedName>
    <definedName name="_xlnm.Print_Area" localSheetId="1">Orçamento!$A$1:$J$153</definedName>
    <definedName name="_xlnm.Print_Area" localSheetId="2">Resumo!$A$1:$I$31</definedName>
    <definedName name="_xlnm.Print_Area">#REF!</definedName>
    <definedName name="areafog" localSheetId="6">#REF!</definedName>
    <definedName name="areafog" localSheetId="8">#REF!</definedName>
    <definedName name="areafog" localSheetId="1">#REF!</definedName>
    <definedName name="areafog">#REF!</definedName>
    <definedName name="areatsd" localSheetId="6">#REF!</definedName>
    <definedName name="areatsd" localSheetId="8">#REF!</definedName>
    <definedName name="areatsd" localSheetId="1">#REF!</definedName>
    <definedName name="areatsd">#REF!</definedName>
    <definedName name="areatss" localSheetId="6">#REF!</definedName>
    <definedName name="areatss" localSheetId="8">#REF!</definedName>
    <definedName name="areatss" localSheetId="1">#REF!</definedName>
    <definedName name="areatss">#REF!</definedName>
    <definedName name="aterro" localSheetId="6">'[2]Aterro PonteSul'!#REF!</definedName>
    <definedName name="aterro" localSheetId="8">'[2]Aterro PonteSul'!#REF!</definedName>
    <definedName name="aterro" localSheetId="1">'[2]Aterro PonteSul'!#REF!</definedName>
    <definedName name="aterro">'[2]Aterro PonteSul'!#REF!</definedName>
    <definedName name="bacia" localSheetId="6">#REF!</definedName>
    <definedName name="bacia" localSheetId="8">#REF!</definedName>
    <definedName name="bacia" localSheetId="1">#REF!</definedName>
    <definedName name="bacia">#REF!</definedName>
    <definedName name="bbdcc15" localSheetId="6">#REF!</definedName>
    <definedName name="bbdcc15" localSheetId="8">#REF!</definedName>
    <definedName name="bbdcc15" localSheetId="1">#REF!</definedName>
    <definedName name="bbdcc15">#REF!</definedName>
    <definedName name="bbdcc20" localSheetId="6">#REF!</definedName>
    <definedName name="bbdcc20" localSheetId="8">#REF!</definedName>
    <definedName name="bbdcc20" localSheetId="1">#REF!</definedName>
    <definedName name="bbdcc20">#REF!</definedName>
    <definedName name="bbdcc25" localSheetId="6">#REF!</definedName>
    <definedName name="bbdcc25" localSheetId="8">#REF!</definedName>
    <definedName name="bbdcc25" localSheetId="1">#REF!</definedName>
    <definedName name="bbdcc25">#REF!</definedName>
    <definedName name="bbdcc30" localSheetId="6">#REF!</definedName>
    <definedName name="bbdcc30" localSheetId="8">#REF!</definedName>
    <definedName name="bbdcc30" localSheetId="1">#REF!</definedName>
    <definedName name="bbdcc30">#REF!</definedName>
    <definedName name="bbdtc04" localSheetId="6">#REF!</definedName>
    <definedName name="bbdtc04" localSheetId="8">#REF!</definedName>
    <definedName name="bbdtc04" localSheetId="1">#REF!</definedName>
    <definedName name="bbdtc04">#REF!</definedName>
    <definedName name="bbdtc06" localSheetId="6">#REF!</definedName>
    <definedName name="bbdtc06" localSheetId="8">#REF!</definedName>
    <definedName name="bbdtc06" localSheetId="1">#REF!</definedName>
    <definedName name="bbdtc06">#REF!</definedName>
    <definedName name="bbdtc08" localSheetId="6">#REF!</definedName>
    <definedName name="bbdtc08" localSheetId="8">#REF!</definedName>
    <definedName name="bbdtc08" localSheetId="1">#REF!</definedName>
    <definedName name="bbdtc08">#REF!</definedName>
    <definedName name="bbdtc10" localSheetId="6">#REF!</definedName>
    <definedName name="bbdtc10" localSheetId="8">#REF!</definedName>
    <definedName name="bbdtc10" localSheetId="1">#REF!</definedName>
    <definedName name="bbdtc10">#REF!</definedName>
    <definedName name="bbdtc12" localSheetId="6">#REF!</definedName>
    <definedName name="bbdtc12" localSheetId="8">#REF!</definedName>
    <definedName name="bbdtc12" localSheetId="1">#REF!</definedName>
    <definedName name="bbdtc12">#REF!</definedName>
    <definedName name="bbdtc15" localSheetId="6">#REF!</definedName>
    <definedName name="bbdtc15" localSheetId="8">#REF!</definedName>
    <definedName name="bbdtc15" localSheetId="1">#REF!</definedName>
    <definedName name="bbdtc15">#REF!</definedName>
    <definedName name="bbscc15" localSheetId="6">#REF!</definedName>
    <definedName name="bbscc15" localSheetId="8">#REF!</definedName>
    <definedName name="bbscc15" localSheetId="1">#REF!</definedName>
    <definedName name="bbscc15">#REF!</definedName>
    <definedName name="bbscc20" localSheetId="6">#REF!</definedName>
    <definedName name="bbscc20" localSheetId="8">#REF!</definedName>
    <definedName name="bbscc20" localSheetId="1">#REF!</definedName>
    <definedName name="bbscc20">#REF!</definedName>
    <definedName name="bbscc25" localSheetId="6">#REF!</definedName>
    <definedName name="bbscc25" localSheetId="8">#REF!</definedName>
    <definedName name="bbscc25" localSheetId="1">#REF!</definedName>
    <definedName name="bbscc25">#REF!</definedName>
    <definedName name="bbscc30" localSheetId="6">#REF!</definedName>
    <definedName name="bbscc30" localSheetId="8">#REF!</definedName>
    <definedName name="bbscc30" localSheetId="1">#REF!</definedName>
    <definedName name="bbscc30">#REF!</definedName>
    <definedName name="bbstc04" localSheetId="6">#REF!</definedName>
    <definedName name="bbstc04" localSheetId="8">#REF!</definedName>
    <definedName name="bbstc04" localSheetId="1">#REF!</definedName>
    <definedName name="bbstc04">#REF!</definedName>
    <definedName name="bbstc06" localSheetId="6">#REF!</definedName>
    <definedName name="bbstc06" localSheetId="8">#REF!</definedName>
    <definedName name="bbstc06" localSheetId="1">#REF!</definedName>
    <definedName name="bbstc06">#REF!</definedName>
    <definedName name="bbstc08" localSheetId="6">#REF!</definedName>
    <definedName name="bbstc08" localSheetId="8">#REF!</definedName>
    <definedName name="bbstc08" localSheetId="1">#REF!</definedName>
    <definedName name="bbstc08">#REF!</definedName>
    <definedName name="bbstc10" localSheetId="6">#REF!</definedName>
    <definedName name="bbstc10" localSheetId="8">#REF!</definedName>
    <definedName name="bbstc10" localSheetId="1">#REF!</definedName>
    <definedName name="bbstc10">#REF!</definedName>
    <definedName name="bbstc12" localSheetId="6">#REF!</definedName>
    <definedName name="bbstc12" localSheetId="8">#REF!</definedName>
    <definedName name="bbstc12" localSheetId="1">#REF!</definedName>
    <definedName name="bbstc12">#REF!</definedName>
    <definedName name="bbstc15" localSheetId="6">#REF!</definedName>
    <definedName name="bbstc15" localSheetId="8">#REF!</definedName>
    <definedName name="bbstc15" localSheetId="1">#REF!</definedName>
    <definedName name="bbstc15">#REF!</definedName>
    <definedName name="bbtcc15" localSheetId="6">[2]DMT_EV!#REF!</definedName>
    <definedName name="bbtcc15" localSheetId="8">[2]DMT_EV!#REF!</definedName>
    <definedName name="bbtcc15" localSheetId="1">[2]DMT_EV!#REF!</definedName>
    <definedName name="bbtcc15">[2]DMT_EV!#REF!</definedName>
    <definedName name="bbtcc20" localSheetId="6">[2]DMT_EV!#REF!</definedName>
    <definedName name="bbtcc20" localSheetId="8">[2]DMT_EV!#REF!</definedName>
    <definedName name="bbtcc20" localSheetId="1">[2]DMT_EV!#REF!</definedName>
    <definedName name="bbtcc20">[2]DMT_EV!#REF!</definedName>
    <definedName name="bbtcc25" localSheetId="8">[2]DMT_EV!#REF!</definedName>
    <definedName name="bbtcc25" localSheetId="1">[2]DMT_EV!#REF!</definedName>
    <definedName name="bbtcc25">[2]DMT_EV!#REF!</definedName>
    <definedName name="bbtcc30" localSheetId="8">[2]DMT_EV!#REF!</definedName>
    <definedName name="bbtcc30" localSheetId="1">[2]DMT_EV!#REF!</definedName>
    <definedName name="bbtcc30">[2]DMT_EV!#REF!</definedName>
    <definedName name="bbttc04" localSheetId="6">#REF!</definedName>
    <definedName name="bbttc04" localSheetId="8">#REF!</definedName>
    <definedName name="bbttc04" localSheetId="1">#REF!</definedName>
    <definedName name="bbttc04">#REF!</definedName>
    <definedName name="bbttc06" localSheetId="6">#REF!</definedName>
    <definedName name="bbttc06" localSheetId="8">#REF!</definedName>
    <definedName name="bbttc06" localSheetId="1">#REF!</definedName>
    <definedName name="bbttc06">#REF!</definedName>
    <definedName name="bbttc08" localSheetId="6">#REF!</definedName>
    <definedName name="bbttc08" localSheetId="8">#REF!</definedName>
    <definedName name="bbttc08" localSheetId="1">#REF!</definedName>
    <definedName name="bbttc08">#REF!</definedName>
    <definedName name="bbttc10" localSheetId="6">#REF!</definedName>
    <definedName name="bbttc10" localSheetId="8">#REF!</definedName>
    <definedName name="bbttc10" localSheetId="1">#REF!</definedName>
    <definedName name="bbttc10">#REF!</definedName>
    <definedName name="bbttc12" localSheetId="6">#REF!</definedName>
    <definedName name="bbttc12" localSheetId="8">#REF!</definedName>
    <definedName name="bbttc12" localSheetId="1">#REF!</definedName>
    <definedName name="bbttc12">#REF!</definedName>
    <definedName name="bbttc15" localSheetId="6">#REF!</definedName>
    <definedName name="bbttc15" localSheetId="8">#REF!</definedName>
    <definedName name="bbttc15" localSheetId="1">#REF!</definedName>
    <definedName name="bbttc15">#REF!</definedName>
    <definedName name="betume" localSheetId="6">#REF!</definedName>
    <definedName name="betume" localSheetId="8">#REF!</definedName>
    <definedName name="betume" localSheetId="1">#REF!</definedName>
    <definedName name="betume">#REF!</definedName>
    <definedName name="cabeca" localSheetId="6">#REF!</definedName>
    <definedName name="cabeca" localSheetId="8">#REF!</definedName>
    <definedName name="cabeca" localSheetId="1">#REF!</definedName>
    <definedName name="cabeca">#REF!</definedName>
    <definedName name="cabeca1" localSheetId="6">#REF!</definedName>
    <definedName name="cabeca1" localSheetId="8">#REF!</definedName>
    <definedName name="cabeca1" localSheetId="1">#REF!</definedName>
    <definedName name="cabeca1">#REF!</definedName>
    <definedName name="cabeçalho" localSheetId="6">#REF!</definedName>
    <definedName name="cabeçalho" localSheetId="8">#REF!</definedName>
    <definedName name="cabeçalho" localSheetId="1">#REF!</definedName>
    <definedName name="cabeçalho">#REF!</definedName>
    <definedName name="cabeçalho1" localSheetId="6">#REF!</definedName>
    <definedName name="cabeçalho1" localSheetId="8">#REF!</definedName>
    <definedName name="cabeçalho1" localSheetId="1">#REF!</definedName>
    <definedName name="cabeçalho1">#REF!</definedName>
    <definedName name="cbdcc15" localSheetId="6">#REF!</definedName>
    <definedName name="cbdcc15" localSheetId="8">#REF!</definedName>
    <definedName name="cbdcc15" localSheetId="1">#REF!</definedName>
    <definedName name="cbdcc15">#REF!</definedName>
    <definedName name="cbdcc20" localSheetId="6">#REF!</definedName>
    <definedName name="cbdcc20" localSheetId="8">#REF!</definedName>
    <definedName name="cbdcc20" localSheetId="1">#REF!</definedName>
    <definedName name="cbdcc20">#REF!</definedName>
    <definedName name="cbdcc25" localSheetId="6">#REF!</definedName>
    <definedName name="cbdcc25" localSheetId="8">#REF!</definedName>
    <definedName name="cbdcc25" localSheetId="1">#REF!</definedName>
    <definedName name="cbdcc25">#REF!</definedName>
    <definedName name="cbdcc30" localSheetId="6">#REF!</definedName>
    <definedName name="cbdcc30" localSheetId="8">#REF!</definedName>
    <definedName name="cbdcc30" localSheetId="1">#REF!</definedName>
    <definedName name="cbdcc30">#REF!</definedName>
    <definedName name="cbdtc04" localSheetId="6">#REF!</definedName>
    <definedName name="cbdtc04" localSheetId="8">#REF!</definedName>
    <definedName name="cbdtc04" localSheetId="1">#REF!</definedName>
    <definedName name="cbdtc04">#REF!</definedName>
    <definedName name="cbdtc06" localSheetId="6">#REF!</definedName>
    <definedName name="cbdtc06" localSheetId="8">#REF!</definedName>
    <definedName name="cbdtc06" localSheetId="1">#REF!</definedName>
    <definedName name="cbdtc06">#REF!</definedName>
    <definedName name="cbdtc08" localSheetId="6">#REF!</definedName>
    <definedName name="cbdtc08" localSheetId="8">#REF!</definedName>
    <definedName name="cbdtc08" localSheetId="1">#REF!</definedName>
    <definedName name="cbdtc08">#REF!</definedName>
    <definedName name="cbdtc10" localSheetId="6">#REF!</definedName>
    <definedName name="cbdtc10" localSheetId="8">#REF!</definedName>
    <definedName name="cbdtc10" localSheetId="1">#REF!</definedName>
    <definedName name="cbdtc10">#REF!</definedName>
    <definedName name="cbdtc12" localSheetId="6">#REF!</definedName>
    <definedName name="cbdtc12" localSheetId="8">#REF!</definedName>
    <definedName name="cbdtc12" localSheetId="1">#REF!</definedName>
    <definedName name="cbdtc12">#REF!</definedName>
    <definedName name="cbdtc15" localSheetId="6">#REF!</definedName>
    <definedName name="cbdtc15" localSheetId="8">#REF!</definedName>
    <definedName name="cbdtc15" localSheetId="1">#REF!</definedName>
    <definedName name="cbdtc15">#REF!</definedName>
    <definedName name="cbscc15" localSheetId="6">#REF!</definedName>
    <definedName name="cbscc15" localSheetId="8">#REF!</definedName>
    <definedName name="cbscc15" localSheetId="1">#REF!</definedName>
    <definedName name="cbscc15">#REF!</definedName>
    <definedName name="cbscc20" localSheetId="6">#REF!</definedName>
    <definedName name="cbscc20" localSheetId="8">#REF!</definedName>
    <definedName name="cbscc20" localSheetId="1">#REF!</definedName>
    <definedName name="cbscc20">#REF!</definedName>
    <definedName name="cbscc25" localSheetId="6">#REF!</definedName>
    <definedName name="cbscc25" localSheetId="8">#REF!</definedName>
    <definedName name="cbscc25" localSheetId="1">#REF!</definedName>
    <definedName name="cbscc25">#REF!</definedName>
    <definedName name="cbscc30" localSheetId="6">#REF!</definedName>
    <definedName name="cbscc30" localSheetId="8">#REF!</definedName>
    <definedName name="cbscc30" localSheetId="1">#REF!</definedName>
    <definedName name="cbscc30">#REF!</definedName>
    <definedName name="cbstc04" localSheetId="6">#REF!</definedName>
    <definedName name="cbstc04" localSheetId="8">#REF!</definedName>
    <definedName name="cbstc04" localSheetId="1">#REF!</definedName>
    <definedName name="cbstc04">#REF!</definedName>
    <definedName name="cbstc06" localSheetId="6">#REF!</definedName>
    <definedName name="cbstc06" localSheetId="8">#REF!</definedName>
    <definedName name="cbstc06" localSheetId="1">#REF!</definedName>
    <definedName name="cbstc06">#REF!</definedName>
    <definedName name="cbstc08" localSheetId="6">#REF!</definedName>
    <definedName name="cbstc08" localSheetId="8">#REF!</definedName>
    <definedName name="cbstc08" localSheetId="1">#REF!</definedName>
    <definedName name="cbstc08">#REF!</definedName>
    <definedName name="cbstc10" localSheetId="6">#REF!</definedName>
    <definedName name="cbstc10" localSheetId="8">#REF!</definedName>
    <definedName name="cbstc10" localSheetId="1">#REF!</definedName>
    <definedName name="cbstc10">#REF!</definedName>
    <definedName name="cbstc12" localSheetId="6">#REF!</definedName>
    <definedName name="cbstc12" localSheetId="8">#REF!</definedName>
    <definedName name="cbstc12" localSheetId="1">#REF!</definedName>
    <definedName name="cbstc12">#REF!</definedName>
    <definedName name="cbstc15" localSheetId="6">#REF!</definedName>
    <definedName name="cbstc15" localSheetId="8">#REF!</definedName>
    <definedName name="cbstc15" localSheetId="1">#REF!</definedName>
    <definedName name="cbstc15">#REF!</definedName>
    <definedName name="cbtcc15" localSheetId="6">[2]DMT_EV!#REF!</definedName>
    <definedName name="cbtcc15" localSheetId="8">[2]DMT_EV!#REF!</definedName>
    <definedName name="cbtcc15" localSheetId="1">[2]DMT_EV!#REF!</definedName>
    <definedName name="cbtcc15">[2]DMT_EV!#REF!</definedName>
    <definedName name="cbtcc20" localSheetId="6">[2]DMT_EV!#REF!</definedName>
    <definedName name="cbtcc20" localSheetId="8">[2]DMT_EV!#REF!</definedName>
    <definedName name="cbtcc20" localSheetId="1">[2]DMT_EV!#REF!</definedName>
    <definedName name="cbtcc20">[2]DMT_EV!#REF!</definedName>
    <definedName name="cbtcc25" localSheetId="8">[2]DMT_EV!#REF!</definedName>
    <definedName name="cbtcc25" localSheetId="1">[2]DMT_EV!#REF!</definedName>
    <definedName name="cbtcc25">[2]DMT_EV!#REF!</definedName>
    <definedName name="cbtcc30" localSheetId="8">[2]DMT_EV!#REF!</definedName>
    <definedName name="cbtcc30" localSheetId="1">[2]DMT_EV!#REF!</definedName>
    <definedName name="cbtcc30">[2]DMT_EV!#REF!</definedName>
    <definedName name="cbttc04" localSheetId="6">#REF!</definedName>
    <definedName name="cbttc04" localSheetId="8">#REF!</definedName>
    <definedName name="cbttc04" localSheetId="1">#REF!</definedName>
    <definedName name="cbttc04">#REF!</definedName>
    <definedName name="cbttc06" localSheetId="6">#REF!</definedName>
    <definedName name="cbttc06" localSheetId="8">#REF!</definedName>
    <definedName name="cbttc06" localSheetId="1">#REF!</definedName>
    <definedName name="cbttc06">#REF!</definedName>
    <definedName name="cbttc08" localSheetId="6">#REF!</definedName>
    <definedName name="cbttc08" localSheetId="8">#REF!</definedName>
    <definedName name="cbttc08" localSheetId="1">#REF!</definedName>
    <definedName name="cbttc08">#REF!</definedName>
    <definedName name="cbttc10" localSheetId="6">#REF!</definedName>
    <definedName name="cbttc10" localSheetId="8">#REF!</definedName>
    <definedName name="cbttc10" localSheetId="1">#REF!</definedName>
    <definedName name="cbttc10">#REF!</definedName>
    <definedName name="cbttc12" localSheetId="6">#REF!</definedName>
    <definedName name="cbttc12" localSheetId="8">#REF!</definedName>
    <definedName name="cbttc12" localSheetId="1">#REF!</definedName>
    <definedName name="cbttc12">#REF!</definedName>
    <definedName name="cbttc15" localSheetId="6">#REF!</definedName>
    <definedName name="cbttc15" localSheetId="8">#REF!</definedName>
    <definedName name="cbttc15" localSheetId="1">#REF!</definedName>
    <definedName name="cbttc15">#REF!</definedName>
    <definedName name="ccerca" localSheetId="6">#REF!</definedName>
    <definedName name="ccerca" localSheetId="8">#REF!</definedName>
    <definedName name="ccerca" localSheetId="1">#REF!</definedName>
    <definedName name="ccerca">#REF!</definedName>
    <definedName name="cesar" localSheetId="6">#REF!</definedName>
    <definedName name="cesar" localSheetId="8">#REF!</definedName>
    <definedName name="cesar" localSheetId="1">#REF!</definedName>
    <definedName name="cesar">#REF!</definedName>
    <definedName name="cm_30" localSheetId="6">#REF!</definedName>
    <definedName name="cm_30" localSheetId="8">#REF!</definedName>
    <definedName name="cm_30" localSheetId="1">#REF!</definedName>
    <definedName name="cm_30">#REF!</definedName>
    <definedName name="comp100" localSheetId="6">#REF!</definedName>
    <definedName name="comp100" localSheetId="8">#REF!</definedName>
    <definedName name="comp100" localSheetId="1">#REF!</definedName>
    <definedName name="comp100">#REF!</definedName>
    <definedName name="comp95" localSheetId="6">#REF!</definedName>
    <definedName name="comp95" localSheetId="8">#REF!</definedName>
    <definedName name="comp95" localSheetId="1">#REF!</definedName>
    <definedName name="comp95">#REF!</definedName>
    <definedName name="compala" localSheetId="6">#REF!</definedName>
    <definedName name="compala" localSheetId="8">#REF!</definedName>
    <definedName name="compala" localSheetId="1">#REF!</definedName>
    <definedName name="compala">#REF!</definedName>
    <definedName name="COMPOS">[3]Plan1!$A$2:$D$4073</definedName>
    <definedName name="conap" localSheetId="6">#REF!</definedName>
    <definedName name="conap" localSheetId="8">#REF!</definedName>
    <definedName name="conap" localSheetId="1">#REF!</definedName>
    <definedName name="conap">#REF!</definedName>
    <definedName name="conass" localSheetId="6">#REF!</definedName>
    <definedName name="conass" localSheetId="8">#REF!</definedName>
    <definedName name="conass" localSheetId="1">#REF!</definedName>
    <definedName name="conass">#REF!</definedName>
    <definedName name="connum" localSheetId="6">#REF!</definedName>
    <definedName name="connum" localSheetId="8">#REF!</definedName>
    <definedName name="connum" localSheetId="1">#REF!</definedName>
    <definedName name="connum">#REF!</definedName>
    <definedName name="conpro" localSheetId="6">#REF!</definedName>
    <definedName name="conpro" localSheetId="8">#REF!</definedName>
    <definedName name="conpro" localSheetId="1">#REF!</definedName>
    <definedName name="conpro">#REF!</definedName>
    <definedName name="contrato" localSheetId="6">#REF!</definedName>
    <definedName name="contrato" localSheetId="8">#REF!</definedName>
    <definedName name="contrato" localSheetId="1">#REF!</definedName>
    <definedName name="contrato">#REF!</definedName>
    <definedName name="corte" localSheetId="6">#REF!</definedName>
    <definedName name="corte" localSheetId="8">#REF!</definedName>
    <definedName name="corte" localSheetId="1">#REF!</definedName>
    <definedName name="corte">#REF!</definedName>
    <definedName name="DATA" localSheetId="6">#REF!</definedName>
    <definedName name="DATA" localSheetId="8">#REF!</definedName>
    <definedName name="DATA" localSheetId="1">#REF!</definedName>
    <definedName name="DATA">#REF!</definedName>
    <definedName name="defensa" localSheetId="6">#REF!</definedName>
    <definedName name="defensa" localSheetId="8">#REF!</definedName>
    <definedName name="defensa" localSheetId="1">#REF!</definedName>
    <definedName name="defensa">#REF!</definedName>
    <definedName name="dmt_1000" localSheetId="6">#REF!</definedName>
    <definedName name="dmt_1000" localSheetId="8">#REF!</definedName>
    <definedName name="dmt_1000" localSheetId="1">#REF!</definedName>
    <definedName name="dmt_1000">#REF!</definedName>
    <definedName name="dmt_1200" localSheetId="6">#REF!</definedName>
    <definedName name="dmt_1200" localSheetId="8">#REF!</definedName>
    <definedName name="dmt_1200" localSheetId="1">#REF!</definedName>
    <definedName name="dmt_1200">#REF!</definedName>
    <definedName name="dmt_1400" localSheetId="6">#REF!</definedName>
    <definedName name="dmt_1400" localSheetId="8">#REF!</definedName>
    <definedName name="dmt_1400" localSheetId="1">#REF!</definedName>
    <definedName name="dmt_1400">#REF!</definedName>
    <definedName name="dmt_200" localSheetId="6">#REF!</definedName>
    <definedName name="dmt_200" localSheetId="8">#REF!</definedName>
    <definedName name="dmt_200" localSheetId="1">#REF!</definedName>
    <definedName name="dmt_200">#REF!</definedName>
    <definedName name="dmt_400" localSheetId="6">#REF!</definedName>
    <definedName name="dmt_400" localSheetId="8">#REF!</definedName>
    <definedName name="dmt_400" localSheetId="1">#REF!</definedName>
    <definedName name="dmt_400">#REF!</definedName>
    <definedName name="dmt_50" localSheetId="6">#REF!</definedName>
    <definedName name="dmt_50" localSheetId="8">#REF!</definedName>
    <definedName name="dmt_50" localSheetId="1">#REF!</definedName>
    <definedName name="dmt_50">#REF!</definedName>
    <definedName name="dmt_600" localSheetId="6">#REF!</definedName>
    <definedName name="dmt_600" localSheetId="8">#REF!</definedName>
    <definedName name="dmt_600" localSheetId="1">#REF!</definedName>
    <definedName name="dmt_600">#REF!</definedName>
    <definedName name="dmt_800" localSheetId="6">#REF!</definedName>
    <definedName name="dmt_800" localSheetId="8">#REF!</definedName>
    <definedName name="dmt_800" localSheetId="1">#REF!</definedName>
    <definedName name="dmt_800">#REF!</definedName>
    <definedName name="drena" localSheetId="6">#REF!</definedName>
    <definedName name="drena" localSheetId="8">#REF!</definedName>
    <definedName name="drena" localSheetId="1">#REF!</definedName>
    <definedName name="drena">#REF!</definedName>
    <definedName name="dreno" localSheetId="6">#REF!</definedName>
    <definedName name="dreno" localSheetId="8">#REF!</definedName>
    <definedName name="dreno" localSheetId="1">#REF!</definedName>
    <definedName name="dreno">#REF!</definedName>
    <definedName name="dtipo1" localSheetId="6">#REF!</definedName>
    <definedName name="dtipo1" localSheetId="8">#REF!</definedName>
    <definedName name="dtipo1" localSheetId="1">#REF!</definedName>
    <definedName name="dtipo1">#REF!</definedName>
    <definedName name="dtipo2" localSheetId="6">#REF!</definedName>
    <definedName name="dtipo2" localSheetId="8">#REF!</definedName>
    <definedName name="dtipo2" localSheetId="1">#REF!</definedName>
    <definedName name="dtipo2">#REF!</definedName>
    <definedName name="empo2" localSheetId="6">#REF!</definedName>
    <definedName name="empo2" localSheetId="8">#REF!</definedName>
    <definedName name="empo2" localSheetId="1">#REF!</definedName>
    <definedName name="empo2">#REF!</definedName>
    <definedName name="Empola2" localSheetId="6">#REF!</definedName>
    <definedName name="Empola2" localSheetId="8">#REF!</definedName>
    <definedName name="Empola2" localSheetId="1">#REF!</definedName>
    <definedName name="Empola2">#REF!</definedName>
    <definedName name="Empolo2" localSheetId="6">#REF!</definedName>
    <definedName name="Empolo2" localSheetId="8">#REF!</definedName>
    <definedName name="Empolo2" localSheetId="1">#REF!</definedName>
    <definedName name="Empolo2">#REF!</definedName>
    <definedName name="empolo3" localSheetId="6">#REF!</definedName>
    <definedName name="empolo3" localSheetId="8">#REF!</definedName>
    <definedName name="empolo3" localSheetId="1">#REF!</definedName>
    <definedName name="empolo3">#REF!</definedName>
    <definedName name="eng">'[1]Mat Asf'!$C$36</definedName>
    <definedName name="engfiscal" localSheetId="6">#REF!</definedName>
    <definedName name="engfiscal" localSheetId="8">#REF!</definedName>
    <definedName name="engfiscal" localSheetId="1">#REF!</definedName>
    <definedName name="engfiscal">#REF!</definedName>
    <definedName name="engm1" localSheetId="6">#REF!</definedName>
    <definedName name="engm1" localSheetId="8">#REF!</definedName>
    <definedName name="engm1" localSheetId="1">#REF!</definedName>
    <definedName name="engm1">#REF!</definedName>
    <definedName name="engm2" localSheetId="6">#REF!</definedName>
    <definedName name="engm2" localSheetId="8">#REF!</definedName>
    <definedName name="engm2" localSheetId="1">#REF!</definedName>
    <definedName name="engm2">#REF!</definedName>
    <definedName name="engmds" localSheetId="6">#REF!</definedName>
    <definedName name="engmds" localSheetId="8">#REF!</definedName>
    <definedName name="engmds" localSheetId="1">#REF!</definedName>
    <definedName name="engmds">#REF!</definedName>
    <definedName name="escavd" localSheetId="6">#REF!</definedName>
    <definedName name="escavd" localSheetId="8">#REF!</definedName>
    <definedName name="escavd" localSheetId="1">#REF!</definedName>
    <definedName name="escavd">#REF!</definedName>
    <definedName name="escavgd" localSheetId="6">#REF!</definedName>
    <definedName name="escavgd" localSheetId="8">#REF!</definedName>
    <definedName name="escavgd" localSheetId="1">#REF!</definedName>
    <definedName name="escavgd">#REF!</definedName>
    <definedName name="escavgs" localSheetId="6">#REF!</definedName>
    <definedName name="escavgs" localSheetId="8">#REF!</definedName>
    <definedName name="escavgs" localSheetId="1">#REF!</definedName>
    <definedName name="escavgs">#REF!</definedName>
    <definedName name="escavgt" localSheetId="6">[2]DMT_EV!#REF!</definedName>
    <definedName name="escavgt" localSheetId="8">[2]DMT_EV!#REF!</definedName>
    <definedName name="escavgt" localSheetId="1">[2]DMT_EV!#REF!</definedName>
    <definedName name="escavgt">[2]DMT_EV!#REF!</definedName>
    <definedName name="escavs" localSheetId="6">#REF!</definedName>
    <definedName name="escavs" localSheetId="8">#REF!</definedName>
    <definedName name="escavs" localSheetId="1">#REF!</definedName>
    <definedName name="escavs">#REF!</definedName>
    <definedName name="escavt" localSheetId="6">#REF!</definedName>
    <definedName name="escavt" localSheetId="8">#REF!</definedName>
    <definedName name="escavt" localSheetId="1">#REF!</definedName>
    <definedName name="escavt">#REF!</definedName>
    <definedName name="etipo1" localSheetId="6">#REF!</definedName>
    <definedName name="etipo1" localSheetId="8">#REF!</definedName>
    <definedName name="etipo1" localSheetId="1">#REF!</definedName>
    <definedName name="etipo1">#REF!</definedName>
    <definedName name="etipo2" localSheetId="6">#REF!</definedName>
    <definedName name="etipo2" localSheetId="8">#REF!</definedName>
    <definedName name="etipo2" localSheetId="1">#REF!</definedName>
    <definedName name="etipo2">#REF!</definedName>
    <definedName name="faixa" localSheetId="6">#REF!</definedName>
    <definedName name="faixa" localSheetId="8">#REF!</definedName>
    <definedName name="faixa" localSheetId="1">#REF!</definedName>
    <definedName name="faixa">#REF!</definedName>
    <definedName name="fator100" localSheetId="6">#REF!</definedName>
    <definedName name="fator100" localSheetId="8">#REF!</definedName>
    <definedName name="fator100" localSheetId="1">#REF!</definedName>
    <definedName name="fator100">#REF!</definedName>
    <definedName name="fator50" localSheetId="6">#REF!</definedName>
    <definedName name="fator50" localSheetId="8">#REF!</definedName>
    <definedName name="fator50" localSheetId="1">#REF!</definedName>
    <definedName name="fator50">#REF!</definedName>
    <definedName name="fdreno" localSheetId="6">#REF!</definedName>
    <definedName name="fdreno" localSheetId="8">#REF!</definedName>
    <definedName name="fdreno" localSheetId="1">#REF!</definedName>
    <definedName name="fdreno">#REF!</definedName>
    <definedName name="fir">[4]RELATÓRIO!$B$12</definedName>
    <definedName name="firma" localSheetId="6">#REF!</definedName>
    <definedName name="firma" localSheetId="8">#REF!</definedName>
    <definedName name="firma" localSheetId="1">#REF!</definedName>
    <definedName name="firma">#REF!</definedName>
    <definedName name="foac" localSheetId="6">#REF!</definedName>
    <definedName name="foac" localSheetId="8">#REF!</definedName>
    <definedName name="foac" localSheetId="1">#REF!</definedName>
    <definedName name="foac">#REF!</definedName>
    <definedName name="foae" localSheetId="6">#REF!</definedName>
    <definedName name="foae" localSheetId="8">#REF!</definedName>
    <definedName name="foae" localSheetId="1">#REF!</definedName>
    <definedName name="foae">#REF!</definedName>
    <definedName name="foc" localSheetId="6">#REF!</definedName>
    <definedName name="foc" localSheetId="8">#REF!</definedName>
    <definedName name="foc" localSheetId="1">#REF!</definedName>
    <definedName name="foc">#REF!</definedName>
    <definedName name="FOG" localSheetId="6">#REF!</definedName>
    <definedName name="FOG" localSheetId="8">#REF!</definedName>
    <definedName name="FOG" localSheetId="1">#REF!</definedName>
    <definedName name="FOG">#REF!</definedName>
    <definedName name="fpavi" localSheetId="6">#REF!</definedName>
    <definedName name="fpavi" localSheetId="8">#REF!</definedName>
    <definedName name="fpavi" localSheetId="1">#REF!</definedName>
    <definedName name="fpavi">#REF!</definedName>
    <definedName name="fsinal" localSheetId="6">#REF!</definedName>
    <definedName name="fsinal" localSheetId="8">#REF!</definedName>
    <definedName name="fsinal" localSheetId="1">#REF!</definedName>
    <definedName name="fsinal">#REF!</definedName>
    <definedName name="fterra" localSheetId="6">#REF!</definedName>
    <definedName name="fterra" localSheetId="8">#REF!</definedName>
    <definedName name="fterra" localSheetId="1">#REF!</definedName>
    <definedName name="fterra">#REF!</definedName>
    <definedName name="grama" localSheetId="6">#REF!</definedName>
    <definedName name="grama" localSheetId="8">#REF!</definedName>
    <definedName name="grama" localSheetId="1">#REF!</definedName>
    <definedName name="grama">#REF!</definedName>
    <definedName name="_xlnm.Recorder" localSheetId="6">#REF!</definedName>
    <definedName name="_xlnm.Recorder" localSheetId="8">#REF!</definedName>
    <definedName name="_xlnm.Recorder" localSheetId="1">#REF!</definedName>
    <definedName name="_xlnm.Recorder">#REF!</definedName>
    <definedName name="Guias" localSheetId="6">#REF!</definedName>
    <definedName name="Guias" localSheetId="8">#REF!</definedName>
    <definedName name="Guias" localSheetId="1">#REF!</definedName>
    <definedName name="Guias">#REF!</definedName>
    <definedName name="horad6" localSheetId="6">#REF!</definedName>
    <definedName name="horad6" localSheetId="8">#REF!</definedName>
    <definedName name="horad6" localSheetId="1">#REF!</definedName>
    <definedName name="horad6">#REF!</definedName>
    <definedName name="horad8" localSheetId="6">#REF!</definedName>
    <definedName name="horad8" localSheetId="8">#REF!</definedName>
    <definedName name="horad8" localSheetId="1">#REF!</definedName>
    <definedName name="horad8">#REF!</definedName>
    <definedName name="imparea" localSheetId="6">#REF!</definedName>
    <definedName name="imparea" localSheetId="8">#REF!</definedName>
    <definedName name="imparea" localSheetId="1">#REF!</definedName>
    <definedName name="imparea">#REF!</definedName>
    <definedName name="ksinal" localSheetId="6">'[5]Indice de Reajuste'!#REF!</definedName>
    <definedName name="ksinal" localSheetId="8">'[5]Indice de Reajuste'!#REF!</definedName>
    <definedName name="ksinal" localSheetId="1">'[5]Indice de Reajuste'!#REF!</definedName>
    <definedName name="ksinal">'[5]Indice de Reajuste'!#REF!</definedName>
    <definedName name="licerra" localSheetId="6">#REF!</definedName>
    <definedName name="licerra" localSheetId="8">#REF!</definedName>
    <definedName name="licerra" localSheetId="1">#REF!</definedName>
    <definedName name="licerra">#REF!</definedName>
    <definedName name="limata" localSheetId="6">#REF!</definedName>
    <definedName name="limata" localSheetId="8">#REF!</definedName>
    <definedName name="limata" localSheetId="1">#REF!</definedName>
    <definedName name="limata">#REF!</definedName>
    <definedName name="luis">'[4]REAJU (2)'!$H$35</definedName>
    <definedName name="marco" localSheetId="6">#REF!</definedName>
    <definedName name="marco" localSheetId="8">#REF!</definedName>
    <definedName name="marco" localSheetId="1">#REF!</definedName>
    <definedName name="marco">#REF!</definedName>
    <definedName name="mds" localSheetId="6">#REF!</definedName>
    <definedName name="mds" localSheetId="8">#REF!</definedName>
    <definedName name="mds" localSheetId="1">#REF!</definedName>
    <definedName name="mds">#REF!</definedName>
    <definedName name="Mem">'[1]Mat Asf'!$C$37</definedName>
    <definedName name="mo_base" localSheetId="6">#REF!</definedName>
    <definedName name="mo_base" localSheetId="8">#REF!</definedName>
    <definedName name="mo_base" localSheetId="1">#REF!</definedName>
    <definedName name="mo_base">#REF!</definedName>
    <definedName name="mo_sub_base" localSheetId="6">#REF!</definedName>
    <definedName name="mo_sub_base" localSheetId="8">#REF!</definedName>
    <definedName name="mo_sub_base" localSheetId="1">#REF!</definedName>
    <definedName name="mo_sub_base">#REF!</definedName>
    <definedName name="mobase" localSheetId="6">#REF!</definedName>
    <definedName name="mobase" localSheetId="8">#REF!</definedName>
    <definedName name="mobase" localSheetId="1">#REF!</definedName>
    <definedName name="mobase">#REF!</definedName>
    <definedName name="mocomercial" localSheetId="6">#REF!</definedName>
    <definedName name="mocomercial" localSheetId="8">#REF!</definedName>
    <definedName name="mocomercial" localSheetId="1">#REF!</definedName>
    <definedName name="mocomercial">#REF!</definedName>
    <definedName name="molocal" localSheetId="6">#REF!</definedName>
    <definedName name="molocal" localSheetId="8">#REF!</definedName>
    <definedName name="molocal" localSheetId="1">#REF!</definedName>
    <definedName name="molocal">#REF!</definedName>
    <definedName name="mosub" localSheetId="6">#REF!</definedName>
    <definedName name="mosub" localSheetId="8">#REF!</definedName>
    <definedName name="mosub" localSheetId="1">#REF!</definedName>
    <definedName name="mosub">#REF!</definedName>
    <definedName name="muro" localSheetId="6">#REF!</definedName>
    <definedName name="muro" localSheetId="8">#REF!</definedName>
    <definedName name="muro" localSheetId="1">#REF!</definedName>
    <definedName name="muro">#REF!</definedName>
    <definedName name="nÁID" localSheetId="6">'[2]Aterro PonteSul'!#REF!</definedName>
    <definedName name="nÁID" localSheetId="8">'[2]Aterro PonteSul'!#REF!</definedName>
    <definedName name="nÁID" localSheetId="1">'[2]Aterro PonteSul'!#REF!</definedName>
    <definedName name="nÁID">'[2]Aterro PonteSul'!#REF!</definedName>
    <definedName name="OAC" localSheetId="6">#REF!</definedName>
    <definedName name="OAC" localSheetId="8">#REF!</definedName>
    <definedName name="OAC" localSheetId="1">#REF!</definedName>
    <definedName name="OAC">#REF!</definedName>
    <definedName name="OAE" localSheetId="6">#REF!</definedName>
    <definedName name="OAE" localSheetId="8">#REF!</definedName>
    <definedName name="OAE" localSheetId="1">#REF!</definedName>
    <definedName name="OAE">#REF!</definedName>
    <definedName name="obra" localSheetId="6">#REF!</definedName>
    <definedName name="obra" localSheetId="8">#REF!</definedName>
    <definedName name="obra" localSheetId="1">#REF!</definedName>
    <definedName name="obra">#REF!</definedName>
    <definedName name="OCOM" localSheetId="6">#REF!</definedName>
    <definedName name="OCOM" localSheetId="8">#REF!</definedName>
    <definedName name="OCOM" localSheetId="1">#REF!</definedName>
    <definedName name="OCOM">#REF!</definedName>
    <definedName name="Orçamento" localSheetId="6">#REF!</definedName>
    <definedName name="Orçamento" localSheetId="8">#REF!</definedName>
    <definedName name="Orçamento" localSheetId="1">#REF!</definedName>
    <definedName name="Orçamento">#REF!</definedName>
    <definedName name="ordem" localSheetId="6">#REF!</definedName>
    <definedName name="ordem" localSheetId="8">#REF!</definedName>
    <definedName name="ordem" localSheetId="1">#REF!</definedName>
    <definedName name="ordem">#REF!</definedName>
    <definedName name="orlando" localSheetId="6">#REF!</definedName>
    <definedName name="orlando" localSheetId="8">#REF!</definedName>
    <definedName name="orlando" localSheetId="1">#REF!</definedName>
    <definedName name="orlando">#REF!</definedName>
    <definedName name="pal1x1" localSheetId="6">#REF!</definedName>
    <definedName name="pal1x1" localSheetId="8">#REF!</definedName>
    <definedName name="pal1x1" localSheetId="1">#REF!</definedName>
    <definedName name="pal1x1">#REF!</definedName>
    <definedName name="patrolamento" localSheetId="6">#REF!</definedName>
    <definedName name="patrolamento" localSheetId="8">#REF!</definedName>
    <definedName name="patrolamento" localSheetId="1">#REF!</definedName>
    <definedName name="patrolamento">#REF!</definedName>
    <definedName name="pavi" localSheetId="6">#REF!</definedName>
    <definedName name="pavi" localSheetId="8">#REF!</definedName>
    <definedName name="pavi" localSheetId="1">#REF!</definedName>
    <definedName name="pavi">#REF!</definedName>
    <definedName name="pcat" localSheetId="6">#REF!</definedName>
    <definedName name="pcat" localSheetId="8">#REF!</definedName>
    <definedName name="pcat" localSheetId="1">#REF!</definedName>
    <definedName name="pcat">#REF!</definedName>
    <definedName name="pdmt" localSheetId="6">#REF!</definedName>
    <definedName name="pdmt" localSheetId="8">#REF!</definedName>
    <definedName name="pdmt" localSheetId="1">#REF!</definedName>
    <definedName name="pdmt">#REF!</definedName>
    <definedName name="pdmt1000" localSheetId="6">#REF!</definedName>
    <definedName name="pdmt1000" localSheetId="8">#REF!</definedName>
    <definedName name="pdmt1000" localSheetId="1">#REF!</definedName>
    <definedName name="pdmt1000">#REF!</definedName>
    <definedName name="pdmt1200" localSheetId="6">#REF!</definedName>
    <definedName name="pdmt1200" localSheetId="8">#REF!</definedName>
    <definedName name="pdmt1200" localSheetId="1">#REF!</definedName>
    <definedName name="pdmt1200">#REF!</definedName>
    <definedName name="pdmt200" localSheetId="6">#REF!</definedName>
    <definedName name="pdmt200" localSheetId="8">#REF!</definedName>
    <definedName name="pdmt200" localSheetId="1">#REF!</definedName>
    <definedName name="pdmt200">#REF!</definedName>
    <definedName name="pdmt400" localSheetId="6">#REF!</definedName>
    <definedName name="pdmt400" localSheetId="8">#REF!</definedName>
    <definedName name="pdmt400" localSheetId="1">#REF!</definedName>
    <definedName name="pdmt400">#REF!</definedName>
    <definedName name="pdmt50" localSheetId="6">#REF!</definedName>
    <definedName name="pdmt50" localSheetId="8">#REF!</definedName>
    <definedName name="pdmt50" localSheetId="1">#REF!</definedName>
    <definedName name="pdmt50">#REF!</definedName>
    <definedName name="pdmt600" localSheetId="6">#REF!</definedName>
    <definedName name="pdmt600" localSheetId="8">#REF!</definedName>
    <definedName name="pdmt600" localSheetId="1">#REF!</definedName>
    <definedName name="pdmt600">#REF!</definedName>
    <definedName name="pdmt800" localSheetId="6">#REF!</definedName>
    <definedName name="pdmt800" localSheetId="8">#REF!</definedName>
    <definedName name="pdmt800" localSheetId="1">#REF!</definedName>
    <definedName name="pdmt800">#REF!</definedName>
    <definedName name="PEDREIRA" localSheetId="6">#REF!</definedName>
    <definedName name="PEDREIRA" localSheetId="8">#REF!</definedName>
    <definedName name="PEDREIRA" localSheetId="1">#REF!</definedName>
    <definedName name="PEDREIRA">#REF!</definedName>
    <definedName name="perac" localSheetId="6">#REF!</definedName>
    <definedName name="perac" localSheetId="8">#REF!</definedName>
    <definedName name="perac" localSheetId="1">#REF!</definedName>
    <definedName name="perac">#REF!</definedName>
    <definedName name="persim" localSheetId="6">#REF!</definedName>
    <definedName name="persim" localSheetId="8">#REF!</definedName>
    <definedName name="persim" localSheetId="1">#REF!</definedName>
    <definedName name="persim">#REF!</definedName>
    <definedName name="pil2x05" localSheetId="6">#REF!</definedName>
    <definedName name="pil2x05" localSheetId="8">#REF!</definedName>
    <definedName name="pil2x05" localSheetId="1">#REF!</definedName>
    <definedName name="pil2x05">#REF!</definedName>
    <definedName name="pil2x1" localSheetId="6">#REF!</definedName>
    <definedName name="pil2x1" localSheetId="8">#REF!</definedName>
    <definedName name="pil2x1" localSheetId="1">#REF!</definedName>
    <definedName name="pil2x1">#REF!</definedName>
    <definedName name="pir" localSheetId="6">#REF!</definedName>
    <definedName name="pir" localSheetId="8">#REF!</definedName>
    <definedName name="pir" localSheetId="1">#REF!</definedName>
    <definedName name="pir">#REF!</definedName>
    <definedName name="portfiscal" localSheetId="6">#REF!</definedName>
    <definedName name="portfiscal" localSheetId="8">#REF!</definedName>
    <definedName name="portfiscal" localSheetId="1">#REF!</definedName>
    <definedName name="portfiscal">#REF!</definedName>
    <definedName name="portm1" localSheetId="6">#REF!</definedName>
    <definedName name="portm1" localSheetId="8">#REF!</definedName>
    <definedName name="portm1" localSheetId="1">#REF!</definedName>
    <definedName name="portm1">#REF!</definedName>
    <definedName name="portm2" localSheetId="6">#REF!</definedName>
    <definedName name="portm2" localSheetId="8">#REF!</definedName>
    <definedName name="portm2" localSheetId="1">#REF!</definedName>
    <definedName name="portm2">#REF!</definedName>
    <definedName name="pro" localSheetId="6">#REF!</definedName>
    <definedName name="pro" localSheetId="8">#REF!</definedName>
    <definedName name="pro" localSheetId="1">#REF!</definedName>
    <definedName name="pro">#REF!</definedName>
    <definedName name="pz" localSheetId="6">#REF!</definedName>
    <definedName name="pz" localSheetId="8">#REF!</definedName>
    <definedName name="pz" localSheetId="1">#REF!</definedName>
    <definedName name="pz">#REF!</definedName>
    <definedName name="rdreno" localSheetId="6">#REF!</definedName>
    <definedName name="rdreno" localSheetId="8">#REF!</definedName>
    <definedName name="rdreno" localSheetId="1">#REF!</definedName>
    <definedName name="rdreno">#REF!</definedName>
    <definedName name="reatd" localSheetId="6">#REF!</definedName>
    <definedName name="reatd" localSheetId="8">#REF!</definedName>
    <definedName name="reatd" localSheetId="1">#REF!</definedName>
    <definedName name="reatd">#REF!</definedName>
    <definedName name="reatgd" localSheetId="6">#REF!</definedName>
    <definedName name="reatgd" localSheetId="8">#REF!</definedName>
    <definedName name="reatgd" localSheetId="1">#REF!</definedName>
    <definedName name="reatgd">#REF!</definedName>
    <definedName name="reatgs" localSheetId="6">#REF!</definedName>
    <definedName name="reatgs" localSheetId="8">#REF!</definedName>
    <definedName name="reatgs" localSheetId="1">#REF!</definedName>
    <definedName name="reatgs">#REF!</definedName>
    <definedName name="reatgt" localSheetId="6">[2]DMT_EV!#REF!</definedName>
    <definedName name="reatgt" localSheetId="8">[2]DMT_EV!#REF!</definedName>
    <definedName name="reatgt" localSheetId="1">[2]DMT_EV!#REF!</definedName>
    <definedName name="reatgt">[2]DMT_EV!#REF!</definedName>
    <definedName name="reats" localSheetId="6">#REF!</definedName>
    <definedName name="reats" localSheetId="8">#REF!</definedName>
    <definedName name="reats" localSheetId="1">#REF!</definedName>
    <definedName name="reats">#REF!</definedName>
    <definedName name="reatt" localSheetId="6">#REF!</definedName>
    <definedName name="reatt" localSheetId="8">#REF!</definedName>
    <definedName name="reatt" localSheetId="1">#REF!</definedName>
    <definedName name="reatt">#REF!</definedName>
    <definedName name="referência" localSheetId="6">#REF!</definedName>
    <definedName name="referência" localSheetId="8">#REF!</definedName>
    <definedName name="referência" localSheetId="1">#REF!</definedName>
    <definedName name="referência">#REF!</definedName>
    <definedName name="REGULA" localSheetId="6">#REF!</definedName>
    <definedName name="REGULA" localSheetId="8">#REF!</definedName>
    <definedName name="REGULA" localSheetId="1">#REF!</definedName>
    <definedName name="REGULA">#REF!</definedName>
    <definedName name="REMOÇÃO" localSheetId="6">#REF!</definedName>
    <definedName name="REMOÇÃO" localSheetId="8">#REF!</definedName>
    <definedName name="REMOÇÃO" localSheetId="1">#REF!</definedName>
    <definedName name="REMOÇÃO">#REF!</definedName>
    <definedName name="roac" localSheetId="6">#REF!</definedName>
    <definedName name="roac" localSheetId="8">#REF!</definedName>
    <definedName name="roac" localSheetId="1">#REF!</definedName>
    <definedName name="roac">#REF!</definedName>
    <definedName name="roae" localSheetId="6">#REF!</definedName>
    <definedName name="roae" localSheetId="8">#REF!</definedName>
    <definedName name="roae" localSheetId="1">#REF!</definedName>
    <definedName name="roae">#REF!</definedName>
    <definedName name="roc" localSheetId="6">#REF!</definedName>
    <definedName name="roc" localSheetId="8">#REF!</definedName>
    <definedName name="roc" localSheetId="1">#REF!</definedName>
    <definedName name="roc">#REF!</definedName>
    <definedName name="rodovia" localSheetId="6">#REF!</definedName>
    <definedName name="rodovia" localSheetId="8">#REF!</definedName>
    <definedName name="rodovia" localSheetId="1">#REF!</definedName>
    <definedName name="rodovia">#REF!</definedName>
    <definedName name="rpavi" localSheetId="6">#REF!</definedName>
    <definedName name="rpavi" localSheetId="8">#REF!</definedName>
    <definedName name="rpavi" localSheetId="1">#REF!</definedName>
    <definedName name="rpavi">#REF!</definedName>
    <definedName name="RR_2C" localSheetId="6">#REF!</definedName>
    <definedName name="RR_2C" localSheetId="8">#REF!</definedName>
    <definedName name="RR_2C" localSheetId="1">#REF!</definedName>
    <definedName name="RR_2C">#REF!</definedName>
    <definedName name="rrcerca" localSheetId="6">#REF!</definedName>
    <definedName name="rrcerca" localSheetId="8">#REF!</definedName>
    <definedName name="rrcerca" localSheetId="1">#REF!</definedName>
    <definedName name="rrcerca">#REF!</definedName>
    <definedName name="rsinal" localSheetId="6">#REF!</definedName>
    <definedName name="rsinal" localSheetId="8">#REF!</definedName>
    <definedName name="rsinal" localSheetId="1">#REF!</definedName>
    <definedName name="rsinal">#REF!</definedName>
    <definedName name="rterra" localSheetId="6">#REF!</definedName>
    <definedName name="rterra" localSheetId="8">#REF!</definedName>
    <definedName name="rterra" localSheetId="1">#REF!</definedName>
    <definedName name="rterra">#REF!</definedName>
    <definedName name="saterro" localSheetId="6">#REF!</definedName>
    <definedName name="saterro" localSheetId="8">#REF!</definedName>
    <definedName name="saterro" localSheetId="1">#REF!</definedName>
    <definedName name="saterro">#REF!</definedName>
    <definedName name="scat" localSheetId="6">#REF!</definedName>
    <definedName name="scat" localSheetId="8">#REF!</definedName>
    <definedName name="scat" localSheetId="1">#REF!</definedName>
    <definedName name="scat">#REF!</definedName>
    <definedName name="scorte" localSheetId="6">#REF!</definedName>
    <definedName name="scorte" localSheetId="8">#REF!</definedName>
    <definedName name="scorte" localSheetId="1">#REF!</definedName>
    <definedName name="scorte">#REF!</definedName>
    <definedName name="sdmt" localSheetId="6">#REF!</definedName>
    <definedName name="sdmt" localSheetId="8">#REF!</definedName>
    <definedName name="sdmt" localSheetId="1">#REF!</definedName>
    <definedName name="sdmt">#REF!</definedName>
    <definedName name="sdmt1000" localSheetId="6">#REF!</definedName>
    <definedName name="sdmt1000" localSheetId="8">#REF!</definedName>
    <definedName name="sdmt1000" localSheetId="1">#REF!</definedName>
    <definedName name="sdmt1000">#REF!</definedName>
    <definedName name="sdmt1200" localSheetId="6">#REF!</definedName>
    <definedName name="sdmt1200" localSheetId="8">#REF!</definedName>
    <definedName name="sdmt1200" localSheetId="1">#REF!</definedName>
    <definedName name="sdmt1200">#REF!</definedName>
    <definedName name="sdmt200" localSheetId="6">#REF!</definedName>
    <definedName name="sdmt200" localSheetId="8">#REF!</definedName>
    <definedName name="sdmt200" localSheetId="1">#REF!</definedName>
    <definedName name="sdmt200">#REF!</definedName>
    <definedName name="sdmt400" localSheetId="6">#REF!</definedName>
    <definedName name="sdmt400" localSheetId="8">#REF!</definedName>
    <definedName name="sdmt400" localSheetId="1">#REF!</definedName>
    <definedName name="sdmt400">#REF!</definedName>
    <definedName name="sdmt50" localSheetId="6">#REF!</definedName>
    <definedName name="sdmt50" localSheetId="8">#REF!</definedName>
    <definedName name="sdmt50" localSheetId="1">#REF!</definedName>
    <definedName name="sdmt50">#REF!</definedName>
    <definedName name="sdmt600" localSheetId="6">#REF!</definedName>
    <definedName name="sdmt600" localSheetId="8">#REF!</definedName>
    <definedName name="sdmt600" localSheetId="1">#REF!</definedName>
    <definedName name="sdmt600">#REF!</definedName>
    <definedName name="sdmt800" localSheetId="6">#REF!</definedName>
    <definedName name="sdmt800" localSheetId="8">#REF!</definedName>
    <definedName name="sdmt800" localSheetId="1">#REF!</definedName>
    <definedName name="sdmt800">#REF!</definedName>
    <definedName name="Serviços">[6]Serviços!$A$3:$E$1403</definedName>
    <definedName name="Serviços_1">[7]Serviços!$A$3:$AE$2694</definedName>
    <definedName name="Serviços_10">[7]Serviços!$A$3:$AE$2694</definedName>
    <definedName name="Serviços_11">[7]Serviços!$A$3:$AE$2694</definedName>
    <definedName name="Serviços_12">[7]Serviços!$A$3:$AE$2694</definedName>
    <definedName name="Serviços_2">[7]Serviços!$A$3:$AE$2694</definedName>
    <definedName name="Serviços_3">[7]Serviços!$A$3:$AE$2694</definedName>
    <definedName name="Serviços_4">[7]Serviços!$A$3:$AE$2694</definedName>
    <definedName name="Serviços_5">[7]Serviços!$A$3:$AE$2694</definedName>
    <definedName name="Serviços_6">[7]Serviços!$A$3:$AE$2694</definedName>
    <definedName name="Serviços_7">[7]Serviços!$A$3:$AE$2694</definedName>
    <definedName name="Serviços_8">[7]Serviços!$A$3:$AE$2694</definedName>
    <definedName name="Serviços_9">[7]Serviços!$A$3:$AE$2694</definedName>
    <definedName name="SINALI" localSheetId="6">#REF!</definedName>
    <definedName name="SINALI" localSheetId="8">#REF!</definedName>
    <definedName name="SINALI" localSheetId="1">#REF!</definedName>
    <definedName name="SINALI">#REF!</definedName>
    <definedName name="subrog" localSheetId="6">#REF!</definedName>
    <definedName name="subrog" localSheetId="8">#REF!</definedName>
    <definedName name="subrog" localSheetId="1">#REF!</definedName>
    <definedName name="subrog">#REF!</definedName>
    <definedName name="tcat" localSheetId="6">#REF!</definedName>
    <definedName name="tcat" localSheetId="8">#REF!</definedName>
    <definedName name="tcat" localSheetId="1">#REF!</definedName>
    <definedName name="tcat">#REF!</definedName>
    <definedName name="terra" localSheetId="6">#REF!</definedName>
    <definedName name="terra" localSheetId="8">#REF!</definedName>
    <definedName name="terra" localSheetId="1">#REF!</definedName>
    <definedName name="terra">#REF!</definedName>
    <definedName name="teste" localSheetId="6">#REF!</definedName>
    <definedName name="teste" localSheetId="8">#REF!</definedName>
    <definedName name="teste" localSheetId="1">#REF!</definedName>
    <definedName name="teste">#REF!</definedName>
    <definedName name="teste2" localSheetId="6">#REF!</definedName>
    <definedName name="teste2" localSheetId="8">#REF!</definedName>
    <definedName name="teste2" localSheetId="1">#REF!</definedName>
    <definedName name="teste2">#REF!</definedName>
    <definedName name="_xlnm.Print_Titles" localSheetId="1">Orçamento!$1:$10</definedName>
    <definedName name="_xlnm.Print_Titles" localSheetId="2">Resumo!$1:$9</definedName>
    <definedName name="trecho" localSheetId="6">#REF!</definedName>
    <definedName name="trecho" localSheetId="8">#REF!</definedName>
    <definedName name="trecho" localSheetId="1">#REF!</definedName>
    <definedName name="trecho">#REF!</definedName>
    <definedName name="TSD" localSheetId="6">#REF!</definedName>
    <definedName name="TSD" localSheetId="8">#REF!</definedName>
    <definedName name="TSD" localSheetId="1">#REF!</definedName>
    <definedName name="TSD">#REF!</definedName>
    <definedName name="TSs" localSheetId="6">#REF!</definedName>
    <definedName name="TSs" localSheetId="8">#REF!</definedName>
    <definedName name="TSs" localSheetId="1">#REF!</definedName>
    <definedName name="TSs">#REF!</definedName>
    <definedName name="valeta" localSheetId="6">#REF!</definedName>
    <definedName name="valeta" localSheetId="8">#REF!</definedName>
    <definedName name="valeta" localSheetId="1">#REF!</definedName>
    <definedName name="valeta">#REF!</definedName>
    <definedName name="volbase" localSheetId="6">#REF!</definedName>
    <definedName name="volbase" localSheetId="8">#REF!</definedName>
    <definedName name="volbase" localSheetId="1">#REF!</definedName>
    <definedName name="volbase">#REF!</definedName>
    <definedName name="volsub" localSheetId="6">#REF!</definedName>
    <definedName name="volsub" localSheetId="8">#REF!</definedName>
    <definedName name="volsub" localSheetId="1">#REF!</definedName>
    <definedName name="volsub">#REF!</definedName>
    <definedName name="zebra" localSheetId="6">#REF!</definedName>
    <definedName name="zebra" localSheetId="8">#REF!</definedName>
    <definedName name="zebra" localSheetId="1">#REF!</definedName>
    <definedName name="zebra">#REF!</definedName>
    <definedName name="zenil" localSheetId="6">#REF!</definedName>
    <definedName name="zenil" localSheetId="8">#REF!</definedName>
    <definedName name="zenil" localSheetId="1">#REF!</definedName>
    <definedName name="zenil">#REF!</definedName>
  </definedNames>
  <calcPr calcId="152511" fullPrecision="0"/>
</workbook>
</file>

<file path=xl/calcChain.xml><?xml version="1.0" encoding="utf-8"?>
<calcChain xmlns="http://schemas.openxmlformats.org/spreadsheetml/2006/main">
  <c r="G19" i="2" l="1"/>
  <c r="G2" i="4" s="1"/>
  <c r="J491" i="27"/>
  <c r="J55" i="27" l="1"/>
  <c r="J359" i="27"/>
  <c r="C25" i="38" l="1"/>
  <c r="T25" i="38"/>
  <c r="Q25" i="38"/>
  <c r="N25" i="38"/>
  <c r="K25" i="38"/>
  <c r="H25" i="38"/>
  <c r="E25" i="38"/>
  <c r="E26" i="38" s="1"/>
  <c r="I12" i="2" l="1"/>
  <c r="D21" i="38"/>
  <c r="O21" i="38" s="1"/>
  <c r="D17" i="38"/>
  <c r="D7" i="38"/>
  <c r="D23" i="38"/>
  <c r="D9" i="38"/>
  <c r="I9" i="38" s="1"/>
  <c r="D15" i="38"/>
  <c r="U21" i="38"/>
  <c r="H26" i="38"/>
  <c r="K26" i="38" s="1"/>
  <c r="N26" i="38" s="1"/>
  <c r="Q26" i="38" s="1"/>
  <c r="T26" i="38" s="1"/>
  <c r="D11" i="38"/>
  <c r="D19" i="38"/>
  <c r="D13" i="38"/>
  <c r="I18" i="2"/>
  <c r="I17" i="2"/>
  <c r="I15" i="2"/>
  <c r="I14" i="2"/>
  <c r="I13" i="2"/>
  <c r="I16" i="2"/>
  <c r="R17" i="38"/>
  <c r="L17" i="38"/>
  <c r="I17" i="38"/>
  <c r="L21" i="38"/>
  <c r="L9" i="38" l="1"/>
  <c r="O9" i="38"/>
  <c r="R21" i="38"/>
  <c r="F21" i="38"/>
  <c r="G21" i="38" s="1"/>
  <c r="U9" i="38"/>
  <c r="I21" i="38"/>
  <c r="J21" i="38" s="1"/>
  <c r="M21" i="38" s="1"/>
  <c r="P21" i="38" s="1"/>
  <c r="S21" i="38" s="1"/>
  <c r="V21" i="38" s="1"/>
  <c r="F13" i="38"/>
  <c r="G13" i="38" s="1"/>
  <c r="L13" i="38"/>
  <c r="U15" i="38"/>
  <c r="L15" i="38"/>
  <c r="F17" i="38"/>
  <c r="G17" i="38" s="1"/>
  <c r="U17" i="38"/>
  <c r="F15" i="38"/>
  <c r="G15" i="38" s="1"/>
  <c r="F9" i="38"/>
  <c r="G9" i="38" s="1"/>
  <c r="R9" i="38"/>
  <c r="O15" i="38"/>
  <c r="I15" i="38"/>
  <c r="O23" i="38"/>
  <c r="U23" i="38"/>
  <c r="I23" i="38"/>
  <c r="L23" i="38"/>
  <c r="F23" i="38"/>
  <c r="G23" i="38" s="1"/>
  <c r="O17" i="38"/>
  <c r="L7" i="38"/>
  <c r="R23" i="38"/>
  <c r="R15" i="38"/>
  <c r="F7" i="38"/>
  <c r="G7" i="38" s="1"/>
  <c r="I7" i="38"/>
  <c r="O7" i="38"/>
  <c r="R13" i="38"/>
  <c r="R7" i="38"/>
  <c r="U7" i="38"/>
  <c r="O11" i="38"/>
  <c r="R11" i="38"/>
  <c r="F11" i="38"/>
  <c r="G11" i="38" s="1"/>
  <c r="L11" i="38"/>
  <c r="I11" i="38"/>
  <c r="U11" i="38"/>
  <c r="O13" i="38"/>
  <c r="I13" i="38"/>
  <c r="U13" i="38"/>
  <c r="D25" i="38"/>
  <c r="U19" i="38"/>
  <c r="O19" i="38"/>
  <c r="F19" i="38"/>
  <c r="G19" i="38" s="1"/>
  <c r="L19" i="38"/>
  <c r="I19" i="38"/>
  <c r="R19" i="38"/>
  <c r="J59" i="27"/>
  <c r="J15" i="38" l="1"/>
  <c r="M15" i="38" s="1"/>
  <c r="P15" i="38" s="1"/>
  <c r="J17" i="38"/>
  <c r="M17" i="38" s="1"/>
  <c r="P17" i="38" s="1"/>
  <c r="S17" i="38" s="1"/>
  <c r="V17" i="38" s="1"/>
  <c r="J7" i="38"/>
  <c r="M7" i="38" s="1"/>
  <c r="P7" i="38" s="1"/>
  <c r="S7" i="38" s="1"/>
  <c r="V7" i="38" s="1"/>
  <c r="J13" i="38"/>
  <c r="M13" i="38" s="1"/>
  <c r="P13" i="38" s="1"/>
  <c r="S13" i="38" s="1"/>
  <c r="V13" i="38" s="1"/>
  <c r="J9" i="38"/>
  <c r="M9" i="38" s="1"/>
  <c r="P9" i="38" s="1"/>
  <c r="S9" i="38" s="1"/>
  <c r="V9" i="38" s="1"/>
  <c r="J23" i="38"/>
  <c r="M23" i="38" s="1"/>
  <c r="P23" i="38" s="1"/>
  <c r="S23" i="38" s="1"/>
  <c r="V23" i="38" s="1"/>
  <c r="S15" i="38"/>
  <c r="V15" i="38" s="1"/>
  <c r="J19" i="38"/>
  <c r="M19" i="38" s="1"/>
  <c r="P19" i="38" s="1"/>
  <c r="S19" i="38" s="1"/>
  <c r="V19" i="38" s="1"/>
  <c r="J11" i="38"/>
  <c r="M11" i="38" s="1"/>
  <c r="P11" i="38" s="1"/>
  <c r="S11" i="38" s="1"/>
  <c r="V11" i="38" s="1"/>
  <c r="A105" i="29"/>
  <c r="A73" i="29" l="1"/>
  <c r="A50" i="29"/>
  <c r="A23" i="29"/>
  <c r="J535" i="27" l="1"/>
  <c r="A100" i="29"/>
  <c r="A101" i="29"/>
  <c r="A76" i="29"/>
  <c r="A75" i="29"/>
  <c r="A74" i="29"/>
  <c r="A71" i="29"/>
  <c r="A90" i="29" l="1"/>
  <c r="H100" i="35"/>
  <c r="H101" i="35"/>
  <c r="A11" i="2" l="1"/>
  <c r="A10" i="2"/>
  <c r="F10" i="2"/>
  <c r="E10" i="2"/>
  <c r="D10" i="2"/>
  <c r="C10" i="2"/>
  <c r="D81" i="29"/>
  <c r="A81" i="29"/>
  <c r="A84" i="29"/>
  <c r="D84" i="29"/>
  <c r="J531" i="27"/>
  <c r="B109" i="35" l="1"/>
  <c r="H110" i="35"/>
  <c r="H105" i="35"/>
  <c r="H106" i="35" s="1"/>
  <c r="H102" i="35"/>
  <c r="B90" i="35"/>
  <c r="H91" i="35"/>
  <c r="H86" i="35"/>
  <c r="H87" i="35" s="1"/>
  <c r="H82" i="35"/>
  <c r="H81" i="35"/>
  <c r="B71" i="35"/>
  <c r="H72" i="35"/>
  <c r="H67" i="35"/>
  <c r="H68" i="35" s="1"/>
  <c r="H63" i="35"/>
  <c r="H62" i="35"/>
  <c r="B52" i="35"/>
  <c r="H53" i="35"/>
  <c r="H48" i="35"/>
  <c r="H49" i="35" s="1"/>
  <c r="H44" i="35"/>
  <c r="H43" i="35"/>
  <c r="B33" i="35"/>
  <c r="H34" i="35"/>
  <c r="H29" i="35"/>
  <c r="H30" i="35" s="1"/>
  <c r="H25" i="35"/>
  <c r="H24" i="35"/>
  <c r="B14" i="35"/>
  <c r="H10" i="35"/>
  <c r="H11" i="35" s="1"/>
  <c r="H15" i="35"/>
  <c r="H6" i="35"/>
  <c r="H5" i="35"/>
  <c r="H45" i="35" l="1"/>
  <c r="H64" i="35"/>
  <c r="H7" i="35"/>
  <c r="H83" i="35"/>
  <c r="H26" i="35"/>
  <c r="A108" i="29"/>
  <c r="A109" i="29"/>
  <c r="A110" i="29"/>
  <c r="A111" i="29"/>
  <c r="A113" i="29"/>
  <c r="A86" i="29"/>
  <c r="A87" i="29"/>
  <c r="A115" i="29"/>
  <c r="A20" i="29"/>
  <c r="A116" i="29"/>
  <c r="A117" i="29"/>
  <c r="A118" i="29"/>
  <c r="A22" i="29"/>
  <c r="A119" i="29"/>
  <c r="A24" i="29"/>
  <c r="A26" i="29"/>
  <c r="A120" i="29"/>
  <c r="A27" i="29"/>
  <c r="A28" i="29"/>
  <c r="A29" i="29"/>
  <c r="A88" i="29"/>
  <c r="A89" i="29"/>
  <c r="A30" i="29"/>
  <c r="A122" i="29"/>
  <c r="A128" i="29"/>
  <c r="A32" i="29"/>
  <c r="A129" i="29"/>
  <c r="A34" i="29"/>
  <c r="A35" i="29"/>
  <c r="A36" i="29"/>
  <c r="A37" i="29"/>
  <c r="A38" i="29"/>
  <c r="A39" i="29"/>
  <c r="A41" i="29"/>
  <c r="A42" i="29"/>
  <c r="A123" i="29"/>
  <c r="A124" i="29"/>
  <c r="A130" i="29"/>
  <c r="A91" i="29"/>
  <c r="A45" i="29"/>
  <c r="A47" i="29"/>
  <c r="A48" i="29"/>
  <c r="A125" i="29"/>
  <c r="A132" i="29"/>
  <c r="A49" i="29"/>
  <c r="A133" i="29"/>
  <c r="A52" i="29"/>
  <c r="A135" i="29"/>
  <c r="A53" i="29"/>
  <c r="A54" i="29"/>
  <c r="A136" i="29"/>
  <c r="A57" i="29"/>
  <c r="A137" i="29"/>
  <c r="A59" i="29"/>
  <c r="A138" i="29"/>
  <c r="A60" i="29"/>
  <c r="A139" i="29"/>
  <c r="A140" i="29"/>
  <c r="A61" i="29"/>
  <c r="A93" i="29"/>
  <c r="A62" i="29"/>
  <c r="A141" i="29"/>
  <c r="A142" i="29"/>
  <c r="A146" i="29"/>
  <c r="A147" i="29"/>
  <c r="A68" i="29"/>
  <c r="A148" i="29"/>
  <c r="A95" i="29"/>
  <c r="A96" i="29"/>
  <c r="A69" i="29"/>
  <c r="A97" i="29"/>
  <c r="A70" i="29"/>
  <c r="A98" i="29"/>
  <c r="A77" i="29"/>
  <c r="A99" i="29"/>
  <c r="A149" i="29"/>
  <c r="A102" i="29"/>
  <c r="A150" i="29"/>
  <c r="R108" i="29" l="1"/>
  <c r="S109" i="29"/>
  <c r="R109" i="29" s="1"/>
  <c r="J527" i="27"/>
  <c r="J523" i="27"/>
  <c r="J519" i="27"/>
  <c r="J515" i="27"/>
  <c r="J511" i="27"/>
  <c r="J507" i="27"/>
  <c r="J503" i="27"/>
  <c r="J499" i="27"/>
  <c r="J495" i="27"/>
  <c r="J487" i="27"/>
  <c r="J483" i="27"/>
  <c r="J479" i="27"/>
  <c r="G109" i="35" s="1"/>
  <c r="H109" i="35" s="1"/>
  <c r="H111" i="35" s="1"/>
  <c r="H113" i="35" s="1"/>
  <c r="J475" i="27"/>
  <c r="G90" i="35" s="1"/>
  <c r="H90" i="35" s="1"/>
  <c r="H92" i="35" s="1"/>
  <c r="H94" i="35" s="1"/>
  <c r="J471" i="27"/>
  <c r="J467" i="27"/>
  <c r="G71" i="35" s="1"/>
  <c r="H71" i="35" s="1"/>
  <c r="H73" i="35" s="1"/>
  <c r="H75" i="35" s="1"/>
  <c r="J463" i="27"/>
  <c r="G52" i="35" s="1"/>
  <c r="H52" i="35" s="1"/>
  <c r="H54" i="35" s="1"/>
  <c r="H56" i="35" s="1"/>
  <c r="J459" i="27"/>
  <c r="G33" i="35" s="1"/>
  <c r="H33" i="35" s="1"/>
  <c r="H35" i="35" s="1"/>
  <c r="H37" i="35" s="1"/>
  <c r="J455" i="27"/>
  <c r="G14" i="35" s="1"/>
  <c r="H14" i="35" s="1"/>
  <c r="H16" i="35" s="1"/>
  <c r="H18" i="35" s="1"/>
  <c r="J451" i="27"/>
  <c r="J447" i="27"/>
  <c r="J443" i="27"/>
  <c r="J439" i="27"/>
  <c r="J435" i="27"/>
  <c r="J431" i="27"/>
  <c r="J427" i="27"/>
  <c r="J423" i="27"/>
  <c r="J419" i="27"/>
  <c r="J415" i="27"/>
  <c r="J411" i="27"/>
  <c r="J407" i="27"/>
  <c r="J403" i="27"/>
  <c r="J399" i="27"/>
  <c r="J395" i="27"/>
  <c r="J391" i="27"/>
  <c r="J387" i="27"/>
  <c r="J383" i="27"/>
  <c r="J379" i="27"/>
  <c r="J375" i="27"/>
  <c r="J371" i="27"/>
  <c r="J367" i="27"/>
  <c r="J363" i="27"/>
  <c r="J355" i="27"/>
  <c r="J351" i="27"/>
  <c r="J347" i="27"/>
  <c r="J343" i="27"/>
  <c r="J339" i="27"/>
  <c r="J335" i="27"/>
  <c r="J331" i="27"/>
  <c r="J327" i="27"/>
  <c r="J323" i="27"/>
  <c r="J319" i="27"/>
  <c r="J315" i="27"/>
  <c r="J311" i="27"/>
  <c r="J307" i="27"/>
  <c r="J303" i="27"/>
  <c r="J299" i="27"/>
  <c r="J295" i="27"/>
  <c r="J291" i="27"/>
  <c r="J287" i="27"/>
  <c r="J283" i="27"/>
  <c r="J279" i="27"/>
  <c r="J275" i="27"/>
  <c r="J271" i="27"/>
  <c r="J267" i="27"/>
  <c r="J263" i="27"/>
  <c r="J259" i="27"/>
  <c r="J255" i="27"/>
  <c r="J251" i="27"/>
  <c r="J247" i="27"/>
  <c r="J243" i="27"/>
  <c r="J239" i="27"/>
  <c r="J235" i="27"/>
  <c r="J231" i="27"/>
  <c r="J227" i="27"/>
  <c r="J223" i="27"/>
  <c r="J219" i="27"/>
  <c r="J215" i="27"/>
  <c r="J211" i="27"/>
  <c r="J207" i="27"/>
  <c r="J203" i="27"/>
  <c r="J199" i="27"/>
  <c r="J195" i="27"/>
  <c r="J191" i="27"/>
  <c r="J187" i="27"/>
  <c r="J183" i="27"/>
  <c r="J179" i="27"/>
  <c r="J175" i="27"/>
  <c r="J171" i="27"/>
  <c r="J167" i="27"/>
  <c r="J163" i="27"/>
  <c r="J159" i="27"/>
  <c r="J155" i="27"/>
  <c r="J151" i="27"/>
  <c r="J147" i="27"/>
  <c r="J143" i="27"/>
  <c r="J139" i="27"/>
  <c r="J135" i="27"/>
  <c r="J131" i="27"/>
  <c r="J127" i="27"/>
  <c r="J123" i="27"/>
  <c r="J119" i="27"/>
  <c r="J115" i="27"/>
  <c r="J111" i="27"/>
  <c r="J107" i="27"/>
  <c r="J103" i="27"/>
  <c r="J99" i="27"/>
  <c r="J95" i="27"/>
  <c r="J91" i="27"/>
  <c r="J87" i="27"/>
  <c r="J83" i="27"/>
  <c r="J79" i="27"/>
  <c r="J75" i="27"/>
  <c r="J71" i="27"/>
  <c r="J67" i="27"/>
  <c r="J63" i="27"/>
  <c r="J51" i="27"/>
  <c r="J47" i="27"/>
  <c r="J43" i="27"/>
  <c r="J39" i="27"/>
  <c r="J35" i="27"/>
  <c r="J31" i="27"/>
  <c r="J27" i="27"/>
  <c r="J23" i="27"/>
  <c r="J19" i="27"/>
  <c r="J15" i="27"/>
  <c r="J11" i="27"/>
  <c r="J7" i="27"/>
  <c r="J3" i="27"/>
  <c r="S12" i="29" l="1"/>
  <c r="R12" i="29" s="1"/>
  <c r="S13" i="29" l="1"/>
  <c r="R13" i="29" s="1"/>
  <c r="A47" i="6"/>
  <c r="B48" i="6"/>
  <c r="S110" i="29" l="1"/>
  <c r="R110" i="29" s="1"/>
  <c r="S111" i="29" l="1"/>
  <c r="R111" i="29" s="1"/>
  <c r="A48" i="6"/>
  <c r="S14" i="29" l="1"/>
  <c r="R14" i="29" s="1"/>
  <c r="S112" i="29" l="1"/>
  <c r="I5" i="2"/>
  <c r="I3" i="2"/>
  <c r="I2" i="10" s="1"/>
  <c r="A7" i="2"/>
  <c r="E8" i="2"/>
  <c r="A6" i="2"/>
  <c r="B5" i="2"/>
  <c r="B4" i="10" s="1"/>
  <c r="B4" i="2"/>
  <c r="B3" i="10" s="1"/>
  <c r="A5" i="2"/>
  <c r="A4" i="10" s="1"/>
  <c r="A4" i="2"/>
  <c r="A3" i="10" s="1"/>
  <c r="A3" i="2"/>
  <c r="A2" i="10" s="1"/>
  <c r="R112" i="29" l="1"/>
  <c r="S84" i="29"/>
  <c r="R84" i="29" s="1"/>
  <c r="S113" i="29"/>
  <c r="R113" i="29" s="1"/>
  <c r="D6" i="30"/>
  <c r="F6" i="30" s="1"/>
  <c r="D7" i="30"/>
  <c r="F7" i="30" s="1"/>
  <c r="D8" i="30"/>
  <c r="F8" i="30" s="1"/>
  <c r="D9" i="30"/>
  <c r="F9" i="30" s="1"/>
  <c r="D10" i="30"/>
  <c r="F10" i="30" s="1"/>
  <c r="D11" i="30"/>
  <c r="F11" i="30" s="1"/>
  <c r="D12" i="30"/>
  <c r="F12" i="30" s="1"/>
  <c r="D13" i="30"/>
  <c r="F13" i="30" s="1"/>
  <c r="D14" i="30"/>
  <c r="F14" i="30" s="1"/>
  <c r="D15" i="30"/>
  <c r="F15" i="30" s="1"/>
  <c r="D16" i="30"/>
  <c r="F16" i="30" s="1"/>
  <c r="D17" i="30"/>
  <c r="F17" i="30" s="1"/>
  <c r="D18" i="30"/>
  <c r="F18" i="30" s="1"/>
  <c r="D19" i="30"/>
  <c r="F19" i="30" s="1"/>
  <c r="D20" i="30"/>
  <c r="F20" i="30" s="1"/>
  <c r="D21" i="30"/>
  <c r="F21" i="30" s="1"/>
  <c r="D22" i="30"/>
  <c r="F22" i="30" s="1"/>
  <c r="D23" i="30"/>
  <c r="F23" i="30" s="1"/>
  <c r="D24" i="30"/>
  <c r="F24" i="30" s="1"/>
  <c r="D5" i="30"/>
  <c r="S15" i="29" l="1"/>
  <c r="R15" i="29" s="1"/>
  <c r="F5" i="30"/>
  <c r="I6" i="30" s="1"/>
  <c r="J6" i="30" s="1"/>
  <c r="H6" i="30"/>
  <c r="A1" i="29"/>
  <c r="A1" i="2" l="1"/>
  <c r="A1" i="4"/>
  <c r="S16" i="29"/>
  <c r="R16" i="29" l="1"/>
  <c r="S82" i="29"/>
  <c r="R82" i="29" s="1"/>
  <c r="S17" i="29"/>
  <c r="R17" i="29" s="1"/>
  <c r="S114" i="29" l="1"/>
  <c r="R114" i="29" s="1"/>
  <c r="A1" i="10"/>
  <c r="S86" i="29" l="1"/>
  <c r="R86" i="29" s="1"/>
  <c r="I20" i="4"/>
  <c r="S87" i="29" l="1"/>
  <c r="R87" i="29" s="1"/>
  <c r="I20" i="10"/>
  <c r="I15" i="10"/>
  <c r="I8" i="10"/>
  <c r="S18" i="29" l="1"/>
  <c r="R18" i="29" s="1"/>
  <c r="I23" i="10"/>
  <c r="J5" i="29" l="1"/>
  <c r="G90" i="29" s="1"/>
  <c r="I90" i="29" s="1"/>
  <c r="J90" i="29" s="1"/>
  <c r="I4" i="10"/>
  <c r="I3" i="10"/>
  <c r="G100" i="29"/>
  <c r="I100" i="29" s="1"/>
  <c r="J100" i="29" s="1"/>
  <c r="S19" i="29"/>
  <c r="R19" i="29" s="1"/>
  <c r="G20" i="29"/>
  <c r="I20" i="29" s="1"/>
  <c r="G24" i="29"/>
  <c r="I24" i="29" s="1"/>
  <c r="G88" i="29"/>
  <c r="I88" i="29" s="1"/>
  <c r="G32" i="29"/>
  <c r="I32" i="29" s="1"/>
  <c r="G39" i="29"/>
  <c r="I39" i="29" s="1"/>
  <c r="G44" i="29"/>
  <c r="I44" i="29" s="1"/>
  <c r="G92" i="29"/>
  <c r="I92" i="29" s="1"/>
  <c r="G135" i="29"/>
  <c r="I135" i="29" s="1"/>
  <c r="G58" i="29"/>
  <c r="I58" i="29" s="1"/>
  <c r="G62" i="29"/>
  <c r="I62" i="29" s="1"/>
  <c r="G66" i="29"/>
  <c r="I66" i="29" s="1"/>
  <c r="G95" i="29"/>
  <c r="I95" i="29" s="1"/>
  <c r="G72" i="29"/>
  <c r="I72" i="29" s="1"/>
  <c r="G99" i="29"/>
  <c r="I99" i="29" s="1"/>
  <c r="G79" i="29"/>
  <c r="I79" i="29" s="1"/>
  <c r="G114" i="29"/>
  <c r="I114" i="29" s="1"/>
  <c r="G45" i="29"/>
  <c r="I45" i="29" s="1"/>
  <c r="G54" i="29"/>
  <c r="I54" i="29" s="1"/>
  <c r="G142" i="29"/>
  <c r="I142" i="29" s="1"/>
  <c r="G69" i="29"/>
  <c r="I69" i="29" s="1"/>
  <c r="G78" i="29"/>
  <c r="I78" i="29" s="1"/>
  <c r="G111" i="29"/>
  <c r="I111" i="29" s="1"/>
  <c r="G117" i="29"/>
  <c r="I117" i="29" s="1"/>
  <c r="G30" i="29"/>
  <c r="I30" i="29" s="1"/>
  <c r="G42" i="29"/>
  <c r="I42" i="29" s="1"/>
  <c r="G50" i="29"/>
  <c r="I50" i="29" s="1"/>
  <c r="G63" i="29"/>
  <c r="I63" i="29" s="1"/>
  <c r="G97" i="29"/>
  <c r="I97" i="29" s="1"/>
  <c r="G102" i="29"/>
  <c r="I102" i="29" s="1"/>
  <c r="G130" i="29"/>
  <c r="I130" i="29" s="1"/>
  <c r="G61" i="29"/>
  <c r="I61" i="29" s="1"/>
  <c r="G98" i="29"/>
  <c r="I98" i="29" s="1"/>
  <c r="G115" i="29"/>
  <c r="I115" i="29" s="1"/>
  <c r="G125" i="29"/>
  <c r="I125" i="29" s="1"/>
  <c r="G93" i="29"/>
  <c r="I93" i="29" s="1"/>
  <c r="G71" i="29"/>
  <c r="I71" i="29" s="1"/>
  <c r="G13" i="29"/>
  <c r="I13" i="29" s="1"/>
  <c r="G17" i="29"/>
  <c r="I17" i="29" s="1"/>
  <c r="G116" i="29"/>
  <c r="I116" i="29" s="1"/>
  <c r="G25" i="29"/>
  <c r="I25" i="29" s="1"/>
  <c r="G89" i="29"/>
  <c r="I89" i="29" s="1"/>
  <c r="G33" i="29"/>
  <c r="I33" i="29" s="1"/>
  <c r="G40" i="29"/>
  <c r="I40" i="29" s="1"/>
  <c r="G91" i="29"/>
  <c r="I91" i="29" s="1"/>
  <c r="G132" i="29"/>
  <c r="I132" i="29" s="1"/>
  <c r="G53" i="29"/>
  <c r="I53" i="29" s="1"/>
  <c r="G59" i="29"/>
  <c r="I59" i="29" s="1"/>
  <c r="G141" i="29"/>
  <c r="I141" i="29" s="1"/>
  <c r="G145" i="29"/>
  <c r="I145" i="29" s="1"/>
  <c r="G96" i="29"/>
  <c r="I96" i="29" s="1"/>
  <c r="G73" i="29"/>
  <c r="I73" i="29" s="1"/>
  <c r="G149" i="29"/>
  <c r="I149" i="29" s="1"/>
  <c r="G80" i="29"/>
  <c r="I80" i="29" s="1"/>
  <c r="G110" i="29"/>
  <c r="I110" i="29" s="1"/>
  <c r="G21" i="29"/>
  <c r="I21" i="29" s="1"/>
  <c r="G26" i="29"/>
  <c r="I26" i="29" s="1"/>
  <c r="G129" i="29"/>
  <c r="I129" i="29" s="1"/>
  <c r="G41" i="29"/>
  <c r="I41" i="29" s="1"/>
  <c r="G49" i="29"/>
  <c r="I49" i="29" s="1"/>
  <c r="G138" i="29"/>
  <c r="I138" i="29" s="1"/>
  <c r="G67" i="29"/>
  <c r="I67" i="29" s="1"/>
  <c r="G74" i="29"/>
  <c r="I74" i="29" s="1"/>
  <c r="G108" i="29"/>
  <c r="I108" i="29" s="1"/>
  <c r="G86" i="29"/>
  <c r="I86" i="29" s="1"/>
  <c r="G120" i="29"/>
  <c r="I120" i="29" s="1"/>
  <c r="G34" i="29"/>
  <c r="I34" i="29" s="1"/>
  <c r="G46" i="29"/>
  <c r="I46" i="29" s="1"/>
  <c r="G136" i="29"/>
  <c r="I136" i="29" s="1"/>
  <c r="G60" i="29"/>
  <c r="I60" i="29" s="1"/>
  <c r="G146" i="29"/>
  <c r="I146" i="29" s="1"/>
  <c r="G31" i="29"/>
  <c r="I31" i="29" s="1"/>
  <c r="G134" i="29"/>
  <c r="I134" i="29" s="1"/>
  <c r="G65" i="29"/>
  <c r="I65" i="29" s="1"/>
  <c r="G109" i="29"/>
  <c r="I109" i="29" s="1"/>
  <c r="G23" i="29"/>
  <c r="I23" i="29" s="1"/>
  <c r="G38" i="29"/>
  <c r="I38" i="29" s="1"/>
  <c r="G52" i="29"/>
  <c r="I52" i="29" s="1"/>
  <c r="G144" i="29"/>
  <c r="I144" i="29" s="1"/>
  <c r="G77" i="29"/>
  <c r="I77" i="29" s="1"/>
  <c r="G14" i="29"/>
  <c r="I14" i="29" s="1"/>
  <c r="G87" i="29"/>
  <c r="I87" i="29" s="1"/>
  <c r="G118" i="29"/>
  <c r="I118" i="29" s="1"/>
  <c r="G121" i="29"/>
  <c r="I121" i="29" s="1"/>
  <c r="G122" i="29"/>
  <c r="I122" i="29" s="1"/>
  <c r="G35" i="29"/>
  <c r="I35" i="29" s="1"/>
  <c r="G123" i="29"/>
  <c r="I123" i="29" s="1"/>
  <c r="G131" i="29"/>
  <c r="I131" i="29" s="1"/>
  <c r="G133" i="29"/>
  <c r="I133" i="29" s="1"/>
  <c r="G55" i="29"/>
  <c r="I55" i="29" s="1"/>
  <c r="G139" i="29"/>
  <c r="I139" i="29" s="1"/>
  <c r="G143" i="29"/>
  <c r="I143" i="29" s="1"/>
  <c r="G147" i="29"/>
  <c r="I147" i="29" s="1"/>
  <c r="G70" i="29"/>
  <c r="I70" i="29" s="1"/>
  <c r="G75" i="29"/>
  <c r="I75" i="29" s="1"/>
  <c r="G103" i="29"/>
  <c r="I103" i="29" s="1"/>
  <c r="G112" i="29"/>
  <c r="I112" i="29" s="1"/>
  <c r="G18" i="29"/>
  <c r="I18" i="29" s="1"/>
  <c r="G22" i="29"/>
  <c r="I22" i="29" s="1"/>
  <c r="G27" i="29"/>
  <c r="I27" i="29" s="1"/>
  <c r="G128" i="29"/>
  <c r="I128" i="29" s="1"/>
  <c r="G36" i="29"/>
  <c r="I36" i="29" s="1"/>
  <c r="G124" i="29"/>
  <c r="I124" i="29" s="1"/>
  <c r="G47" i="29"/>
  <c r="I47" i="29" s="1"/>
  <c r="G51" i="29"/>
  <c r="I51" i="29" s="1"/>
  <c r="G56" i="29"/>
  <c r="I56" i="29" s="1"/>
  <c r="G140" i="29"/>
  <c r="I140" i="29" s="1"/>
  <c r="G64" i="29"/>
  <c r="I64" i="29" s="1"/>
  <c r="G68" i="29"/>
  <c r="I68" i="29" s="1"/>
  <c r="G76" i="29"/>
  <c r="I76" i="29" s="1"/>
  <c r="G150" i="29"/>
  <c r="I150" i="29" s="1"/>
  <c r="G113" i="29"/>
  <c r="I113" i="29" s="1"/>
  <c r="G19" i="29"/>
  <c r="I19" i="29" s="1"/>
  <c r="G119" i="29"/>
  <c r="I119" i="29" s="1"/>
  <c r="G28" i="29"/>
  <c r="I28" i="29" s="1"/>
  <c r="G37" i="29"/>
  <c r="I37" i="29" s="1"/>
  <c r="G48" i="29"/>
  <c r="I48" i="29" s="1"/>
  <c r="G57" i="29"/>
  <c r="I57" i="29" s="1"/>
  <c r="G148" i="29"/>
  <c r="I148" i="29" s="1"/>
  <c r="G104" i="29"/>
  <c r="I104" i="29" s="1"/>
  <c r="G15" i="29"/>
  <c r="I15" i="29" s="1"/>
  <c r="G29" i="29"/>
  <c r="I29" i="29" s="1"/>
  <c r="G43" i="29"/>
  <c r="I43" i="29" s="1"/>
  <c r="G137" i="29"/>
  <c r="I137" i="29" s="1"/>
  <c r="G94" i="29"/>
  <c r="I94" i="29" s="1"/>
  <c r="G105" i="29"/>
  <c r="I105" i="29" s="1"/>
  <c r="I14" i="4"/>
  <c r="I23" i="4" s="1"/>
  <c r="I4" i="4" s="1"/>
  <c r="G16" i="29" l="1"/>
  <c r="I16" i="29" s="1"/>
  <c r="G101" i="29"/>
  <c r="I101" i="29" s="1"/>
  <c r="J101" i="29" s="1"/>
  <c r="G12" i="29"/>
  <c r="I12" i="29" s="1"/>
  <c r="J12" i="29" s="1"/>
  <c r="J4" i="29"/>
  <c r="G84" i="29" s="1"/>
  <c r="I84" i="29" s="1"/>
  <c r="J84" i="29" s="1"/>
  <c r="S115" i="29"/>
  <c r="R115" i="29" s="1"/>
  <c r="J87" i="29"/>
  <c r="J16" i="29"/>
  <c r="J14" i="29"/>
  <c r="J18" i="29"/>
  <c r="J17" i="29"/>
  <c r="J112" i="29"/>
  <c r="J13" i="29"/>
  <c r="J19" i="29"/>
  <c r="J114" i="29"/>
  <c r="J113" i="29"/>
  <c r="J110" i="29"/>
  <c r="J115" i="29"/>
  <c r="J86" i="29"/>
  <c r="J15" i="29"/>
  <c r="J111" i="29"/>
  <c r="J109" i="29"/>
  <c r="J108" i="29"/>
  <c r="I3" i="4"/>
  <c r="G81" i="29" l="1"/>
  <c r="I81" i="29" s="1"/>
  <c r="S20" i="29"/>
  <c r="R20" i="29" s="1"/>
  <c r="J20" i="29"/>
  <c r="S116" i="29" l="1"/>
  <c r="R116" i="29" s="1"/>
  <c r="J116" i="29"/>
  <c r="I8" i="4"/>
  <c r="S21" i="29" l="1"/>
  <c r="R21" i="29" s="1"/>
  <c r="J21" i="29"/>
  <c r="I4" i="2"/>
  <c r="S117" i="29" l="1"/>
  <c r="R117" i="29" s="1"/>
  <c r="J117" i="29"/>
  <c r="S118" i="29" l="1"/>
  <c r="R118" i="29" s="1"/>
  <c r="J118" i="29"/>
  <c r="S22" i="29" l="1"/>
  <c r="R22" i="29" s="1"/>
  <c r="J22" i="29"/>
  <c r="S119" i="29" l="1"/>
  <c r="R119" i="29" s="1"/>
  <c r="J119" i="29"/>
  <c r="S23" i="29" l="1"/>
  <c r="R23" i="29" s="1"/>
  <c r="J23" i="29"/>
  <c r="S24" i="29" l="1"/>
  <c r="R24" i="29" s="1"/>
  <c r="J24" i="29"/>
  <c r="S25" i="29" l="1"/>
  <c r="R25" i="29" s="1"/>
  <c r="J25" i="29"/>
  <c r="S26" i="29" l="1"/>
  <c r="R26" i="29" s="1"/>
  <c r="J26" i="29"/>
  <c r="S120" i="29" l="1"/>
  <c r="R120" i="29" s="1"/>
  <c r="J120" i="29"/>
  <c r="S121" i="29" l="1"/>
  <c r="R121" i="29" s="1"/>
  <c r="J121" i="29"/>
  <c r="S27" i="29" l="1"/>
  <c r="R27" i="29" s="1"/>
  <c r="J27" i="29"/>
  <c r="S28" i="29" l="1"/>
  <c r="R28" i="29" s="1"/>
  <c r="J28" i="29"/>
  <c r="S29" i="29" l="1"/>
  <c r="R29" i="29" s="1"/>
  <c r="J29" i="29"/>
  <c r="S88" i="29" l="1"/>
  <c r="R88" i="29" s="1"/>
  <c r="J88" i="29"/>
  <c r="S89" i="29" l="1"/>
  <c r="J89" i="29"/>
  <c r="R89" i="29" l="1"/>
  <c r="S90" i="29"/>
  <c r="R90" i="29" s="1"/>
  <c r="J30" i="29"/>
  <c r="S30" i="29" l="1"/>
  <c r="R30" i="29" s="1"/>
  <c r="J122" i="29"/>
  <c r="S122" i="29" l="1"/>
  <c r="R122" i="29" s="1"/>
  <c r="J128" i="29"/>
  <c r="S128" i="29" l="1"/>
  <c r="R128" i="29" s="1"/>
  <c r="S31" i="29"/>
  <c r="R31" i="29" s="1"/>
  <c r="J31" i="29"/>
  <c r="S32" i="29" l="1"/>
  <c r="R32" i="29" s="1"/>
  <c r="J32" i="29"/>
  <c r="S33" i="29" l="1"/>
  <c r="R33" i="29" s="1"/>
  <c r="J33" i="29"/>
  <c r="S129" i="29" l="1"/>
  <c r="R129" i="29" s="1"/>
  <c r="J129" i="29"/>
  <c r="S34" i="29" l="1"/>
  <c r="R34" i="29" s="1"/>
  <c r="J34" i="29"/>
  <c r="S35" i="29" l="1"/>
  <c r="R35" i="29" s="1"/>
  <c r="J35" i="29"/>
  <c r="S36" i="29" l="1"/>
  <c r="R36" i="29" s="1"/>
  <c r="J36" i="29"/>
  <c r="S37" i="29" l="1"/>
  <c r="R37" i="29" s="1"/>
  <c r="J37" i="29"/>
  <c r="S38" i="29" l="1"/>
  <c r="R38" i="29" s="1"/>
  <c r="J38" i="29"/>
  <c r="S39" i="29" l="1"/>
  <c r="R39" i="29" s="1"/>
  <c r="J39" i="29"/>
  <c r="S40" i="29" l="1"/>
  <c r="R40" i="29" s="1"/>
  <c r="J40" i="29"/>
  <c r="S41" i="29" l="1"/>
  <c r="R41" i="29" s="1"/>
  <c r="J41" i="29"/>
  <c r="S42" i="29" l="1"/>
  <c r="R42" i="29" s="1"/>
  <c r="J42" i="29"/>
  <c r="S123" i="29" l="1"/>
  <c r="R123" i="29" s="1"/>
  <c r="J123" i="29"/>
  <c r="S124" i="29" l="1"/>
  <c r="R124" i="29" s="1"/>
  <c r="J124" i="29"/>
  <c r="S130" i="29" l="1"/>
  <c r="R130" i="29" s="1"/>
  <c r="J130" i="29"/>
  <c r="S43" i="29" l="1"/>
  <c r="R43" i="29" s="1"/>
  <c r="J43" i="29"/>
  <c r="S44" i="29" l="1"/>
  <c r="R44" i="29" s="1"/>
  <c r="J44" i="29"/>
  <c r="S91" i="29" l="1"/>
  <c r="R91" i="29" s="1"/>
  <c r="J91" i="29"/>
  <c r="S45" i="29" l="1"/>
  <c r="R45" i="29" s="1"/>
  <c r="J45" i="29"/>
  <c r="S46" i="29" l="1"/>
  <c r="R46" i="29" s="1"/>
  <c r="J46" i="29"/>
  <c r="S131" i="29" l="1"/>
  <c r="R131" i="29" s="1"/>
  <c r="J131" i="29"/>
  <c r="S47" i="29" l="1"/>
  <c r="R47" i="29" s="1"/>
  <c r="J47" i="29"/>
  <c r="S48" i="29" l="1"/>
  <c r="R48" i="29" s="1"/>
  <c r="J48" i="29"/>
  <c r="S125" i="29" l="1"/>
  <c r="R125" i="29" s="1"/>
  <c r="J125" i="29"/>
  <c r="J126" i="29" s="1"/>
  <c r="S92" i="29" l="1"/>
  <c r="R92" i="29" s="1"/>
  <c r="J92" i="29"/>
  <c r="S132" i="29" l="1"/>
  <c r="R132" i="29" s="1"/>
  <c r="J132" i="29"/>
  <c r="S49" i="29" l="1"/>
  <c r="R49" i="29" s="1"/>
  <c r="J49" i="29"/>
  <c r="S50" i="29" l="1"/>
  <c r="R50" i="29" s="1"/>
  <c r="J50" i="29"/>
  <c r="S133" i="29" l="1"/>
  <c r="R133" i="29" s="1"/>
  <c r="J133" i="29"/>
  <c r="S51" i="29" l="1"/>
  <c r="R51" i="29" s="1"/>
  <c r="J51" i="29"/>
  <c r="S134" i="29" l="1"/>
  <c r="R134" i="29" s="1"/>
  <c r="J134" i="29"/>
  <c r="S52" i="29" l="1"/>
  <c r="R52" i="29" s="1"/>
  <c r="J52" i="29"/>
  <c r="S135" i="29" l="1"/>
  <c r="R135" i="29" s="1"/>
  <c r="J135" i="29"/>
  <c r="S53" i="29" l="1"/>
  <c r="R53" i="29" s="1"/>
  <c r="J53" i="29"/>
  <c r="S54" i="29" l="1"/>
  <c r="R54" i="29" s="1"/>
  <c r="J54" i="29"/>
  <c r="S136" i="29" l="1"/>
  <c r="R136" i="29" s="1"/>
  <c r="J136" i="29"/>
  <c r="S55" i="29" l="1"/>
  <c r="R55" i="29" s="1"/>
  <c r="J55" i="29"/>
  <c r="S56" i="29" l="1"/>
  <c r="R56" i="29" s="1"/>
  <c r="J56" i="29"/>
  <c r="S57" i="29" l="1"/>
  <c r="R57" i="29" s="1"/>
  <c r="J57" i="29"/>
  <c r="S137" i="29" l="1"/>
  <c r="R137" i="29" s="1"/>
  <c r="J137" i="29"/>
  <c r="S58" i="29" l="1"/>
  <c r="R58" i="29" s="1"/>
  <c r="J58" i="29"/>
  <c r="S59" i="29" l="1"/>
  <c r="R59" i="29" s="1"/>
  <c r="J59" i="29"/>
  <c r="S138" i="29" l="1"/>
  <c r="R138" i="29" s="1"/>
  <c r="J138" i="29"/>
  <c r="S60" i="29"/>
  <c r="R60" i="29" s="1"/>
  <c r="J60" i="29" l="1"/>
  <c r="S139" i="29"/>
  <c r="R139" i="29" s="1"/>
  <c r="J139" i="29" l="1"/>
  <c r="S140" i="29"/>
  <c r="R140" i="29" s="1"/>
  <c r="J140" i="29" l="1"/>
  <c r="S61" i="29"/>
  <c r="R61" i="29" s="1"/>
  <c r="J61" i="29" l="1"/>
  <c r="S93" i="29"/>
  <c r="R93" i="29" s="1"/>
  <c r="J93" i="29" l="1"/>
  <c r="S62" i="29"/>
  <c r="R62" i="29" s="1"/>
  <c r="J62" i="29" l="1"/>
  <c r="S141" i="29"/>
  <c r="R141" i="29" s="1"/>
  <c r="J141" i="29" l="1"/>
  <c r="S142" i="29"/>
  <c r="R142" i="29" s="1"/>
  <c r="J142" i="29" l="1"/>
  <c r="S63" i="29"/>
  <c r="R63" i="29" s="1"/>
  <c r="J63" i="29" l="1"/>
  <c r="S143" i="29"/>
  <c r="R143" i="29" s="1"/>
  <c r="J143" i="29" l="1"/>
  <c r="S64" i="29"/>
  <c r="R64" i="29" s="1"/>
  <c r="J64" i="29" l="1"/>
  <c r="S65" i="29"/>
  <c r="R65" i="29" s="1"/>
  <c r="J65" i="29" l="1"/>
  <c r="S144" i="29"/>
  <c r="R144" i="29" s="1"/>
  <c r="J144" i="29" l="1"/>
  <c r="S66" i="29"/>
  <c r="R66" i="29" s="1"/>
  <c r="J66" i="29" l="1"/>
  <c r="S145" i="29"/>
  <c r="R145" i="29" s="1"/>
  <c r="J145" i="29" l="1"/>
  <c r="S67" i="29"/>
  <c r="R67" i="29" s="1"/>
  <c r="J67" i="29" l="1"/>
  <c r="S146" i="29"/>
  <c r="R146" i="29" s="1"/>
  <c r="J146" i="29" l="1"/>
  <c r="S147" i="29"/>
  <c r="R147" i="29" s="1"/>
  <c r="J147" i="29" l="1"/>
  <c r="S68" i="29"/>
  <c r="R68" i="29" s="1"/>
  <c r="J68" i="29" l="1"/>
  <c r="S148" i="29"/>
  <c r="R148" i="29" s="1"/>
  <c r="J148" i="29" l="1"/>
  <c r="S94" i="29"/>
  <c r="R94" i="29" s="1"/>
  <c r="J94" i="29" l="1"/>
  <c r="S95" i="29"/>
  <c r="R95" i="29" s="1"/>
  <c r="J95" i="29" l="1"/>
  <c r="S96" i="29"/>
  <c r="R96" i="29" s="1"/>
  <c r="J96" i="29" l="1"/>
  <c r="S69" i="29"/>
  <c r="R69" i="29" s="1"/>
  <c r="J69" i="29" l="1"/>
  <c r="S97" i="29"/>
  <c r="R97" i="29" s="1"/>
  <c r="J97" i="29" l="1"/>
  <c r="S70" i="29"/>
  <c r="R70" i="29" s="1"/>
  <c r="J70" i="29" l="1"/>
  <c r="S98" i="29" l="1"/>
  <c r="R98" i="29" l="1"/>
  <c r="S100" i="29"/>
  <c r="J98" i="29"/>
  <c r="S71" i="29"/>
  <c r="R71" i="29" s="1"/>
  <c r="R100" i="29" l="1"/>
  <c r="S101" i="29"/>
  <c r="R101" i="29" s="1"/>
  <c r="J71" i="29"/>
  <c r="S72" i="29"/>
  <c r="R72" i="29" s="1"/>
  <c r="J72" i="29" l="1"/>
  <c r="S73" i="29"/>
  <c r="R73" i="29" s="1"/>
  <c r="J73" i="29" l="1"/>
  <c r="S74" i="29"/>
  <c r="R74" i="29" s="1"/>
  <c r="J74" i="29" l="1"/>
  <c r="S75" i="29" l="1"/>
  <c r="R75" i="29" s="1"/>
  <c r="J75" i="29" l="1"/>
  <c r="S76" i="29"/>
  <c r="R76" i="29" s="1"/>
  <c r="J76" i="29" l="1"/>
  <c r="S77" i="29" l="1"/>
  <c r="R77" i="29" s="1"/>
  <c r="J77" i="29" l="1"/>
  <c r="S99" i="29"/>
  <c r="R99" i="29" s="1"/>
  <c r="J99" i="29" l="1"/>
  <c r="S149" i="29"/>
  <c r="R149" i="29" s="1"/>
  <c r="J149" i="29" l="1"/>
  <c r="S78" i="29"/>
  <c r="R78" i="29" s="1"/>
  <c r="J78" i="29" l="1"/>
  <c r="S102" i="29"/>
  <c r="R102" i="29" s="1"/>
  <c r="J102" i="29" l="1"/>
  <c r="S103" i="29"/>
  <c r="R103" i="29" s="1"/>
  <c r="J103" i="29" l="1"/>
  <c r="S150" i="29"/>
  <c r="R150" i="29" s="1"/>
  <c r="J150" i="29" l="1"/>
  <c r="J151" i="29" s="1"/>
  <c r="S104" i="29"/>
  <c r="R104" i="29" s="1"/>
  <c r="J104" i="29" l="1"/>
  <c r="S105" i="29"/>
  <c r="R105" i="29" s="1"/>
  <c r="J105" i="29" l="1"/>
  <c r="J106" i="29" s="1"/>
  <c r="J152" i="29" s="1"/>
  <c r="S79" i="29"/>
  <c r="R79" i="29" s="1"/>
  <c r="J79" i="29" l="1"/>
  <c r="S80" i="29"/>
  <c r="R80" i="29" s="1"/>
  <c r="J80" i="29" l="1"/>
  <c r="S81" i="29"/>
  <c r="R81" i="29" l="1"/>
  <c r="J81" i="29"/>
  <c r="S152" i="29"/>
  <c r="R152" i="29" s="1"/>
  <c r="J82" i="29" l="1"/>
  <c r="I153" i="29" s="1"/>
  <c r="G3" i="29" s="1"/>
  <c r="G4" i="29" l="1"/>
  <c r="G2" i="10"/>
  <c r="I10" i="2" l="1"/>
  <c r="G3" i="2" l="1"/>
  <c r="G4" i="2" s="1"/>
  <c r="I19" i="2"/>
  <c r="I11" i="2"/>
  <c r="G3" i="4" l="1"/>
  <c r="G3" i="10" s="1"/>
</calcChain>
</file>

<file path=xl/sharedStrings.xml><?xml version="1.0" encoding="utf-8"?>
<sst xmlns="http://schemas.openxmlformats.org/spreadsheetml/2006/main" count="3092" uniqueCount="505">
  <si>
    <t>Item</t>
  </si>
  <si>
    <t>Discriminação</t>
  </si>
  <si>
    <t>Preço (R$)</t>
  </si>
  <si>
    <t>Valor unitário Sem BDI</t>
  </si>
  <si>
    <t>Valor Unitário Com BDI</t>
  </si>
  <si>
    <t>Valor Total</t>
  </si>
  <si>
    <t>Código</t>
  </si>
  <si>
    <t>Valor estimado final:</t>
  </si>
  <si>
    <t>Data:</t>
  </si>
  <si>
    <t>BDI:</t>
  </si>
  <si>
    <t>Referência:</t>
  </si>
  <si>
    <t>SUBTOTAL</t>
  </si>
  <si>
    <t>Uni-dade</t>
  </si>
  <si>
    <t>ITEM</t>
  </si>
  <si>
    <t>VALOR</t>
  </si>
  <si>
    <t>EQUIVALÊNCIA</t>
  </si>
  <si>
    <t>1.0</t>
  </si>
  <si>
    <t>CUSTOS INDIRETOS</t>
  </si>
  <si>
    <t>1.1</t>
  </si>
  <si>
    <t>Administração Central</t>
  </si>
  <si>
    <t>(AC)</t>
  </si>
  <si>
    <t>1.2</t>
  </si>
  <si>
    <t>Garantias e Seguros</t>
  </si>
  <si>
    <t>(G)</t>
  </si>
  <si>
    <t>1.3</t>
  </si>
  <si>
    <t>Riscos</t>
  </si>
  <si>
    <t>(RA)</t>
  </si>
  <si>
    <t>1.4</t>
  </si>
  <si>
    <t>Despesas Financeiras</t>
  </si>
  <si>
    <t>(DF)</t>
  </si>
  <si>
    <t>2.0</t>
  </si>
  <si>
    <t>TRIBUTOS (l)</t>
  </si>
  <si>
    <t>2.1</t>
  </si>
  <si>
    <t>Pis</t>
  </si>
  <si>
    <t>2.2</t>
  </si>
  <si>
    <t>Cofins</t>
  </si>
  <si>
    <t>2.3</t>
  </si>
  <si>
    <t xml:space="preserve">ISS </t>
  </si>
  <si>
    <t>3.0</t>
  </si>
  <si>
    <t>LUCRO (L)</t>
  </si>
  <si>
    <t>3.1</t>
  </si>
  <si>
    <t>Lucro</t>
  </si>
  <si>
    <t>1.5</t>
  </si>
  <si>
    <t>2.4</t>
  </si>
  <si>
    <t>%</t>
  </si>
  <si>
    <t>R$</t>
  </si>
  <si>
    <t>% ACUM.</t>
  </si>
  <si>
    <t>Segundo Acórdão 2622/2013 do Tribunal de Contas da União – TCU, o cálculo do BDI deve ser feito da seguinte maneira:</t>
  </si>
  <si>
    <t>AC  →  Administração Central</t>
  </si>
  <si>
    <t>S  →  Seguro</t>
  </si>
  <si>
    <t xml:space="preserve">R    →  Riscos </t>
  </si>
  <si>
    <t>G     →  Garantia</t>
  </si>
  <si>
    <t>DF    →  Despesas Financeiras</t>
  </si>
  <si>
    <t>L  →  Taxa de Lucro/Remuneração</t>
  </si>
  <si>
    <t>I  →  Incidência de Impostos (PIS, COFINS e ISS)</t>
  </si>
  <si>
    <t>ÁREA</t>
  </si>
  <si>
    <t>H</t>
  </si>
  <si>
    <t>Contribuição Previdenciária - Lei 12.546/2013</t>
  </si>
  <si>
    <t>BDI - Fornecimento de Equipamentos</t>
  </si>
  <si>
    <t>BDI - Serviços de Engenharia</t>
  </si>
  <si>
    <t>CUSTOS DE ADMINISTRAÇÃO</t>
  </si>
  <si>
    <t>Seguro de Risco</t>
  </si>
  <si>
    <t>Vigilância</t>
  </si>
  <si>
    <t>Garantia</t>
  </si>
  <si>
    <t>Outros</t>
  </si>
  <si>
    <t>Lucro na Intermediação</t>
  </si>
  <si>
    <t>TAXA TOTAL DE BDI - Fornecimento de Equipamentos</t>
  </si>
  <si>
    <t>TAXA TOTAL DE BDI - Serviços de Engenharia</t>
  </si>
  <si>
    <t>BDI Incidente</t>
  </si>
  <si>
    <t>Local:</t>
  </si>
  <si>
    <t>Referência</t>
  </si>
  <si>
    <t>Nome</t>
  </si>
  <si>
    <t>B</t>
  </si>
  <si>
    <t>VOL ESC</t>
  </si>
  <si>
    <t>Quantidade</t>
  </si>
  <si>
    <t>TOTAL DA OBRA:</t>
  </si>
  <si>
    <r>
      <t>Arredondamentos: Opções → Avançado → Fórmulas → "</t>
    </r>
    <r>
      <rPr>
        <u/>
        <sz val="8"/>
        <color theme="1"/>
        <rFont val="Gill Sans MT"/>
        <family val="2"/>
      </rPr>
      <t>Definir Precisão Conforme Exibido</t>
    </r>
    <r>
      <rPr>
        <sz val="8"/>
        <color theme="1"/>
        <rFont val="Gill Sans MT"/>
        <family val="2"/>
      </rPr>
      <t>"</t>
    </r>
  </si>
  <si>
    <t>Obra:</t>
  </si>
  <si>
    <t>Ref.:</t>
  </si>
  <si>
    <t>BDI Serviços:</t>
  </si>
  <si>
    <t>BDI Equipamentos:</t>
  </si>
  <si>
    <t>MAPA DE COTAÇÃO DE INSUMOS</t>
  </si>
  <si>
    <t>CÓDIGO</t>
  </si>
  <si>
    <t>DESCRIÇÃO</t>
  </si>
  <si>
    <t>FONTE</t>
  </si>
  <si>
    <t>CNPJ</t>
  </si>
  <si>
    <t>TELEFONE</t>
  </si>
  <si>
    <t>CONTATO</t>
  </si>
  <si>
    <t>DATA</t>
  </si>
  <si>
    <t xml:space="preserve">UNI </t>
  </si>
  <si>
    <t>P. UNIT. (R$)</t>
  </si>
  <si>
    <t>MEDIANA TOTAL (R$)</t>
  </si>
  <si>
    <t>PROF.</t>
  </si>
  <si>
    <t>S01</t>
  </si>
  <si>
    <t>S02</t>
  </si>
  <si>
    <t>S03</t>
  </si>
  <si>
    <t>S04</t>
  </si>
  <si>
    <t>S05</t>
  </si>
  <si>
    <t>S06</t>
  </si>
  <si>
    <t>S07</t>
  </si>
  <si>
    <t>S08</t>
  </si>
  <si>
    <t>S09</t>
  </si>
  <si>
    <t>S10</t>
  </si>
  <si>
    <t>S11</t>
  </si>
  <si>
    <t>S12</t>
  </si>
  <si>
    <t>S13</t>
  </si>
  <si>
    <t>S14</t>
  </si>
  <si>
    <t>S15</t>
  </si>
  <si>
    <t>S16</t>
  </si>
  <si>
    <t>S17</t>
  </si>
  <si>
    <t>S18</t>
  </si>
  <si>
    <t>S19</t>
  </si>
  <si>
    <t>S20</t>
  </si>
  <si>
    <t>EMPOLAMENTO</t>
  </si>
  <si>
    <t>VOL ESC C/ EMPOLAMENTO</t>
  </si>
  <si>
    <t>MÃO DE OBRA</t>
  </si>
  <si>
    <t>Parque Tecnológico</t>
  </si>
  <si>
    <t>Rodovia MT 242, Sorriso/MT</t>
  </si>
  <si>
    <t xml:space="preserve">Comprimento total (m): </t>
  </si>
  <si>
    <t>Custo/m:</t>
  </si>
  <si>
    <r>
      <rPr>
        <b/>
        <sz val="9"/>
        <color theme="1"/>
        <rFont val="Gill Sans MT"/>
        <family val="2"/>
      </rPr>
      <t>Proprietário</t>
    </r>
    <r>
      <rPr>
        <sz val="9"/>
        <color theme="1"/>
        <rFont val="Gill Sans MT"/>
        <family val="2"/>
      </rPr>
      <t>:  FUNDAÇÃO PARA O DESENVOLVIMENTO AGRO AMBIENTAL, CIENTÍFICO E TECNOLÓGICO DE SORRISO</t>
    </r>
  </si>
  <si>
    <t>SORRISO</t>
  </si>
  <si>
    <t>SINAPI - JANEIRO 2019</t>
  </si>
  <si>
    <t>ELETRO ROVARIS</t>
  </si>
  <si>
    <t>ELETRO VOLTS</t>
  </si>
  <si>
    <t>ELETRICA SINOP</t>
  </si>
  <si>
    <t>00.942.557/0001-41</t>
  </si>
  <si>
    <t>09.353.011/0001-20</t>
  </si>
  <si>
    <t>(66) 515-8050</t>
  </si>
  <si>
    <t>José Alessandro Ferron</t>
  </si>
  <si>
    <t>(65) 3545-1127</t>
  </si>
  <si>
    <t>Ricardo Zembrani</t>
  </si>
  <si>
    <t>23.483.002/0001-84</t>
  </si>
  <si>
    <t>(66) 3545-6900</t>
  </si>
  <si>
    <t>Bruno</t>
  </si>
  <si>
    <t>pç</t>
  </si>
  <si>
    <t>kg</t>
  </si>
  <si>
    <t>mt</t>
  </si>
  <si>
    <t>unid</t>
  </si>
  <si>
    <t>br</t>
  </si>
  <si>
    <t>m³</t>
  </si>
  <si>
    <t>INSTALAÇÕES ELÉTRICAS</t>
  </si>
  <si>
    <t>1.6</t>
  </si>
  <si>
    <t>1.7</t>
  </si>
  <si>
    <t>1.8</t>
  </si>
  <si>
    <t>1.9</t>
  </si>
  <si>
    <t>1.10</t>
  </si>
  <si>
    <t>1.11</t>
  </si>
  <si>
    <t>1.12</t>
  </si>
  <si>
    <t>1.13</t>
  </si>
  <si>
    <t>1.14</t>
  </si>
  <si>
    <t>1.15</t>
  </si>
  <si>
    <t>1.16</t>
  </si>
  <si>
    <t>1.17</t>
  </si>
  <si>
    <t>1.18</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</si>
  <si>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</si>
  <si>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</si>
  <si>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</si>
  <si>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</si>
  <si>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</si>
  <si>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</si>
  <si>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</si>
  <si>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</si>
  <si>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</si>
  <si>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</si>
  <si>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</si>
  <si>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</si>
  <si>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</si>
  <si>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</si>
  <si>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</si>
  <si>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</si>
  <si>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</si>
  <si>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</si>
  <si>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</si>
  <si>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</si>
  <si>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</si>
  <si>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</si>
  <si>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</si>
  <si>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</si>
  <si>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</si>
  <si>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</si>
  <si>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</si>
  <si>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</si>
  <si>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</si>
  <si>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</si>
  <si>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</si>
  <si>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</si>
  <si>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</si>
  <si>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</si>
  <si>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</si>
  <si>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</si>
  <si>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</si>
  <si>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</si>
  <si>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</si>
  <si>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</si>
  <si>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</si>
  <si>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</si>
  <si>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</si>
  <si>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</si>
  <si>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</si>
  <si>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</si>
  <si>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</si>
  <si>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</si>
  <si>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</si>
  <si>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</si>
  <si>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</si>
  <si>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ALÇA PRÉ FORMADA  DE DISTRIBUIÇÃO PARA CABO CA - CAA 2 AWG</t>
  </si>
  <si>
    <t>ALÇA PRÉ FORMADA  DE DISTRIBUIÇÃO PARA CABO CA - CAA 4/0 AWG</t>
  </si>
  <si>
    <t>ALÇA PRÉ FORMADA PARA CABO 1/0 CAA AWG</t>
  </si>
  <si>
    <t>ALÇA PRÉ FORMADA PARA CABO 2 CAA AWG</t>
  </si>
  <si>
    <t>ALÇA PRÉ-FORMADA DE ESTAI P/ CABO DE AÇO 6.4 MM</t>
  </si>
  <si>
    <t>ARAME AÇO GALVANIZADO 14BWG</t>
  </si>
  <si>
    <t>ARAME DE AÇO GALVANIZADO N.º 14 BWG</t>
  </si>
  <si>
    <t>ARAME FARPADO GALVANIZADO</t>
  </si>
  <si>
    <t>ARAME LISO GALVANIZADO</t>
  </si>
  <si>
    <t>ARMAÇÃO SECUNDÁRIA 1 ESTRIBOS ZINCADA (PESADA)</t>
  </si>
  <si>
    <t>ARMAÇÃO SECUNDÁRIA 2 ESTRIBOS ZINCADA</t>
  </si>
  <si>
    <t>ARRUELA QUADRADA</t>
  </si>
  <si>
    <t>BASE PARA TC 280X45CM COM PÉ 85X85X20CM E PONTA  65X65X10CM</t>
  </si>
  <si>
    <t>BASE PARA TP 250X45CM COM PÉ 85X85X20CM E PONTA  65X65X10CM</t>
  </si>
  <si>
    <t>BUCHA DE ALUMINIO 4"</t>
  </si>
  <si>
    <t>CABEÇOTE DE ALUMINIO 4"</t>
  </si>
  <si>
    <t>CABO D ALUMINIO NU 4/0CAA</t>
  </si>
  <si>
    <t>CABO DE AÇO GALVANIZADO - 6,4MM (CORDOALHA)</t>
  </si>
  <si>
    <t>CABO DE AÇO GALVANIZADO - 6,4MM²  (CORDOALHA P/ ATERRAMENTO)</t>
  </si>
  <si>
    <t>CABO DE ALUMINIO NU 2 CAA - AWG</t>
  </si>
  <si>
    <t>CABO DE ALUMNIO PROTEGIDO COM XLPE -  16MM²</t>
  </si>
  <si>
    <t>CABO DE COBRE COBERTO COM XLPE - 16MM²</t>
  </si>
  <si>
    <t>CABO DE COBRE COBERTO COM XLPE - 16MM² - 15KV</t>
  </si>
  <si>
    <t>CABO DE COBRE FLEXÍVEL 10M² PARA SAÍDA DE PARA-RAIOS</t>
  </si>
  <si>
    <t>CABO DE COBRE FLEXIVEL ISOLADO 1KV 10MM - PRETO</t>
  </si>
  <si>
    <t>CABO DE COBRE FLEXIVEL ISOLADO 1KV 150MM</t>
  </si>
  <si>
    <t>CABO DE COBRE FLEXIVEL ISOLADO 1KV 185MM</t>
  </si>
  <si>
    <t>CABO DE COBRE FLEXIVEL ISOLADO 1KV 95MM</t>
  </si>
  <si>
    <t>CABO DE COBRE NÚ 50MM² PARA MALHA DE TERRA</t>
  </si>
  <si>
    <t>CABO DE COBRE PP ISOLADO 2 X 6MM²</t>
  </si>
  <si>
    <t>CABO MULTIPLEXADO 120(70)MM²</t>
  </si>
  <si>
    <t>CABO MULTIPLEXADO 35(35)MM²</t>
  </si>
  <si>
    <t>CABO MULTIPLEXADO 70(70)MM²</t>
  </si>
  <si>
    <t>CAIXA DE CONCRETO 50CM X 50CM</t>
  </si>
  <si>
    <t>CAIXA METÁLICA PARA MEDIÇÃO EM MT</t>
  </si>
  <si>
    <t>CAIXA PARA DISJUNTOR  300A</t>
  </si>
  <si>
    <t>CARTUCHO PARA CONECTOR CUNHA METALICO - (AZUL)</t>
  </si>
  <si>
    <t>CARTUCHO TIPO BALA PARA CONECTOR CUNHA (VERMELHO)</t>
  </si>
  <si>
    <t>CHAVE FACA - TIPO C-  36,2KV 400A-NBI 150KV</t>
  </si>
  <si>
    <t>CHAVE FUSÍVEL - TIPO C- 36,2KV, 300A - 5KA, NBI 150KV</t>
  </si>
  <si>
    <t>CONCRETO PARA BASE EM POSTE ≥ 600DAN (CIMENTO, AREIA, BRITA)</t>
  </si>
  <si>
    <t>CONECTOR A PRESSÃO PARAFUSO 185MM</t>
  </si>
  <si>
    <t>CONECTOR A PRESSÃO PARAFUSO 95MM</t>
  </si>
  <si>
    <t>CONECTOR AÇO-COBRE PARA HASTE DE ATERRAMENTO</t>
  </si>
  <si>
    <t>CONECTOR CUNHA CN 10 - 4/0-2/0-1/0AWG-70MM X 2-1/0AWG-70MM</t>
  </si>
  <si>
    <t>CONECTOR CUNHA CN 12 - 6,4-25MM X 6,4-25MM</t>
  </si>
  <si>
    <t>CONECTOR CUNHA CN 13 - 2AWG-35-50MM X 2AWG-35-50MM</t>
  </si>
  <si>
    <t>CONECTOR CUNHA CN 6 - 2AWG-120-150MM X 4/0AWG-70MM</t>
  </si>
  <si>
    <t>CONECTOR DERIVAÇÃO ESTRIBO NORMAL - 2-4AWG</t>
  </si>
  <si>
    <t>CONECTOR DERIVAÇÃO PARA LINHA VIVA - 6-250 (GLV)</t>
  </si>
  <si>
    <t>CONECTOR PARA ATERRAMENTO HASTE - 5/8" X (25 A 35MM²)</t>
  </si>
  <si>
    <t>CONECTOR PERFURANTE 25-120MM² X 25-120MM² (RABICHO)</t>
  </si>
  <si>
    <t>CONECTOR PERFURANTE 70-185MM² X 70-185MM²</t>
  </si>
  <si>
    <t>CONECTOR, CUNHA, COBRE, 25MM² ~14,30MM²</t>
  </si>
  <si>
    <t>CONECTOR, CUNHA, LIGA DE ALUMÍNIO, CN 6, SÉRIE AZUL</t>
  </si>
  <si>
    <t>CRUZETA DE CONCRETO 250DAN  200CM - RETAGULAR</t>
  </si>
  <si>
    <t>CRUZETA DE CONCRETO RETANGULAR 90X90X2000MM - 250 DAN</t>
  </si>
  <si>
    <t>CURVA DE PVC 90º 4"</t>
  </si>
  <si>
    <t>DISJUNTOR ELETROMAGNÉTICO 3Ø 300A</t>
  </si>
  <si>
    <t>ELETRODUTO DE AÇO GALVANIZADO 4"</t>
  </si>
  <si>
    <t>ELETRODUTO DE PVC 1/2"</t>
  </si>
  <si>
    <t>ELETRODUTO DE PVC RÍGIDO 12MM² X 300CM (1/2" X 3M)</t>
  </si>
  <si>
    <t>ELO FUSÍVEL TIPO 02H</t>
  </si>
  <si>
    <t>ELO FUSÍVEL TIPO 03H</t>
  </si>
  <si>
    <t>ESTICADOR DE CERCA, EM AÇO</t>
  </si>
  <si>
    <t>EXTINTOR DE INCÊNDIO CO²  6KG COM PLACA DE IDENTIFICAÇÃO</t>
  </si>
  <si>
    <t>FECHO PARA FITA DE AÇO INOX 304</t>
  </si>
  <si>
    <t>FIO DE ALUMINIO NÚ PARA AMARRAÇÃO - 6 AWG</t>
  </si>
  <si>
    <t>FIO DE COBRE ISOLADO - 6MM²</t>
  </si>
  <si>
    <t>FITA DE AÇO INOX 304 - 3/4 X 5MM</t>
  </si>
  <si>
    <t>GANCHO OLHAL</t>
  </si>
  <si>
    <t>HASTE DE ATERRAMENTO CIRCULAR AÇO-COBRE - 5/8" POR 2400MM</t>
  </si>
  <si>
    <t>HASTE DE ATERRAMENTO CIRCULAR LISA 2400MM</t>
  </si>
  <si>
    <t>ISOLADOR ANCORAGEM - BASTÃO POLIMÉRICO 36KV</t>
  </si>
  <si>
    <t>ISOLADOR DE ANCORAGEM TIPO BASTÃO POLIMÉRICO - 36KV</t>
  </si>
  <si>
    <t>ISOLADOR PILAR 170KV - 36KV</t>
  </si>
  <si>
    <t>ISOLADOR PILAR PORCELANA - 170KV</t>
  </si>
  <si>
    <t>ISOLADOR ROLDANA PORCELANA 76X80MM</t>
  </si>
  <si>
    <t>LAÇO PRÉ-FORMADO DE TOPO PARA CABO 2 CAA</t>
  </si>
  <si>
    <t>LUVA DE AÇO GALVANIZADO 4"</t>
  </si>
  <si>
    <t>LUVA DE PVC 4"</t>
  </si>
  <si>
    <t xml:space="preserve">MANGUEIRA CORRUGADA 1,1/4" </t>
  </si>
  <si>
    <t>MANILHA SAPATILHA</t>
  </si>
  <si>
    <t>MÃO FRANCESA PLANA DE 619 MM</t>
  </si>
  <si>
    <t>MÃO FRANCESA PLANA DE 619MM</t>
  </si>
  <si>
    <t>MURETA DE ALVENARIA  200CM X 100CM X 40CM</t>
  </si>
  <si>
    <t>OLHAL PARA PARAFUSO</t>
  </si>
  <si>
    <t>PARAFUSO 6MM X 10MM²  PARA TERMINAL DE 35MM²</t>
  </si>
  <si>
    <t>PARAFUSO DE CABEÇA QUADRADA - 125MM</t>
  </si>
  <si>
    <t>PARAFUSO DE CABEÇA QUADRADA - 200MM</t>
  </si>
  <si>
    <t>PARAFUSO DE CABEÇA QUADRADA - 250MM</t>
  </si>
  <si>
    <t>PARAFUSO DE CABEÇA QUADRADA - 300MM</t>
  </si>
  <si>
    <t>PARAFUSO DE ROSCA DUPLA DE 400 MM</t>
  </si>
  <si>
    <t>PARAFUSO DE ROSCA DUPLA DE 400MM</t>
  </si>
  <si>
    <t>PARAFUSO DE ROSCA DUPLA DE 450 MM</t>
  </si>
  <si>
    <t>PARAFUSO DE ROSCA DUPLA DE 500 MM</t>
  </si>
  <si>
    <t>PÁRA-RAIOS DE DISTRIBUIÇÃO - 30KV - POLIMÉRICO - 10KA</t>
  </si>
  <si>
    <t>PEDRA BRITA Nº 2</t>
  </si>
  <si>
    <t>PILAR PALANQUE PARA CERCA  -  330CM + 40CM X 16CM X 18CM</t>
  </si>
  <si>
    <t>PILAR PALANQUE PARA CERCA  -  330CM + 48CM X 10CM X 10CM</t>
  </si>
  <si>
    <t>PINO AUTO-TRAVANTE - 140MM PARA ISOLADOR PILAR</t>
  </si>
  <si>
    <t>PLACA DE ADVERTÊNCIA "PERIGO DE MORTE" 47CM X 34CM</t>
  </si>
  <si>
    <t>PLACA DE CONCRETO P/ ESTAI 20X100X1000MM</t>
  </si>
  <si>
    <t>PLACA DE CONCRETO PARA BASE DE POSTE &gt;= 600 DAN</t>
  </si>
  <si>
    <t>PORTÃO METÁLICO AÇO/ALAMBRADO 170CM X 140CM</t>
  </si>
  <si>
    <t>POSTE DE CONCRETO ARMADA - 10/150 DT</t>
  </si>
  <si>
    <t>POSTE DE CONCRETO ARMADA - 10/300 DT</t>
  </si>
  <si>
    <t>POSTE DE CONCRETO ARMADA - 10/600 DT</t>
  </si>
  <si>
    <t>POSTE DE CONCRETO ARMADA - 11/1000 DT</t>
  </si>
  <si>
    <t>POSTE DE CONCRETO ARMADA - 11/300 DT</t>
  </si>
  <si>
    <t>POSTE DE CONCRETO ARMADA - 11/600 DT</t>
  </si>
  <si>
    <t>PROTETOR DE BUCHA DE AT DE TRANSFORMADOR - 15KV</t>
  </si>
  <si>
    <t>RELIGADOR  AUTOMÁTICO -  34.5 KV</t>
  </si>
  <si>
    <t>SAPATILHA</t>
  </si>
  <si>
    <t>SUPORTE DE TRANSFORMADOR EM POSTE DT</t>
  </si>
  <si>
    <t>TELA ALAMBRADO 170 MM</t>
  </si>
  <si>
    <t>TERMINAL DE COMPRESSÃO 35MM²</t>
  </si>
  <si>
    <t>TERMINAL TIPO ESPADA (BASTÃO) PARA CHAVE FACA 336,4MCM</t>
  </si>
  <si>
    <t>TIJOLO 8 FUROS PARA MURINHO DE PROTEÇÃO DA BRITA</t>
  </si>
  <si>
    <t>TRANSFORMADOR MONOFÁSICO 5KVA - 19,92KV</t>
  </si>
  <si>
    <t>TRANSFORMADOR TRIFÁSICO - 34.5KV - 112.5KVA - 220/127V</t>
  </si>
  <si>
    <t>TRANSFORMADOR TRIFÁSICO - 34.5KV - 150KVA - 220/127V</t>
  </si>
  <si>
    <t>LANÇAMENTO DE CABEAMENTO</t>
  </si>
  <si>
    <t>SUBESTAÇÃO AO TEMPO EM REDE MÉDIA TENSÃO</t>
  </si>
  <si>
    <t>CHAVE FACA - TIPO C-  36,2KV 40A-NBI 150KV</t>
  </si>
  <si>
    <t>UNID</t>
  </si>
  <si>
    <t>CHP</t>
  </si>
  <si>
    <t>M3</t>
  </si>
  <si>
    <r>
      <t xml:space="preserve">UN: </t>
    </r>
    <r>
      <rPr>
        <sz val="9"/>
        <color rgb="FF000000"/>
        <rFont val="Gill Sans MT"/>
        <family val="2"/>
      </rPr>
      <t>M2</t>
    </r>
  </si>
  <si>
    <t>UN</t>
  </si>
  <si>
    <t>COEF.</t>
  </si>
  <si>
    <t>CUSTO UNIT.</t>
  </si>
  <si>
    <t>CUSTO TOTAL</t>
  </si>
  <si>
    <t>TOTAL (A)</t>
  </si>
  <si>
    <t>MATERIAL/SUB-CONTRATADO</t>
  </si>
  <si>
    <t xml:space="preserve">COEF. </t>
  </si>
  <si>
    <t xml:space="preserve">TOTAL (C) </t>
  </si>
  <si>
    <t xml:space="preserve">CUSTO DIRETO TOTAL </t>
  </si>
  <si>
    <t>POSTE DE CONCRETO ARMADA - 10/150 DT - FORNECIMENTO E INSTALAÇÃO</t>
  </si>
  <si>
    <t>EQUIPAMENTO</t>
  </si>
  <si>
    <t>CONCRETO FCK = 15MPA, TRAÇO 1:3,4:3,5 (CIMENTO/ AREIA MÉDIA/ BRITA 1) - PREPARO MECÂNICO COM BETONEIRA 600 L. AF_07/2016</t>
  </si>
  <si>
    <r>
      <t xml:space="preserve">ITEM: </t>
    </r>
    <r>
      <rPr>
        <sz val="9"/>
        <color rgb="FF000000"/>
        <rFont val="Gill Sans MT"/>
        <family val="2"/>
      </rPr>
      <t>PS - 001</t>
    </r>
  </si>
  <si>
    <t>POSTE DE CONCRETO ARMADA - 10/300 DT - FORNECIMENTO E INSTALAÇÃO</t>
  </si>
  <si>
    <r>
      <t xml:space="preserve">ITEM: </t>
    </r>
    <r>
      <rPr>
        <sz val="9"/>
        <color rgb="FF000000"/>
        <rFont val="Gill Sans MT"/>
        <family val="2"/>
      </rPr>
      <t>PS - 002</t>
    </r>
  </si>
  <si>
    <t>POSTE DE CONCRETO ARMADA - 10/600 DT - FORNECIMENTO E INSTALAÇÃO</t>
  </si>
  <si>
    <r>
      <t xml:space="preserve">ITEM: </t>
    </r>
    <r>
      <rPr>
        <sz val="9"/>
        <color rgb="FF000000"/>
        <rFont val="Gill Sans MT"/>
        <family val="2"/>
      </rPr>
      <t>PS - 003</t>
    </r>
  </si>
  <si>
    <r>
      <t xml:space="preserve">ITEM: </t>
    </r>
    <r>
      <rPr>
        <sz val="9"/>
        <color rgb="FF000000"/>
        <rFont val="Gill Sans MT"/>
        <family val="2"/>
      </rPr>
      <t>PS - 004</t>
    </r>
  </si>
  <si>
    <t>POSTE DE CONCRETO ARMADA - 11/300 DT - FORNECIMENTO E INSTALAÇÃO</t>
  </si>
  <si>
    <t>POSTE DE CONCRETO ARMADA - 11/1000 DT - FORNECIMENTO E INSTALAÇÃO</t>
  </si>
  <si>
    <t>COTAÇÃO-117</t>
  </si>
  <si>
    <t>COTAÇÃO-116</t>
  </si>
  <si>
    <t>COTAÇÃO-115</t>
  </si>
  <si>
    <t>COTAÇÃO-114</t>
  </si>
  <si>
    <r>
      <t xml:space="preserve">ITEM: </t>
    </r>
    <r>
      <rPr>
        <sz val="9"/>
        <color rgb="FF000000"/>
        <rFont val="Gill Sans MT"/>
        <family val="2"/>
      </rPr>
      <t>PS - 005</t>
    </r>
  </si>
  <si>
    <t>COTAÇÃO-119</t>
  </si>
  <si>
    <r>
      <t xml:space="preserve">ITEM: </t>
    </r>
    <r>
      <rPr>
        <sz val="9"/>
        <color rgb="FF000000"/>
        <rFont val="Gill Sans MT"/>
        <family val="2"/>
      </rPr>
      <t>PS - 006</t>
    </r>
  </si>
  <si>
    <t>POSTE DE CONCRETO ARMADA - 11/600 DT - FORNECIMENTO E INSTALAÇÃO</t>
  </si>
  <si>
    <t>COTAÇÃO-120</t>
  </si>
  <si>
    <t>MONTAGEM DA ESTRUTURA DE MEDIÇÃO</t>
  </si>
  <si>
    <t>ASSENTAMENTO DE ALVENARIA  PARA MURETA 200CM X 100CM X 40CM</t>
  </si>
  <si>
    <t>MÃO DE OBRA - INSTALAÇÕES ELÉTRICAS</t>
  </si>
  <si>
    <t>MÃO DE OBRA - SUBESTAÇÃO</t>
  </si>
  <si>
    <t>2.2.1</t>
  </si>
  <si>
    <t>2.2.2</t>
  </si>
  <si>
    <t>2.2.3</t>
  </si>
  <si>
    <t>2.2.4</t>
  </si>
  <si>
    <t>2.2.5</t>
  </si>
  <si>
    <t>2.2.6</t>
  </si>
  <si>
    <t>2.2.7</t>
  </si>
  <si>
    <t>2.2.8</t>
  </si>
  <si>
    <t>2.2.9</t>
  </si>
  <si>
    <t>2.2.10</t>
  </si>
  <si>
    <t>2.2.11</t>
  </si>
  <si>
    <t>2.2.12</t>
  </si>
  <si>
    <t>2.2.13</t>
  </si>
  <si>
    <t>2.2.14</t>
  </si>
  <si>
    <t>2.2.15</t>
  </si>
  <si>
    <t>2.2.16</t>
  </si>
  <si>
    <t>2.2.17</t>
  </si>
  <si>
    <t>2.2.18</t>
  </si>
  <si>
    <t>2.2.19</t>
  </si>
  <si>
    <t>2.3.1</t>
  </si>
  <si>
    <t>2.3.2</t>
  </si>
  <si>
    <t>2.3.3</t>
  </si>
  <si>
    <t>2.3.4</t>
  </si>
  <si>
    <t>2.3.5</t>
  </si>
  <si>
    <t>2.3.6</t>
  </si>
  <si>
    <t>2.3.7</t>
  </si>
  <si>
    <t>2.3.8</t>
  </si>
  <si>
    <t>2.3.9</t>
  </si>
  <si>
    <t>2.3.10</t>
  </si>
  <si>
    <t>2.3.11</t>
  </si>
  <si>
    <t>2.3.12</t>
  </si>
  <si>
    <t>2.3.13</t>
  </si>
  <si>
    <t>2.3.14</t>
  </si>
  <si>
    <t>2.3.15</t>
  </si>
  <si>
    <t>2.3.16</t>
  </si>
  <si>
    <t>2.3.17</t>
  </si>
  <si>
    <t>2.3.18</t>
  </si>
  <si>
    <t>2.4.1</t>
  </si>
  <si>
    <t>2.4.2</t>
  </si>
  <si>
    <t>2.4.3</t>
  </si>
  <si>
    <t>2.4.5</t>
  </si>
  <si>
    <t>2.4.6</t>
  </si>
  <si>
    <t>2.4.7</t>
  </si>
  <si>
    <t>2.4.8</t>
  </si>
  <si>
    <t>2.4.9</t>
  </si>
  <si>
    <t>2.4.10</t>
  </si>
  <si>
    <t>2.4.11</t>
  </si>
  <si>
    <t>2.4.12</t>
  </si>
  <si>
    <t>2.4.13</t>
  </si>
  <si>
    <t>2.4.14</t>
  </si>
  <si>
    <t>2.4.15</t>
  </si>
  <si>
    <t>2.4.16</t>
  </si>
  <si>
    <t>2.4.17</t>
  </si>
  <si>
    <t>2.4.18</t>
  </si>
  <si>
    <t>2.4.19</t>
  </si>
  <si>
    <t>2.4.20</t>
  </si>
  <si>
    <t>2.4.21</t>
  </si>
  <si>
    <t>2.4.22</t>
  </si>
  <si>
    <t>2.4.23</t>
  </si>
  <si>
    <t>MONTAGEM DE TRANSFORMADOR</t>
  </si>
  <si>
    <t>SERVENTE COM ENCARGOS COMPLEMENTARES (incluso na cotação com empresas)</t>
  </si>
  <si>
    <t xml:space="preserve"> GUINDAUTO HIDRÁULICO, CAPACIDADE MÁXIMA DE CARGA 6500 KG, MOMENTO MÁXIMO DE CARGA 5,8 TM, ALCANCE MÁXIMO HORIZONTAL 7,60 M, INCLUSIVE CAMINHÃO TOCO PBT 9.700 KG, POTÊNCIA DE 160 CV - CHP DIURNO. AF_08/2015 ( incluso na cotação com as empresas)</t>
  </si>
  <si>
    <t xml:space="preserve"> GUINDAUTO HIDRÁULICO, CAPACIDADE MÁXIMA DE CARGA 6500 KG, MOMENTO MÁXIMO DE CARGA 5,8 TM, ALCANCE MÁXIMO HORIZONTAL 7,60 M, INCLUSIVE CAMINHÃO TOCO PBT 9.700 KG, POTÊNCIA DE 160 CV - CHP DIURNO. AF_08/2015 ( Incluso na cotação com as empresas)</t>
  </si>
  <si>
    <t>LANÇAMENTO COM USO DE BALDES, ADENSAMENTO E ACABAMENTO DE CONCRETO EM ESTRUTURAS. AF_12/2015 ( incluso na cotação com as empresas)</t>
  </si>
  <si>
    <t>SERVENTE COM ENCARGOS COMPLEMENTARES ( incluso na cotação com as empresas)</t>
  </si>
  <si>
    <t>2.2.20</t>
  </si>
  <si>
    <t>POSTE DE CONCRETO  ARMADO DT 10/150</t>
  </si>
  <si>
    <t>POSTE DE CONCRETO  ARMADO DT 10/600</t>
  </si>
  <si>
    <t>POSTE DE CONCRETO  ARMADO DT 11/1000</t>
  </si>
  <si>
    <t>POSTE DE CONCRETO  ARMADO DT 11/300</t>
  </si>
  <si>
    <t>POSTE DE CONCRETO  ARMADO DT 11/600</t>
  </si>
  <si>
    <t>INSUMO</t>
  </si>
  <si>
    <t>ISOLADOR DE PORCELANA, TIPO ROLDANA, DIMENSOES DE *72* X *72* MM, PARA USO EM BAIXA TENSAO</t>
  </si>
  <si>
    <t>73857/2</t>
  </si>
  <si>
    <t>73857/3</t>
  </si>
  <si>
    <t>SINAPI</t>
  </si>
  <si>
    <t>BUCHA EM ALUMINIO, COM ROSCA, DE 4", PARA ELETRODUTO</t>
  </si>
  <si>
    <t>CABECOTE PARA ENTRADA DE LINHA DE ALIMENTACAO PARA ELETRODUTO, EM LIGA DE ALUMINIO COM ACABAMENTO ANTI CORROSIVO, COM FIXACAO POR ENCAIXE LISO DE 360 GRAUS, DE 4"</t>
  </si>
  <si>
    <t>CABO DE COBRE, FLEXIVEL, CLASSE 4 OU 5, ISOLACAO EM PVC/A, ANTICHAMA BWF-B, COBERTURA PVC-ST1, ANTICHAMA BWF-B, 1 CONDUTOR, 0,6/1 KV, SECAO NOMINAL 185 MM2</t>
  </si>
  <si>
    <t>GRAMPO METALICO TIPO OLHAL PARA HASTE DE ATERRAMENTO DE 5/8'', CONDUTOR DE *10* A 50 MM2</t>
  </si>
  <si>
    <t>CURVA 90 GRAUS, LONGA, DE PVC RIGIDO ROSCAVEL, DE 4", PARA ELETRODUTO</t>
  </si>
  <si>
    <t>ELETRODUTO DE PVC RIGIDO ROSCAVEL DE 1/2 ", SEM LUVA</t>
  </si>
  <si>
    <t>GANCHO OLHAL EM ACO GALVANIZADO, ESPESSURA 16MM, ABERTURA 21MM</t>
  </si>
  <si>
    <t>LUVA PARA ELETRODUTO, EM ACO GALVANIZADO ELETROLITICO, DIAMETRO DE 100 MM (4")</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</si>
  <si>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</si>
  <si>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</si>
  <si>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</si>
  <si>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300 MM, DIAMETRO = 16 MM, ROSCA MAQUINA, CABECA QUADRADA</t>
  </si>
  <si>
    <t>PARAFUSO M16 EM ACO GALVANIZADO, COMPRIMENTO = 400 MM, DIAMETRO = 16 MM, ROSCA DUPLA</t>
  </si>
  <si>
    <t>POSTE DE CONCRETO DUPLO T, TIPO B, 300 KG, H = 10 M (NBR 8451)</t>
  </si>
  <si>
    <t>SUPORTE EM ACO GALVANIZADO PARA TRANSFORMADOR PARA POSTE DUPLO T 185 X 95 MM, CHAPA DE 5/16"</t>
  </si>
  <si>
    <t>EXTINTOR DE INCENDIO PORTATIL COM CARGA DE GAS CARBONICO CO2 DE 6 KG, CLASSE BC</t>
  </si>
  <si>
    <t>PEDRA BRITADA N. 2 (19 A 38 MM) POSTO PEDREIRA/FORNECEDOR, SEM FRETE</t>
  </si>
  <si>
    <t>TERMINAL A COMPRESSAO EM COBRE ESTANHADO PARA CABO 35 MM2, 1 FURO E 1 COMPRESSAO, PARA PARAFUSO DE FIXACAO M8</t>
  </si>
  <si>
    <t>BLOCO CERAMICO (ALVENARIA DE VEDACAO), 8 FUROS, DE 9 X 19 X 19 CM</t>
  </si>
  <si>
    <t>ARAME FARPADO GALVANIZADO 14 BWG, CLASSE 250</t>
  </si>
  <si>
    <t>ARRUELA QUADRADA EM ACO GALVANIZADO, DIMENSAO = 38 MM, ESPESSURA = 3MM, DIAMETRO DO FURO= 18 MM</t>
  </si>
  <si>
    <t>CABO FLEXIVEL PVC 750 V, 2 CONDUTORES DE 6,0 MM2</t>
  </si>
  <si>
    <t>MT</t>
  </si>
  <si>
    <t>1.72</t>
  </si>
  <si>
    <t>CRONOGRAMA FISICO-FINANCEIRO PARQUE TECNOLÓGICO</t>
  </si>
  <si>
    <t>VALOR (R$) 
BDI INCLUSO</t>
  </si>
  <si>
    <t>ABERTURA DE BURACOS</t>
  </si>
  <si>
    <t>IMPLANTAÇÃO DE POSTE</t>
  </si>
  <si>
    <t>CONCRETAGEM DE BASE DE POSTE</t>
  </si>
  <si>
    <t>MONTAGEM DE ESTRUTURA DE MEDIÇÃO</t>
  </si>
  <si>
    <t>ALVENARIA DE ESTRUTURA DE MEDIÇÃO</t>
  </si>
  <si>
    <t>MONTAGEM DOS TRANSFORMADORES</t>
  </si>
  <si>
    <t>MONTAGEM DE ILUMINAÇÃO</t>
  </si>
  <si>
    <t>FINALIZAÇÃO (ACABAMENTO E LIMPEZA)</t>
  </si>
  <si>
    <t>TOTAL DE PRODUTOS COM MÃO DE OBRA</t>
  </si>
  <si>
    <t>ACUMULADO DOS MESES</t>
  </si>
  <si>
    <t>4.0</t>
  </si>
  <si>
    <t>5.0</t>
  </si>
  <si>
    <t>6.0</t>
  </si>
  <si>
    <t>7.0</t>
  </si>
  <si>
    <t>8.0</t>
  </si>
  <si>
    <t>9.0</t>
  </si>
  <si>
    <t>valor muito acima do mercado</t>
  </si>
  <si>
    <r>
      <t xml:space="preserve">ORÇAMENTO - INSTALAÇÃO ELÉTRICA </t>
    </r>
    <r>
      <rPr>
        <b/>
        <sz val="12"/>
        <color theme="1"/>
        <rFont val="Cambria"/>
        <family val="1"/>
        <scheme val="major"/>
      </rPr>
      <t xml:space="preserve">(Materiais e MO)
</t>
    </r>
    <r>
      <rPr>
        <b/>
        <u/>
        <sz val="22"/>
        <color theme="1"/>
        <rFont val="Cambria"/>
        <family val="1"/>
        <scheme val="major"/>
      </rPr>
      <t xml:space="preserve">
</t>
    </r>
    <r>
      <rPr>
        <b/>
        <sz val="22"/>
        <color theme="1"/>
        <rFont val="Cambria"/>
        <family val="1"/>
        <scheme val="major"/>
      </rPr>
      <t xml:space="preserve">          </t>
    </r>
    <r>
      <rPr>
        <b/>
        <u/>
        <sz val="22"/>
        <color theme="1"/>
        <rFont val="Cambria"/>
        <family val="1"/>
        <scheme val="major"/>
      </rPr>
      <t>Parque Tecnológico</t>
    </r>
  </si>
  <si>
    <t>ELETRO MAIS</t>
  </si>
  <si>
    <t>ELETROTÉCNICA GULGIELMIN</t>
  </si>
  <si>
    <t>ELETRICA ELIZEU</t>
  </si>
  <si>
    <t>08.703.955/0001-17</t>
  </si>
  <si>
    <t>(65) 3549-5031</t>
  </si>
  <si>
    <t>23.232.816/0001-46</t>
  </si>
  <si>
    <t>(66) 35441504</t>
  </si>
  <si>
    <t>Robson</t>
  </si>
  <si>
    <t>Cristiano</t>
  </si>
  <si>
    <r>
      <rPr>
        <b/>
        <sz val="9"/>
        <rFont val="Gill Sans MT"/>
        <family val="2"/>
      </rPr>
      <t>Responsável Técnico</t>
    </r>
    <r>
      <rPr>
        <sz val="9"/>
        <rFont val="Gill Sans MT"/>
        <family val="2"/>
      </rPr>
      <t>:</t>
    </r>
  </si>
  <si>
    <r>
      <rPr>
        <b/>
        <sz val="9"/>
        <color rgb="FFFF0000"/>
        <rFont val="Gill Sans MT"/>
        <family val="2"/>
      </rPr>
      <t>Responsável Técnico</t>
    </r>
    <r>
      <rPr>
        <sz val="9"/>
        <color rgb="FFFF0000"/>
        <rFont val="Gill Sans MT"/>
        <family val="2"/>
      </rPr>
      <t xml:space="preserve">: </t>
    </r>
  </si>
  <si>
    <t>30 DIAS - DEZEMBRO</t>
  </si>
  <si>
    <t>60 DIAS - JANEIRO</t>
  </si>
  <si>
    <t>90 DIAS - FEVEREIRO</t>
  </si>
  <si>
    <t>120 DIAS - MARÇO</t>
  </si>
  <si>
    <t>150 DIAS - ABRIL</t>
  </si>
  <si>
    <t>180 DIAS - MAIO</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</si>
</sst>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R$&quot;\ * #,##0.00_-;\-&quot;R$&quot;\ * #,##0.00_-;_-&quot;R$&quot;\ * &quot;-&quot;??_-;_-@_-"/>
    <numFmt numFmtId="43" formatCode="_-* #,##0.00_-;\-* #,##0.00_-;_-* &quot;-&quot;??_-;_-@_-"/>
    <numFmt numFmtId="164" formatCode="_(* #,##0.00_);_(* \(#,##0.00\);_(* &quot;-&quot;??_);_(@_)"/>
    <numFmt numFmtId="165" formatCode="0.0;[Red]0.0"/>
    <numFmt numFmtId="166" formatCode="#,##0.00;[Red]#,##0.00"/>
    <numFmt numFmtId="167" formatCode="_(&quot;R$ &quot;* #,##0.00_);_(&quot;R$ &quot;* \(#,##0.00\);_(&quot;R$ &quot;* &quot;-&quot;??_);_(@_)"/>
    <numFmt numFmtId="168" formatCode="_([$€-2]* #,##0.00_);_([$€-2]* \(#,##0.00\);_([$€-2]* &quot;-&quot;??_)"/>
    <numFmt numFmtId="169" formatCode="#,##0.0000"/>
    <numFmt numFmtId="170" formatCode="0.00000000000000"/>
    <numFmt numFmtId="171" formatCode="#,##0.00\ &quot;m²&quot;"/>
    <numFmt numFmtId="172" formatCode="_ * #,##0.00_ ;_ * \-#,##0.00_ ;_ * &quot;-&quot;??_ ;_ @_ "/>
    <numFmt numFmtId="173" formatCode="_ * #,##0_ ;_ * \-#,##0_ ;_ * &quot;-&quot;_ ;_ @_ "/>
    <numFmt numFmtId="174" formatCode="_ &quot;S/&quot;* #,##0_ ;_ &quot;S/&quot;* \-#,##0_ ;_ &quot;S/&quot;* &quot;-&quot;_ ;_ @_ "/>
    <numFmt numFmtId="175" formatCode="_ &quot;S/&quot;* #,##0.00_ ;_ &quot;S/&quot;* \-#,##0.00_ ;_ &quot;S/&quot;* &quot;-&quot;??_ ;_ @_ "/>
    <numFmt numFmtId="176" formatCode="_-&quot;$&quot;* #,##0_-;\-&quot;$&quot;* #,##0_-;_-&quot;$&quot;* &quot;-&quot;_-;_-@_-"/>
    <numFmt numFmtId="177" formatCode="_-&quot;$&quot;* #,##0.00_-;\-&quot;$&quot;* #,##0.00_-;_-&quot;$&quot;* &quot;-&quot;??_-;_-@_-"/>
    <numFmt numFmtId="178" formatCode="0.0%"/>
    <numFmt numFmtId="179" formatCode="#,##0.000000"/>
  </numFmts>
  <fonts count="80">
    <font>
      <sz val="11"/>
      <color theme="1"/>
      <name val="Calibri"/>
      <family val="2"/>
      <scheme val="minor"/>
    </font>
    <font>
      <sz val="11"/>
      <color indexed="8"/>
      <name val="Calibri"/>
      <family val="2"/>
    </font>
    <font>
      <sz val="11"/>
      <color theme="1"/>
      <name val="Calibri"/>
      <family val="2"/>
      <scheme val="minor"/>
    </font>
    <font>
      <sz val="11"/>
      <color theme="1"/>
      <name val="Cambria"/>
      <family val="1"/>
      <scheme val="major"/>
    </font>
    <font>
      <sz val="11"/>
      <color rgb="FF000000"/>
      <name val="Calibri"/>
      <family val="2"/>
      <scheme val="minor"/>
    </font>
    <font>
      <b/>
      <sz val="11"/>
      <color theme="1"/>
      <name val="Calibri"/>
      <family val="2"/>
      <scheme val="minor"/>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6"/>
      <color theme="1"/>
      <name val="Cambria"/>
      <family val="1"/>
      <scheme val="major"/>
    </font>
    <font>
      <b/>
      <sz val="9"/>
      <color theme="1"/>
      <name val="Gill Sans MT"/>
      <family val="2"/>
    </font>
    <font>
      <sz val="9"/>
      <color theme="1"/>
      <name val="Gill Sans MT"/>
      <family val="2"/>
    </font>
    <font>
      <sz val="9"/>
      <name val="Gill Sans MT"/>
      <family val="2"/>
    </font>
    <font>
      <b/>
      <sz val="9"/>
      <name val="Gill Sans MT"/>
      <family val="2"/>
    </font>
    <font>
      <b/>
      <u/>
      <sz val="22"/>
      <color theme="1"/>
      <name val="Cambria"/>
      <family val="1"/>
      <scheme val="major"/>
    </font>
    <font>
      <sz val="9"/>
      <color rgb="FF000000"/>
      <name val="Gill Sans MT"/>
      <family val="2"/>
    </font>
    <font>
      <sz val="11"/>
      <color theme="1"/>
      <name val="Gill Sans MT"/>
      <family val="2"/>
    </font>
    <font>
      <b/>
      <sz val="11"/>
      <color theme="1"/>
      <name val="Gill Sans MT"/>
      <family val="2"/>
    </font>
    <font>
      <sz val="8"/>
      <color theme="1"/>
      <name val="Gill Sans MT"/>
      <family val="2"/>
    </font>
    <font>
      <sz val="7.5"/>
      <color theme="1"/>
      <name val="Gill Sans MT"/>
      <family val="2"/>
    </font>
    <font>
      <b/>
      <sz val="9"/>
      <color indexed="8"/>
      <name val="Gill Sans MT"/>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Helv"/>
      <charset val="204"/>
    </font>
    <font>
      <sz val="10"/>
      <name val="BERNHARD"/>
    </font>
    <font>
      <sz val="10"/>
      <name val="Helv"/>
    </font>
    <font>
      <sz val="1"/>
      <color indexed="8"/>
      <name val="Courier"/>
      <family val="3"/>
    </font>
    <font>
      <b/>
      <sz val="1"/>
      <color indexed="8"/>
      <name val="Courier"/>
      <family val="3"/>
    </font>
    <font>
      <sz val="7"/>
      <name val="Small Fonts"/>
      <family val="2"/>
    </font>
    <font>
      <sz val="8"/>
      <name val="Helv"/>
    </font>
    <font>
      <b/>
      <sz val="18"/>
      <color theme="3"/>
      <name val="Cambria"/>
      <family val="2"/>
      <scheme val="major"/>
    </font>
    <font>
      <sz val="10"/>
      <name val="Times New Roman"/>
      <family val="1"/>
      <charset val="204"/>
    </font>
    <font>
      <u/>
      <sz val="8"/>
      <color theme="1"/>
      <name val="Gill Sans MT"/>
      <family val="2"/>
    </font>
    <font>
      <sz val="9"/>
      <color theme="1"/>
      <name val="Cambria"/>
      <family val="1"/>
      <scheme val="major"/>
    </font>
    <font>
      <b/>
      <sz val="11"/>
      <color theme="1"/>
      <name val="Cambria"/>
      <family val="1"/>
      <scheme val="major"/>
    </font>
    <font>
      <b/>
      <sz val="13"/>
      <color theme="0"/>
      <name val="Gill Sans MT"/>
      <family val="2"/>
    </font>
    <font>
      <b/>
      <sz val="10"/>
      <name val="Arial"/>
      <family val="2"/>
    </font>
    <font>
      <sz val="8"/>
      <name val="Arial"/>
      <family val="2"/>
    </font>
    <font>
      <sz val="9"/>
      <name val="Arial"/>
      <family val="2"/>
    </font>
    <font>
      <b/>
      <sz val="22"/>
      <color theme="1"/>
      <name val="Cambria"/>
      <family val="1"/>
      <scheme val="major"/>
    </font>
    <font>
      <b/>
      <sz val="12"/>
      <color theme="1"/>
      <name val="Cambria"/>
      <family val="1"/>
      <scheme val="major"/>
    </font>
    <font>
      <sz val="9"/>
      <color rgb="FFFF0000"/>
      <name val="Gill Sans MT"/>
      <family val="2"/>
    </font>
    <font>
      <b/>
      <sz val="9"/>
      <color rgb="FFFF0000"/>
      <name val="Gill Sans MT"/>
      <family val="2"/>
    </font>
    <font>
      <sz val="11"/>
      <color rgb="FFFF0000"/>
      <name val="Cambria"/>
      <family val="1"/>
      <scheme val="major"/>
    </font>
    <font>
      <b/>
      <sz val="9"/>
      <color rgb="FF000000"/>
      <name val="Gill Sans MT"/>
      <family val="2"/>
    </font>
    <font>
      <sz val="11"/>
      <name val="Gill Sans MT"/>
      <family val="2"/>
    </font>
    <font>
      <sz val="11"/>
      <name val="Calibri"/>
      <family val="2"/>
      <scheme val="minor"/>
    </font>
    <font>
      <sz val="11"/>
      <color theme="1"/>
      <name val="Gill Sans MT"/>
    </font>
    <font>
      <sz val="10"/>
      <color theme="1"/>
      <name val="Cambria"/>
      <family val="1"/>
      <scheme val="major"/>
    </font>
    <font>
      <sz val="9"/>
      <color theme="1"/>
      <name val="Calibri"/>
      <family val="2"/>
      <scheme val="minor"/>
    </font>
    <font>
      <sz val="9"/>
      <name val="Times New Roman"/>
      <family val="1"/>
    </font>
    <font>
      <b/>
      <sz val="10"/>
      <color theme="1"/>
      <name val="Arial"/>
      <family val="2"/>
    </font>
    <font>
      <sz val="10"/>
      <color theme="1"/>
      <name val="Arial"/>
      <family val="2"/>
    </font>
    <font>
      <sz val="11"/>
      <name val="Arial"/>
      <family val="2"/>
    </font>
  </fonts>
  <fills count="69">
    <fill>
      <patternFill patternType="none"/>
    </fill>
    <fill>
      <patternFill patternType="gray125"/>
    </fill>
    <fill>
      <patternFill patternType="solid">
        <fgColor rgb="FF8DCC7E"/>
        <bgColor indexed="64"/>
      </patternFill>
    </fill>
    <fill>
      <patternFill patternType="solid">
        <fgColor rgb="FF9FF7B4"/>
        <bgColor indexed="64"/>
      </patternFill>
    </fill>
    <fill>
      <patternFill patternType="solid">
        <fgColor rgb="FF4FA76A"/>
        <bgColor indexed="64"/>
      </patternFill>
    </fill>
    <fill>
      <patternFill patternType="solid">
        <fgColor rgb="FF6EBA86"/>
        <bgColor indexed="64"/>
      </patternFill>
    </fill>
    <fill>
      <patternFill patternType="solid">
        <fgColor rgb="FF98F6A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4" tint="0.79998168889431442"/>
        <bgColor indexed="64"/>
      </patternFill>
    </fill>
    <fill>
      <patternFill patternType="solid">
        <fgColor rgb="FFE6E6E6"/>
        <bgColor indexed="64"/>
      </patternFill>
    </fill>
    <fill>
      <patternFill patternType="solid">
        <fgColor rgb="FF99FF99"/>
        <bgColor indexed="64"/>
      </patternFill>
    </fill>
    <fill>
      <patternFill patternType="solid">
        <fgColor rgb="FFFFFF00"/>
        <bgColor indexed="64"/>
      </patternFill>
    </fill>
    <fill>
      <patternFill patternType="solid">
        <fgColor indexed="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199">
    <xf numFmtId="0" fontId="0" fillId="0" borderId="0"/>
    <xf numFmtId="0" fontId="1" fillId="0" borderId="0"/>
    <xf numFmtId="0" fontId="4" fillId="0" borderId="0"/>
    <xf numFmtId="0" fontId="2" fillId="0" borderId="0"/>
    <xf numFmtId="0" fontId="6"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4" borderId="0" applyNumberFormat="0" applyBorder="0" applyAlignment="0" applyProtection="0"/>
    <xf numFmtId="0" fontId="13" fillId="8" borderId="0" applyNumberFormat="0" applyBorder="0" applyAlignment="0" applyProtection="0"/>
    <xf numFmtId="0" fontId="9" fillId="25" borderId="14" applyNumberFormat="0" applyAlignment="0" applyProtection="0"/>
    <xf numFmtId="0" fontId="10" fillId="26" borderId="15" applyNumberFormat="0" applyAlignment="0" applyProtection="0"/>
    <xf numFmtId="168" fontId="6" fillId="0" borderId="0" applyFont="0" applyFill="0" applyBorder="0" applyAlignment="0" applyProtection="0"/>
    <xf numFmtId="0" fontId="17" fillId="0" borderId="0" applyNumberFormat="0" applyFill="0" applyBorder="0" applyAlignment="0" applyProtection="0"/>
    <xf numFmtId="0" fontId="8" fillId="9"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12" fillId="12" borderId="14" applyNumberFormat="0" applyAlignment="0" applyProtection="0"/>
    <xf numFmtId="0" fontId="11" fillId="0" borderId="16" applyNumberFormat="0" applyFill="0" applyAlignment="0" applyProtection="0"/>
    <xf numFmtId="167" fontId="6" fillId="0" borderId="0" applyFont="0" applyFill="0" applyBorder="0" applyAlignment="0" applyProtection="0"/>
    <xf numFmtId="167" fontId="6" fillId="0" borderId="0" applyFont="0" applyFill="0" applyBorder="0" applyAlignment="0" applyProtection="0"/>
    <xf numFmtId="44" fontId="2" fillId="0" borderId="0" applyFont="0" applyFill="0" applyBorder="0" applyAlignment="0" applyProtection="0"/>
    <xf numFmtId="0" fontId="14" fillId="27" borderId="0" applyNumberFormat="0" applyBorder="0" applyAlignment="0" applyProtection="0"/>
    <xf numFmtId="0" fontId="6" fillId="28" borderId="20" applyNumberFormat="0" applyFont="0" applyAlignment="0" applyProtection="0"/>
    <xf numFmtId="0" fontId="15" fillId="25" borderId="21" applyNumberFormat="0" applyAlignment="0" applyProtection="0"/>
    <xf numFmtId="9"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169" fontId="6" fillId="0" borderId="0" applyFill="0" applyBorder="0" applyAlignment="0" applyProtection="0"/>
    <xf numFmtId="169" fontId="6" fillId="0" borderId="0" applyFill="0" applyBorder="0" applyAlignment="0" applyProtection="0"/>
    <xf numFmtId="0" fontId="18" fillId="0" borderId="0" applyNumberFormat="0" applyFill="0" applyBorder="0" applyAlignment="0" applyProtection="0"/>
    <xf numFmtId="0" fontId="19" fillId="0" borderId="17" applyNumberFormat="0" applyFill="0" applyAlignment="0" applyProtection="0"/>
    <xf numFmtId="164" fontId="6" fillId="0" borderId="0" applyFont="0" applyFill="0" applyBorder="0" applyAlignment="0" applyProtection="0"/>
    <xf numFmtId="164" fontId="6" fillId="0" borderId="0" applyFont="0" applyFill="0" applyBorder="0" applyAlignment="0" applyProtection="0"/>
    <xf numFmtId="43" fontId="2" fillId="0" borderId="0" applyFont="0" applyFill="0" applyBorder="0" applyAlignment="0" applyProtection="0"/>
    <xf numFmtId="0" fontId="16" fillId="0" borderId="0" applyNumberFormat="0" applyFill="0" applyBorder="0" applyAlignment="0" applyProtection="0"/>
    <xf numFmtId="0" fontId="6"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4" fillId="0" borderId="27" applyNumberFormat="0" applyFill="0" applyAlignment="0" applyProtection="0"/>
    <xf numFmtId="0" fontId="35" fillId="0" borderId="28" applyNumberFormat="0" applyFill="0" applyAlignment="0" applyProtection="0"/>
    <xf numFmtId="0" fontId="36" fillId="0" borderId="29" applyNumberFormat="0" applyFill="0" applyAlignment="0" applyProtection="0"/>
    <xf numFmtId="0" fontId="36" fillId="0" borderId="0" applyNumberFormat="0" applyFill="0" applyBorder="0" applyAlignment="0" applyProtection="0"/>
    <xf numFmtId="0" fontId="37" fillId="32" borderId="0" applyNumberFormat="0" applyBorder="0" applyAlignment="0" applyProtection="0"/>
    <xf numFmtId="0" fontId="38" fillId="33" borderId="0" applyNumberFormat="0" applyBorder="0" applyAlignment="0" applyProtection="0"/>
    <xf numFmtId="0" fontId="39" fillId="34" borderId="0" applyNumberFormat="0" applyBorder="0" applyAlignment="0" applyProtection="0"/>
    <xf numFmtId="0" fontId="40" fillId="35" borderId="30" applyNumberFormat="0" applyAlignment="0" applyProtection="0"/>
    <xf numFmtId="0" fontId="41" fillId="36" borderId="31" applyNumberFormat="0" applyAlignment="0" applyProtection="0"/>
    <xf numFmtId="0" fontId="42" fillId="36" borderId="30" applyNumberFormat="0" applyAlignment="0" applyProtection="0"/>
    <xf numFmtId="0" fontId="43" fillId="0" borderId="32" applyNumberFormat="0" applyFill="0" applyAlignment="0" applyProtection="0"/>
    <xf numFmtId="0" fontId="44" fillId="37" borderId="33" applyNumberFormat="0" applyAlignment="0" applyProtection="0"/>
    <xf numFmtId="0" fontId="45" fillId="0" borderId="0" applyNumberFormat="0" applyFill="0" applyBorder="0" applyAlignment="0" applyProtection="0"/>
    <xf numFmtId="0" fontId="2" fillId="38" borderId="34" applyNumberFormat="0" applyFont="0" applyAlignment="0" applyProtection="0"/>
    <xf numFmtId="0" fontId="46" fillId="0" borderId="0" applyNumberFormat="0" applyFill="0" applyBorder="0" applyAlignment="0" applyProtection="0"/>
    <xf numFmtId="0" fontId="5" fillId="0" borderId="35" applyNumberFormat="0" applyFill="0" applyAlignment="0" applyProtection="0"/>
    <xf numFmtId="0" fontId="47"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47" fillId="46" borderId="0" applyNumberFormat="0" applyBorder="0" applyAlignment="0" applyProtection="0"/>
    <xf numFmtId="0" fontId="47"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47" fillId="50" borderId="0" applyNumberFormat="0" applyBorder="0" applyAlignment="0" applyProtection="0"/>
    <xf numFmtId="0" fontId="47" fillId="51"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47" fillId="54" borderId="0" applyNumberFormat="0" applyBorder="0" applyAlignment="0" applyProtection="0"/>
    <xf numFmtId="0" fontId="47" fillId="55"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47" fillId="58" borderId="0" applyNumberFormat="0" applyBorder="0" applyAlignment="0" applyProtection="0"/>
    <xf numFmtId="0" fontId="47" fillId="59"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47" fillId="62" borderId="0" applyNumberFormat="0" applyBorder="0" applyAlignment="0" applyProtection="0"/>
    <xf numFmtId="0" fontId="48"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8" fillId="9" borderId="0" applyNumberFormat="0" applyBorder="0" applyAlignment="0" applyProtection="0"/>
    <xf numFmtId="0" fontId="9" fillId="25" borderId="14" applyNumberFormat="0" applyAlignment="0" applyProtection="0"/>
    <xf numFmtId="0" fontId="10" fillId="26" borderId="15" applyNumberFormat="0" applyAlignment="0" applyProtection="0"/>
    <xf numFmtId="0" fontId="11" fillId="0" borderId="16" applyNumberFormat="0" applyFill="0" applyAlignment="0" applyProtection="0"/>
    <xf numFmtId="0" fontId="50" fillId="0" borderId="0"/>
    <xf numFmtId="0" fontId="51" fillId="0" borderId="0"/>
    <xf numFmtId="0" fontId="50" fillId="0" borderId="0"/>
    <xf numFmtId="0" fontId="51" fillId="0" borderId="0"/>
    <xf numFmtId="176" fontId="6" fillId="0" borderId="0" applyFont="0" applyFill="0" applyBorder="0" applyAlignment="0" applyProtection="0"/>
    <xf numFmtId="177" fontId="6" fillId="0" borderId="0" applyFont="0" applyFill="0" applyBorder="0" applyAlignment="0" applyProtection="0"/>
    <xf numFmtId="0" fontId="52" fillId="0" borderId="0">
      <protection locked="0"/>
    </xf>
    <xf numFmtId="0" fontId="53" fillId="0" borderId="0">
      <protection locked="0"/>
    </xf>
    <xf numFmtId="0" fontId="53" fillId="0" borderId="0">
      <protection locked="0"/>
    </xf>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4" borderId="0" applyNumberFormat="0" applyBorder="0" applyAlignment="0" applyProtection="0"/>
    <xf numFmtId="0" fontId="12" fillId="12" borderId="14" applyNumberFormat="0" applyAlignment="0" applyProtection="0"/>
    <xf numFmtId="0" fontId="49" fillId="0" borderId="0"/>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13" fillId="8" borderId="0" applyNumberFormat="0" applyBorder="0" applyAlignment="0" applyProtection="0"/>
    <xf numFmtId="173" fontId="6" fillId="0" borderId="0" applyFont="0" applyFill="0" applyBorder="0" applyAlignment="0" applyProtection="0"/>
    <xf numFmtId="172" fontId="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52" fillId="0" borderId="0">
      <protection locked="0"/>
    </xf>
    <xf numFmtId="0" fontId="14" fillId="27" borderId="0" applyNumberFormat="0" applyBorder="0" applyAlignment="0" applyProtection="0"/>
    <xf numFmtId="37" fontId="54" fillId="0" borderId="0"/>
    <xf numFmtId="0" fontId="6" fillId="28" borderId="20" applyNumberFormat="0" applyFont="0" applyAlignment="0" applyProtection="0"/>
    <xf numFmtId="0" fontId="52" fillId="0" borderId="0">
      <protection locked="0"/>
    </xf>
    <xf numFmtId="38" fontId="55" fillId="0" borderId="0"/>
    <xf numFmtId="0" fontId="15" fillId="25" borderId="21"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18" fillId="0" borderId="0" applyNumberFormat="0" applyFill="0" applyBorder="0" applyAlignment="0" applyProtection="0"/>
    <xf numFmtId="0" fontId="52" fillId="0" borderId="36">
      <protection locked="0"/>
    </xf>
    <xf numFmtId="43" fontId="6" fillId="0" borderId="0" applyFont="0" applyFill="0" applyBorder="0" applyAlignment="0" applyProtection="0"/>
    <xf numFmtId="0" fontId="57" fillId="0" borderId="0" applyNumberFormat="0" applyFill="0" applyBorder="0" applyProtection="0">
      <alignment vertical="top" wrapText="1"/>
    </xf>
    <xf numFmtId="44" fontId="2" fillId="0" borderId="0" applyFont="0" applyFill="0" applyBorder="0" applyAlignment="0" applyProtection="0"/>
    <xf numFmtId="0" fontId="48" fillId="0" borderId="0"/>
    <xf numFmtId="9" fontId="1" fillId="0" borderId="0" applyFont="0" applyFill="0" applyBorder="0" applyAlignment="0" applyProtection="0"/>
    <xf numFmtId="9" fontId="48" fillId="0" borderId="0" applyFont="0" applyFill="0" applyBorder="0" applyAlignment="0" applyProtection="0"/>
    <xf numFmtId="43" fontId="6" fillId="0" borderId="0" applyFont="0" applyFill="0" applyBorder="0" applyAlignment="0" applyProtection="0"/>
    <xf numFmtId="0" fontId="56"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8"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cellStyleXfs>
  <cellXfs count="359">
    <xf numFmtId="0" fontId="0" fillId="0" borderId="0" xfId="0"/>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0" fillId="0" borderId="0" xfId="0" applyBorder="1"/>
    <xf numFmtId="4" fontId="3" fillId="0" borderId="0" xfId="0" applyNumberFormat="1" applyFont="1" applyBorder="1" applyAlignment="1">
      <alignment horizontal="left" vertical="center"/>
    </xf>
    <xf numFmtId="0" fontId="3" fillId="0" borderId="0" xfId="0" applyFont="1" applyBorder="1" applyAlignment="1">
      <alignment horizontal="left" vertical="center"/>
    </xf>
    <xf numFmtId="0" fontId="22" fillId="29" borderId="0" xfId="0" applyFont="1" applyFill="1" applyBorder="1" applyAlignment="1">
      <alignment vertical="center"/>
    </xf>
    <xf numFmtId="4" fontId="24" fillId="0" borderId="0" xfId="0" applyNumberFormat="1" applyFont="1" applyBorder="1" applyAlignment="1">
      <alignment horizontal="left" vertical="center"/>
    </xf>
    <xf numFmtId="0" fontId="24" fillId="0" borderId="0" xfId="0" applyFont="1" applyBorder="1" applyAlignment="1">
      <alignment vertical="center"/>
    </xf>
    <xf numFmtId="0" fontId="24" fillId="0" borderId="0" xfId="0" applyFont="1" applyBorder="1" applyAlignment="1">
      <alignment horizontal="left" vertical="center" wrapText="1"/>
    </xf>
    <xf numFmtId="165" fontId="23" fillId="4" borderId="1" xfId="0" applyNumberFormat="1" applyFont="1" applyFill="1" applyBorder="1" applyAlignment="1">
      <alignment horizontal="center" vertical="center"/>
    </xf>
    <xf numFmtId="0" fontId="23" fillId="4" borderId="1" xfId="0" applyFont="1" applyFill="1" applyBorder="1" applyAlignment="1">
      <alignment horizontal="left" vertical="center" wrapText="1"/>
    </xf>
    <xf numFmtId="0" fontId="24" fillId="0" borderId="0" xfId="0" applyFont="1" applyBorder="1"/>
    <xf numFmtId="0" fontId="24" fillId="4" borderId="1" xfId="0" applyFont="1" applyFill="1" applyBorder="1"/>
    <xf numFmtId="4" fontId="24" fillId="4" borderId="1" xfId="0" applyNumberFormat="1" applyFont="1" applyFill="1" applyBorder="1"/>
    <xf numFmtId="166" fontId="24" fillId="4" borderId="1" xfId="0" applyNumberFormat="1" applyFont="1" applyFill="1" applyBorder="1"/>
    <xf numFmtId="4" fontId="24" fillId="0" borderId="1" xfId="0" applyNumberFormat="1" applyFont="1" applyBorder="1"/>
    <xf numFmtId="0" fontId="24" fillId="0" borderId="1" xfId="0" applyFont="1" applyBorder="1" applyAlignment="1">
      <alignment wrapText="1"/>
    </xf>
    <xf numFmtId="165" fontId="24" fillId="0" borderId="1" xfId="0" applyNumberFormat="1" applyFont="1" applyBorder="1" applyAlignment="1">
      <alignment horizontal="center"/>
    </xf>
    <xf numFmtId="4" fontId="23" fillId="2" borderId="1" xfId="0" applyNumberFormat="1" applyFont="1" applyFill="1" applyBorder="1" applyAlignment="1">
      <alignment horizontal="center" vertical="center"/>
    </xf>
    <xf numFmtId="0" fontId="29" fillId="0" borderId="0" xfId="0" applyFont="1" applyBorder="1"/>
    <xf numFmtId="4" fontId="29" fillId="0" borderId="0" xfId="0" applyNumberFormat="1" applyFont="1" applyBorder="1"/>
    <xf numFmtId="0" fontId="29" fillId="0" borderId="0" xfId="0" applyFont="1" applyAlignment="1">
      <alignment wrapText="1"/>
    </xf>
    <xf numFmtId="4" fontId="29" fillId="0" borderId="0" xfId="0" applyNumberFormat="1" applyFont="1"/>
    <xf numFmtId="0" fontId="29" fillId="0" borderId="0" xfId="0" applyFont="1" applyAlignment="1">
      <alignment horizontal="center"/>
    </xf>
    <xf numFmtId="0" fontId="32" fillId="0" borderId="0" xfId="0" applyFont="1" applyBorder="1" applyAlignment="1">
      <alignment vertical="center"/>
    </xf>
    <xf numFmtId="0" fontId="24" fillId="0" borderId="0" xfId="0" applyFont="1"/>
    <xf numFmtId="0" fontId="24" fillId="0" borderId="22" xfId="0" applyFont="1" applyBorder="1"/>
    <xf numFmtId="0" fontId="24" fillId="0" borderId="25" xfId="0" applyFont="1" applyBorder="1"/>
    <xf numFmtId="4" fontId="23" fillId="3" borderId="1" xfId="0" applyNumberFormat="1" applyFont="1" applyFill="1" applyBorder="1" applyAlignment="1">
      <alignment horizontal="center" vertical="center" wrapText="1"/>
    </xf>
    <xf numFmtId="0" fontId="33" fillId="3" borderId="1" xfId="2" applyFont="1" applyFill="1" applyBorder="1" applyAlignment="1">
      <alignment horizontal="center" vertical="center"/>
    </xf>
    <xf numFmtId="0" fontId="28" fillId="0" borderId="5" xfId="2" applyFont="1" applyBorder="1" applyAlignment="1">
      <alignment horizontal="center" vertical="center"/>
    </xf>
    <xf numFmtId="170" fontId="24" fillId="0" borderId="0" xfId="0" applyNumberFormat="1" applyFont="1"/>
    <xf numFmtId="0" fontId="24" fillId="0" borderId="23" xfId="0" applyFont="1" applyBorder="1"/>
    <xf numFmtId="0" fontId="24" fillId="0" borderId="0" xfId="3" applyFont="1" applyBorder="1"/>
    <xf numFmtId="0" fontId="24" fillId="0" borderId="23" xfId="3" applyFont="1" applyFill="1" applyBorder="1"/>
    <xf numFmtId="0" fontId="24" fillId="0" borderId="26" xfId="0" applyFont="1" applyBorder="1"/>
    <xf numFmtId="0" fontId="24" fillId="0" borderId="24" xfId="0" applyFont="1" applyBorder="1"/>
    <xf numFmtId="0" fontId="24" fillId="0" borderId="4" xfId="0" applyFont="1" applyBorder="1"/>
    <xf numFmtId="0" fontId="24" fillId="0" borderId="3" xfId="0" applyFont="1" applyBorder="1"/>
    <xf numFmtId="0" fontId="24" fillId="0" borderId="10" xfId="0" applyFont="1" applyBorder="1"/>
    <xf numFmtId="0" fontId="24" fillId="0" borderId="11" xfId="0" applyFont="1" applyBorder="1"/>
    <xf numFmtId="0" fontId="24" fillId="0" borderId="12" xfId="0" applyFont="1" applyBorder="1"/>
    <xf numFmtId="0" fontId="28" fillId="0" borderId="1" xfId="2" applyFont="1" applyBorder="1" applyAlignment="1">
      <alignment horizontal="center" vertical="center"/>
    </xf>
    <xf numFmtId="0" fontId="24" fillId="0" borderId="0" xfId="0" applyFont="1" applyBorder="1" applyAlignment="1">
      <alignment horizontal="center" vertical="center"/>
    </xf>
    <xf numFmtId="0" fontId="28" fillId="0" borderId="1" xfId="2" applyFont="1" applyBorder="1" applyAlignment="1">
      <alignment horizontal="center" vertical="center"/>
    </xf>
    <xf numFmtId="0" fontId="3" fillId="0" borderId="0" xfId="0" applyFont="1" applyBorder="1" applyAlignment="1">
      <alignment horizontal="left" vertical="center"/>
    </xf>
    <xf numFmtId="0" fontId="25" fillId="0" borderId="1" xfId="0" applyFont="1" applyFill="1" applyBorder="1" applyAlignment="1">
      <alignment horizontal="left" vertical="center" wrapText="1"/>
    </xf>
    <xf numFmtId="0" fontId="24" fillId="0" borderId="1" xfId="0" applyFont="1" applyBorder="1"/>
    <xf numFmtId="4" fontId="25" fillId="0" borderId="1" xfId="0" applyNumberFormat="1" applyFont="1" applyFill="1" applyBorder="1" applyAlignment="1">
      <alignment horizontal="center" vertical="center"/>
    </xf>
    <xf numFmtId="4" fontId="24" fillId="0" borderId="1" xfId="0" applyNumberFormat="1" applyFont="1" applyBorder="1" applyAlignment="1">
      <alignment horizontal="center" vertical="center"/>
    </xf>
    <xf numFmtId="0" fontId="29" fillId="0" borderId="0" xfId="0" applyFont="1"/>
    <xf numFmtId="0" fontId="0" fillId="0" borderId="0" xfId="0" applyAlignment="1">
      <alignment horizontal="center" vertical="center"/>
    </xf>
    <xf numFmtId="0" fontId="29" fillId="0" borderId="0" xfId="0" applyFont="1" applyAlignment="1"/>
    <xf numFmtId="0" fontId="29" fillId="0" borderId="0" xfId="0" applyFont="1" applyAlignment="1">
      <alignment vertical="center"/>
    </xf>
    <xf numFmtId="0" fontId="29" fillId="0" borderId="0" xfId="0" applyFont="1" applyBorder="1" applyAlignment="1">
      <alignment vertical="center"/>
    </xf>
    <xf numFmtId="10" fontId="29" fillId="0" borderId="1" xfId="0" applyNumberFormat="1" applyFont="1" applyBorder="1" applyAlignment="1">
      <alignment horizontal="center" vertical="center"/>
    </xf>
    <xf numFmtId="4" fontId="24" fillId="0" borderId="22" xfId="0" applyNumberFormat="1" applyFont="1" applyBorder="1" applyAlignment="1">
      <alignment horizontal="left" vertical="center"/>
    </xf>
    <xf numFmtId="178" fontId="61" fillId="63" borderId="1" xfId="0" applyNumberFormat="1"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30" fillId="3" borderId="1" xfId="0" applyFont="1" applyFill="1" applyBorder="1" applyAlignment="1">
      <alignment horizontal="center" vertical="center"/>
    </xf>
    <xf numFmtId="0" fontId="24" fillId="0" borderId="0" xfId="0" applyFont="1" applyBorder="1" applyAlignment="1">
      <alignment horizontal="left" vertical="center" wrapText="1"/>
    </xf>
    <xf numFmtId="0" fontId="26" fillId="5" borderId="1" xfId="2" applyFont="1" applyFill="1" applyBorder="1" applyAlignment="1">
      <alignment horizontal="center" vertical="center"/>
    </xf>
    <xf numFmtId="0" fontId="29" fillId="0" borderId="0" xfId="0" applyFont="1" applyBorder="1" applyAlignment="1">
      <alignment horizontal="left" vertical="center"/>
    </xf>
    <xf numFmtId="0" fontId="24" fillId="0" borderId="7" xfId="0" applyFont="1" applyBorder="1" applyAlignment="1">
      <alignment vertical="center"/>
    </xf>
    <xf numFmtId="43" fontId="24" fillId="0" borderId="7" xfId="60" applyFont="1" applyBorder="1" applyAlignment="1">
      <alignment vertical="center"/>
    </xf>
    <xf numFmtId="0" fontId="23" fillId="0" borderId="7" xfId="0" applyFont="1" applyBorder="1" applyAlignment="1">
      <alignment horizontal="right" vertical="center"/>
    </xf>
    <xf numFmtId="14" fontId="24" fillId="0" borderId="7" xfId="0" applyNumberFormat="1" applyFont="1" applyBorder="1" applyAlignment="1">
      <alignment horizontal="left" vertical="center"/>
    </xf>
    <xf numFmtId="0" fontId="30" fillId="0" borderId="7" xfId="0" applyFont="1" applyBorder="1" applyAlignment="1">
      <alignment horizontal="left" vertical="center"/>
    </xf>
    <xf numFmtId="10" fontId="24" fillId="0" borderId="7" xfId="61" applyNumberFormat="1" applyFont="1" applyBorder="1" applyAlignment="1">
      <alignment horizontal="left" vertical="center"/>
    </xf>
    <xf numFmtId="0" fontId="23" fillId="0" borderId="7" xfId="0" applyFont="1" applyBorder="1" applyAlignment="1">
      <alignment vertical="center"/>
    </xf>
    <xf numFmtId="0" fontId="24" fillId="0" borderId="7" xfId="0" applyFont="1" applyBorder="1" applyAlignment="1">
      <alignment horizontal="left" vertical="center"/>
    </xf>
    <xf numFmtId="4" fontId="24" fillId="0" borderId="7" xfId="0" applyNumberFormat="1"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3" fillId="0" borderId="7" xfId="0" applyFont="1" applyBorder="1" applyAlignment="1">
      <alignment horizontal="left" vertical="center" wrapText="1"/>
    </xf>
    <xf numFmtId="0" fontId="60" fillId="0" borderId="7" xfId="0" applyFont="1" applyBorder="1" applyAlignment="1">
      <alignment horizontal="left" vertical="center"/>
    </xf>
    <xf numFmtId="0" fontId="59" fillId="0" borderId="7" xfId="0" applyFont="1" applyBorder="1" applyAlignment="1">
      <alignment horizontal="left" vertical="center"/>
    </xf>
    <xf numFmtId="0" fontId="23" fillId="0" borderId="22" xfId="0" applyFont="1" applyBorder="1" applyAlignment="1">
      <alignment horizontal="left" vertical="center"/>
    </xf>
    <xf numFmtId="4" fontId="24" fillId="0" borderId="22" xfId="0" applyNumberFormat="1" applyFont="1" applyBorder="1" applyAlignment="1">
      <alignment horizontal="right" vertical="center"/>
    </xf>
    <xf numFmtId="0" fontId="23" fillId="0" borderId="22" xfId="0" applyFont="1" applyBorder="1" applyAlignment="1">
      <alignment horizontal="right" vertical="center"/>
    </xf>
    <xf numFmtId="4" fontId="23" fillId="0" borderId="7" xfId="0" applyNumberFormat="1" applyFont="1" applyBorder="1" applyAlignment="1">
      <alignment horizontal="right" vertical="center"/>
    </xf>
    <xf numFmtId="0" fontId="24" fillId="0" borderId="7" xfId="0" applyFont="1" applyBorder="1" applyAlignment="1">
      <alignment horizontal="center" vertical="center"/>
    </xf>
    <xf numFmtId="0" fontId="29" fillId="0" borderId="7" xfId="0" applyFont="1" applyBorder="1" applyAlignment="1">
      <alignment vertical="center" wrapText="1"/>
    </xf>
    <xf numFmtId="0" fontId="29" fillId="0" borderId="7" xfId="0" applyFont="1" applyBorder="1" applyAlignment="1">
      <alignment vertical="center"/>
    </xf>
    <xf numFmtId="4" fontId="29" fillId="0" borderId="7" xfId="0" applyNumberFormat="1" applyFont="1" applyBorder="1" applyAlignment="1">
      <alignment vertical="center"/>
    </xf>
    <xf numFmtId="0" fontId="31" fillId="0" borderId="7" xfId="0" applyFont="1" applyBorder="1" applyAlignment="1">
      <alignment horizontal="left" vertical="center"/>
    </xf>
    <xf numFmtId="0" fontId="24" fillId="0" borderId="7" xfId="0" applyFont="1" applyBorder="1"/>
    <xf numFmtId="0" fontId="24" fillId="0" borderId="0" xfId="3" applyFont="1" applyFill="1" applyBorder="1"/>
    <xf numFmtId="14" fontId="24" fillId="0" borderId="7" xfId="0" applyNumberFormat="1" applyFont="1" applyBorder="1" applyAlignment="1">
      <alignment vertical="center"/>
    </xf>
    <xf numFmtId="43" fontId="24" fillId="0" borderId="7" xfId="60" applyFont="1" applyBorder="1" applyAlignment="1">
      <alignment horizontal="left" vertical="center"/>
    </xf>
    <xf numFmtId="0" fontId="24" fillId="0" borderId="22" xfId="0" applyFont="1" applyFill="1" applyBorder="1" applyAlignment="1">
      <alignment vertical="center"/>
    </xf>
    <xf numFmtId="43" fontId="24" fillId="0" borderId="22" xfId="0" applyNumberFormat="1" applyFont="1" applyFill="1" applyBorder="1" applyAlignment="1">
      <alignment vertical="center"/>
    </xf>
    <xf numFmtId="43" fontId="24" fillId="0" borderId="7" xfId="0" applyNumberFormat="1" applyFont="1" applyBorder="1" applyAlignment="1">
      <alignment vertical="center"/>
    </xf>
    <xf numFmtId="0" fontId="29" fillId="0" borderId="0" xfId="0" applyFont="1" applyFill="1" applyAlignment="1">
      <alignment vertical="center"/>
    </xf>
    <xf numFmtId="0" fontId="29" fillId="0" borderId="0" xfId="0" applyFont="1" applyFill="1" applyBorder="1" applyAlignment="1">
      <alignment vertical="center"/>
    </xf>
    <xf numFmtId="14" fontId="24" fillId="0" borderId="22" xfId="0" applyNumberFormat="1" applyFont="1" applyBorder="1" applyAlignment="1">
      <alignment horizontal="right" vertical="center"/>
    </xf>
    <xf numFmtId="10" fontId="24" fillId="0" borderId="7" xfId="0" applyNumberFormat="1" applyFont="1" applyBorder="1" applyAlignment="1">
      <alignment horizontal="right" vertical="center"/>
    </xf>
    <xf numFmtId="4" fontId="24" fillId="0" borderId="1" xfId="0" applyNumberFormat="1" applyFont="1" applyFill="1" applyBorder="1"/>
    <xf numFmtId="4" fontId="0" fillId="0" borderId="0" xfId="0" applyNumberFormat="1"/>
    <xf numFmtId="10" fontId="0" fillId="0" borderId="0" xfId="61" applyNumberFormat="1" applyFont="1"/>
    <xf numFmtId="0" fontId="62" fillId="29" borderId="1" xfId="197" applyNumberFormat="1" applyFont="1" applyFill="1" applyBorder="1" applyAlignment="1">
      <alignment horizontal="center" vertical="center" wrapText="1"/>
    </xf>
    <xf numFmtId="0" fontId="62" fillId="29" borderId="1" xfId="197" applyNumberFormat="1" applyFont="1" applyFill="1" applyBorder="1" applyAlignment="1">
      <alignment horizontal="center" vertical="center"/>
    </xf>
    <xf numFmtId="14" fontId="62" fillId="29" borderId="1" xfId="197" applyNumberFormat="1" applyFont="1" applyFill="1" applyBorder="1" applyAlignment="1">
      <alignment horizontal="center" vertical="center" wrapText="1"/>
    </xf>
    <xf numFmtId="167" fontId="62" fillId="29" borderId="1" xfId="42" applyFont="1" applyFill="1" applyBorder="1" applyAlignment="1">
      <alignment horizontal="center" vertical="center" wrapText="1"/>
    </xf>
    <xf numFmtId="43" fontId="64" fillId="0" borderId="1" xfId="60" applyNumberFormat="1" applyFont="1" applyFill="1" applyBorder="1" applyAlignment="1">
      <alignment horizontal="right" vertical="center"/>
    </xf>
    <xf numFmtId="2" fontId="0" fillId="0" borderId="1" xfId="0" applyNumberFormat="1" applyBorder="1" applyAlignment="1">
      <alignment horizont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30" borderId="1"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0" fillId="0" borderId="0" xfId="0" applyFill="1" applyBorder="1"/>
    <xf numFmtId="0" fontId="24" fillId="0" borderId="7" xfId="0" applyFont="1" applyFill="1" applyBorder="1" applyAlignment="1">
      <alignment vertical="center"/>
    </xf>
    <xf numFmtId="2" fontId="5" fillId="30" borderId="1" xfId="0" applyNumberFormat="1" applyFont="1" applyFill="1" applyBorder="1"/>
    <xf numFmtId="0" fontId="23" fillId="3" borderId="1" xfId="0" applyFont="1" applyFill="1" applyBorder="1" applyAlignment="1">
      <alignment horizontal="center" vertical="center" wrapText="1"/>
    </xf>
    <xf numFmtId="4" fontId="23" fillId="3" borderId="1" xfId="0" applyNumberFormat="1" applyFont="1" applyFill="1" applyBorder="1" applyAlignment="1">
      <alignment horizontal="center" vertical="center"/>
    </xf>
    <xf numFmtId="0" fontId="23" fillId="0" borderId="7" xfId="0" applyFont="1" applyBorder="1" applyAlignment="1">
      <alignment horizontal="right" vertical="center"/>
    </xf>
    <xf numFmtId="0" fontId="24" fillId="0" borderId="7" xfId="0" applyFont="1" applyBorder="1" applyAlignment="1">
      <alignment horizontal="left" vertical="center" wrapText="1"/>
    </xf>
    <xf numFmtId="9" fontId="5" fillId="30" borderId="1" xfId="61" applyFont="1" applyFill="1" applyBorder="1"/>
    <xf numFmtId="0" fontId="63" fillId="29" borderId="1" xfId="0" applyFont="1" applyFill="1" applyBorder="1" applyAlignment="1">
      <alignment horizontal="left" vertical="center"/>
    </xf>
    <xf numFmtId="0" fontId="64" fillId="0" borderId="1" xfId="0" applyFont="1" applyFill="1" applyBorder="1" applyAlignment="1">
      <alignment horizontal="center" vertical="center" wrapText="1"/>
    </xf>
    <xf numFmtId="0" fontId="64"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17" fontId="6" fillId="0" borderId="1" xfId="0" quotePrefix="1" applyNumberFormat="1" applyFont="1" applyFill="1" applyBorder="1" applyAlignment="1">
      <alignment horizontal="center" vertical="center"/>
    </xf>
    <xf numFmtId="0" fontId="6" fillId="0" borderId="1" xfId="197" applyNumberFormat="1" applyFont="1" applyFill="1" applyBorder="1" applyAlignment="1">
      <alignment horizontal="center" vertical="center" wrapText="1"/>
    </xf>
    <xf numFmtId="0" fontId="25" fillId="0" borderId="1" xfId="0" applyFont="1" applyFill="1" applyBorder="1" applyAlignment="1">
      <alignment horizontal="center" vertical="center"/>
    </xf>
    <xf numFmtId="165" fontId="25" fillId="0"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10" fontId="24" fillId="0" borderId="1" xfId="61" applyNumberFormat="1" applyFont="1" applyFill="1" applyBorder="1" applyAlignment="1">
      <alignment horizontal="center" vertical="center"/>
    </xf>
    <xf numFmtId="166" fontId="24" fillId="0" borderId="1" xfId="0" applyNumberFormat="1" applyFont="1" applyFill="1" applyBorder="1" applyAlignment="1">
      <alignment horizontal="center" vertical="center"/>
    </xf>
    <xf numFmtId="2" fontId="67" fillId="0" borderId="7" xfId="0" applyNumberFormat="1" applyFont="1" applyBorder="1" applyAlignment="1">
      <alignment horizontal="center" vertical="center"/>
    </xf>
    <xf numFmtId="0" fontId="67" fillId="0" borderId="7" xfId="0" applyFont="1" applyBorder="1" applyAlignment="1">
      <alignment horizontal="left" vertical="center"/>
    </xf>
    <xf numFmtId="0" fontId="67" fillId="0" borderId="7" xfId="0" applyFont="1" applyBorder="1" applyAlignment="1">
      <alignment vertical="center"/>
    </xf>
    <xf numFmtId="4" fontId="67" fillId="0" borderId="7" xfId="0" applyNumberFormat="1" applyFont="1" applyBorder="1" applyAlignment="1">
      <alignment horizontal="left" vertical="center"/>
    </xf>
    <xf numFmtId="0" fontId="69" fillId="0" borderId="7" xfId="0" applyFont="1" applyBorder="1" applyAlignment="1">
      <alignment horizontal="left" vertical="center"/>
    </xf>
    <xf numFmtId="4" fontId="70" fillId="65" borderId="1" xfId="0" applyNumberFormat="1" applyFont="1" applyFill="1" applyBorder="1" applyAlignment="1">
      <alignment horizontal="left" vertical="center" wrapText="1"/>
    </xf>
    <xf numFmtId="4" fontId="70" fillId="65" borderId="1" xfId="0" applyNumberFormat="1" applyFont="1" applyFill="1" applyBorder="1" applyAlignment="1">
      <alignment horizontal="center" vertical="center" wrapText="1"/>
    </xf>
    <xf numFmtId="4" fontId="70" fillId="65" borderId="1" xfId="0" applyNumberFormat="1" applyFont="1" applyFill="1" applyBorder="1" applyAlignment="1">
      <alignment horizontal="right" vertical="center" wrapText="1"/>
    </xf>
    <xf numFmtId="0" fontId="25" fillId="0" borderId="1" xfId="0" applyNumberFormat="1" applyFont="1" applyFill="1" applyBorder="1" applyAlignment="1">
      <alignment horizontal="left" vertical="center" wrapText="1"/>
    </xf>
    <xf numFmtId="4" fontId="28" fillId="0" borderId="1" xfId="0" applyNumberFormat="1" applyFont="1" applyBorder="1" applyAlignment="1">
      <alignment horizontal="center" vertical="center" wrapText="1"/>
    </xf>
    <xf numFmtId="179" fontId="28" fillId="0" borderId="1" xfId="0" applyNumberFormat="1" applyFont="1" applyBorder="1" applyAlignment="1">
      <alignment horizontal="right" vertical="center" wrapText="1"/>
    </xf>
    <xf numFmtId="4" fontId="28" fillId="0" borderId="1" xfId="0" applyNumberFormat="1" applyFont="1" applyBorder="1" applyAlignment="1">
      <alignment horizontal="right" vertical="center" wrapText="1"/>
    </xf>
    <xf numFmtId="4" fontId="70" fillId="0" borderId="1" xfId="0" applyNumberFormat="1" applyFont="1" applyBorder="1" applyAlignment="1">
      <alignment horizontal="right" vertical="center" wrapText="1"/>
    </xf>
    <xf numFmtId="0" fontId="28" fillId="0" borderId="1" xfId="0" applyFont="1" applyBorder="1" applyAlignment="1">
      <alignment horizontal="left" vertical="center" wrapText="1"/>
    </xf>
    <xf numFmtId="4" fontId="70" fillId="66" borderId="1" xfId="0" applyNumberFormat="1" applyFont="1" applyFill="1" applyBorder="1" applyAlignment="1">
      <alignment horizontal="right" vertical="center" wrapText="1"/>
    </xf>
    <xf numFmtId="0" fontId="24" fillId="0" borderId="1" xfId="0" applyFont="1" applyBorder="1" applyAlignment="1">
      <alignment horizontal="center" vertical="center"/>
    </xf>
    <xf numFmtId="165" fontId="23" fillId="0" borderId="1" xfId="0" applyNumberFormat="1" applyFont="1" applyBorder="1" applyAlignment="1">
      <alignment horizontal="center" vertical="center"/>
    </xf>
    <xf numFmtId="0" fontId="26" fillId="0" borderId="1" xfId="0" applyFont="1" applyBorder="1" applyAlignment="1">
      <alignment horizontal="left" vertical="center" wrapText="1"/>
    </xf>
    <xf numFmtId="166" fontId="24" fillId="0" borderId="1" xfId="0" applyNumberFormat="1" applyFont="1" applyBorder="1" applyAlignment="1">
      <alignment horizontal="center" vertical="center"/>
    </xf>
    <xf numFmtId="0" fontId="71" fillId="29" borderId="0" xfId="0" applyFont="1" applyFill="1" applyBorder="1"/>
    <xf numFmtId="0" fontId="0" fillId="0" borderId="0" xfId="0" applyFill="1"/>
    <xf numFmtId="10" fontId="25" fillId="0" borderId="1" xfId="61" applyNumberFormat="1" applyFont="1" applyFill="1" applyBorder="1" applyAlignment="1">
      <alignment horizontal="center" vertical="center"/>
    </xf>
    <xf numFmtId="166" fontId="25" fillId="0" borderId="1" xfId="0" applyNumberFormat="1" applyFont="1" applyFill="1" applyBorder="1" applyAlignment="1">
      <alignment horizontal="center" vertical="center"/>
    </xf>
    <xf numFmtId="0" fontId="71" fillId="0" borderId="0" xfId="0" applyFont="1" applyFill="1" applyBorder="1" applyAlignment="1">
      <alignment vertical="center"/>
    </xf>
    <xf numFmtId="0" fontId="71" fillId="0" borderId="0" xfId="0" applyFont="1" applyFill="1" applyAlignment="1">
      <alignment vertical="center"/>
    </xf>
    <xf numFmtId="0" fontId="72" fillId="0" borderId="0" xfId="0" applyFont="1" applyFill="1"/>
    <xf numFmtId="43" fontId="0" fillId="0" borderId="0" xfId="0" applyNumberFormat="1"/>
    <xf numFmtId="4" fontId="25" fillId="0" borderId="1" xfId="0" applyNumberFormat="1" applyFont="1" applyFill="1" applyBorder="1" applyAlignment="1">
      <alignment horizontal="left" vertical="center" wrapText="1"/>
    </xf>
    <xf numFmtId="44" fontId="0" fillId="0" borderId="0" xfId="0" applyNumberFormat="1"/>
    <xf numFmtId="4" fontId="23" fillId="0" borderId="1" xfId="0" applyNumberFormat="1" applyFont="1" applyFill="1" applyBorder="1" applyAlignment="1">
      <alignment horizontal="center" vertical="center"/>
    </xf>
    <xf numFmtId="2" fontId="73" fillId="0" borderId="1" xfId="0" applyNumberFormat="1" applyFont="1" applyBorder="1" applyAlignment="1">
      <alignment horizontal="center" vertical="center"/>
    </xf>
    <xf numFmtId="0" fontId="6" fillId="0" borderId="0" xfId="0" applyFont="1"/>
    <xf numFmtId="4" fontId="29" fillId="0" borderId="0" xfId="0" applyNumberFormat="1" applyFont="1" applyAlignment="1">
      <alignment horizontal="center"/>
    </xf>
    <xf numFmtId="166" fontId="29" fillId="0" borderId="0" xfId="0" applyNumberFormat="1" applyFont="1" applyAlignment="1">
      <alignment horizontal="center"/>
    </xf>
    <xf numFmtId="0" fontId="63" fillId="67" borderId="1" xfId="0" applyFont="1" applyFill="1" applyBorder="1" applyAlignment="1">
      <alignment horizontal="left" vertical="center"/>
    </xf>
    <xf numFmtId="0" fontId="64" fillId="67" borderId="1" xfId="0" applyFont="1" applyFill="1" applyBorder="1" applyAlignment="1">
      <alignment horizontal="center" vertical="center" wrapText="1"/>
    </xf>
    <xf numFmtId="0" fontId="64" fillId="67" borderId="1" xfId="0" quotePrefix="1" applyFont="1" applyFill="1" applyBorder="1" applyAlignment="1">
      <alignment horizontal="center" vertical="center"/>
    </xf>
    <xf numFmtId="0" fontId="6" fillId="67" borderId="1" xfId="0" applyFont="1" applyFill="1" applyBorder="1" applyAlignment="1">
      <alignment horizontal="center" vertical="center"/>
    </xf>
    <xf numFmtId="17" fontId="6" fillId="67" borderId="1" xfId="0" quotePrefix="1" applyNumberFormat="1" applyFont="1" applyFill="1" applyBorder="1" applyAlignment="1">
      <alignment horizontal="center" vertical="center"/>
    </xf>
    <xf numFmtId="0" fontId="6" fillId="67" borderId="1" xfId="197" applyNumberFormat="1" applyFont="1" applyFill="1" applyBorder="1" applyAlignment="1">
      <alignment horizontal="center" vertical="center" wrapText="1"/>
    </xf>
    <xf numFmtId="43" fontId="64" fillId="67" borderId="1" xfId="60" applyNumberFormat="1" applyFont="1" applyFill="1" applyBorder="1" applyAlignment="1">
      <alignment horizontal="right" vertical="center"/>
    </xf>
    <xf numFmtId="0" fontId="60" fillId="5" borderId="42" xfId="0" applyFont="1" applyFill="1" applyBorder="1" applyAlignment="1">
      <alignment vertical="center"/>
    </xf>
    <xf numFmtId="0" fontId="60" fillId="5" borderId="43" xfId="0" applyFont="1" applyFill="1" applyBorder="1" applyAlignment="1">
      <alignment vertical="center"/>
    </xf>
    <xf numFmtId="167" fontId="60" fillId="5" borderId="43" xfId="42" applyFont="1" applyFill="1" applyBorder="1" applyAlignment="1">
      <alignment vertical="center"/>
    </xf>
    <xf numFmtId="0" fontId="60" fillId="5" borderId="44" xfId="0" applyFont="1" applyFill="1" applyBorder="1" applyAlignment="1">
      <alignment vertical="center"/>
    </xf>
    <xf numFmtId="0" fontId="60" fillId="5" borderId="10" xfId="0" applyFont="1" applyFill="1" applyBorder="1" applyAlignment="1">
      <alignment vertical="center"/>
    </xf>
    <xf numFmtId="0" fontId="60" fillId="5" borderId="11" xfId="0" applyFont="1" applyFill="1" applyBorder="1" applyAlignment="1">
      <alignment vertical="center"/>
    </xf>
    <xf numFmtId="167" fontId="60" fillId="5" borderId="11" xfId="42" applyFont="1" applyFill="1" applyBorder="1" applyAlignment="1">
      <alignment vertical="center"/>
    </xf>
    <xf numFmtId="0" fontId="60" fillId="5" borderId="12" xfId="0" applyFont="1" applyFill="1" applyBorder="1" applyAlignment="1">
      <alignment vertical="center"/>
    </xf>
    <xf numFmtId="0" fontId="3" fillId="0" borderId="0" xfId="0" applyFont="1" applyBorder="1" applyAlignment="1">
      <alignment horizontal="center" vertical="center" wrapText="1"/>
    </xf>
    <xf numFmtId="0" fontId="74" fillId="0" borderId="0" xfId="0" applyFont="1" applyBorder="1" applyAlignment="1">
      <alignment horizontal="center" vertical="center"/>
    </xf>
    <xf numFmtId="167" fontId="3" fillId="0" borderId="0" xfId="42" applyFont="1" applyBorder="1" applyAlignment="1">
      <alignment horizontal="left" vertical="center"/>
    </xf>
    <xf numFmtId="167" fontId="0" fillId="0" borderId="0" xfId="42" applyFont="1" applyBorder="1"/>
    <xf numFmtId="0" fontId="5" fillId="6" borderId="45" xfId="0" applyFont="1" applyFill="1" applyBorder="1" applyAlignment="1">
      <alignment horizontal="center" vertical="center"/>
    </xf>
    <xf numFmtId="167" fontId="5" fillId="6" borderId="45" xfId="42" applyFont="1" applyFill="1" applyBorder="1" applyAlignment="1">
      <alignment horizontal="center" vertical="center"/>
    </xf>
    <xf numFmtId="167" fontId="5" fillId="6" borderId="44" xfId="42" applyFont="1" applyFill="1" applyBorder="1" applyAlignment="1">
      <alignment horizontal="center" vertical="center"/>
    </xf>
    <xf numFmtId="10" fontId="0" fillId="0" borderId="47" xfId="0" applyNumberForma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167" fontId="6" fillId="0" borderId="0" xfId="42" applyFont="1" applyBorder="1" applyAlignment="1">
      <alignment horizontal="center"/>
    </xf>
    <xf numFmtId="0" fontId="0" fillId="0" borderId="4" xfId="0" applyBorder="1" applyAlignment="1">
      <alignment horizontal="center" vertical="center"/>
    </xf>
    <xf numFmtId="167" fontId="0" fillId="0" borderId="4" xfId="42" applyFont="1" applyBorder="1" applyAlignment="1">
      <alignment horizontal="center" vertical="center"/>
    </xf>
    <xf numFmtId="10" fontId="0" fillId="0" borderId="0" xfId="0" applyNumberFormat="1" applyBorder="1" applyAlignment="1">
      <alignment horizontal="center" vertical="center"/>
    </xf>
    <xf numFmtId="10" fontId="0" fillId="0" borderId="3" xfId="0" applyNumberFormat="1" applyBorder="1" applyAlignment="1">
      <alignment horizontal="center" vertical="center"/>
    </xf>
    <xf numFmtId="4" fontId="0" fillId="0" borderId="4" xfId="0" applyNumberFormat="1" applyBorder="1" applyAlignment="1">
      <alignment horizontal="center" vertical="center"/>
    </xf>
    <xf numFmtId="167" fontId="0" fillId="0" borderId="0" xfId="42" applyFont="1" applyBorder="1" applyAlignment="1">
      <alignment horizontal="center" vertical="center"/>
    </xf>
    <xf numFmtId="0" fontId="64" fillId="0" borderId="47" xfId="0" applyFont="1" applyBorder="1" applyAlignment="1">
      <alignment horizontal="center" vertical="center"/>
    </xf>
    <xf numFmtId="167" fontId="64" fillId="0" borderId="47" xfId="42" applyFont="1" applyBorder="1" applyAlignment="1">
      <alignment horizontal="center" vertical="center"/>
    </xf>
    <xf numFmtId="10" fontId="75" fillId="0" borderId="39" xfId="0" applyNumberFormat="1" applyFont="1" applyBorder="1" applyAlignment="1">
      <alignment horizontal="center" vertical="center"/>
    </xf>
    <xf numFmtId="167" fontId="75" fillId="0" borderId="47" xfId="42" applyFont="1" applyBorder="1" applyAlignment="1">
      <alignment horizontal="center" vertical="center"/>
    </xf>
    <xf numFmtId="10" fontId="75" fillId="0" borderId="47" xfId="0" applyNumberFormat="1" applyFont="1" applyBorder="1" applyAlignment="1">
      <alignment horizontal="center" vertical="center"/>
    </xf>
    <xf numFmtId="4" fontId="75" fillId="0" borderId="47" xfId="0" applyNumberFormat="1" applyFont="1" applyBorder="1" applyAlignment="1">
      <alignment horizontal="center" vertical="center"/>
    </xf>
    <xf numFmtId="167" fontId="75" fillId="0" borderId="41" xfId="42" applyFont="1" applyBorder="1" applyAlignment="1">
      <alignment horizontal="center" vertical="center"/>
    </xf>
    <xf numFmtId="0" fontId="64" fillId="0" borderId="0" xfId="0" applyFont="1" applyBorder="1" applyAlignment="1">
      <alignment horizontal="center" vertical="center"/>
    </xf>
    <xf numFmtId="0" fontId="64" fillId="0" borderId="0" xfId="0" applyFont="1" applyBorder="1" applyAlignment="1">
      <alignment horizontal="left" vertical="center"/>
    </xf>
    <xf numFmtId="167" fontId="64" fillId="0" borderId="0" xfId="42" applyFont="1" applyBorder="1" applyAlignment="1">
      <alignment horizontal="center"/>
    </xf>
    <xf numFmtId="0" fontId="75" fillId="0" borderId="4" xfId="0" applyFont="1" applyBorder="1" applyAlignment="1">
      <alignment horizontal="center" vertical="center"/>
    </xf>
    <xf numFmtId="167" fontId="75" fillId="0" borderId="4" xfId="42" applyFont="1" applyBorder="1" applyAlignment="1">
      <alignment horizontal="center" vertical="center"/>
    </xf>
    <xf numFmtId="10" fontId="75" fillId="0" borderId="0" xfId="0" applyNumberFormat="1" applyFont="1" applyBorder="1" applyAlignment="1">
      <alignment horizontal="center" vertical="center"/>
    </xf>
    <xf numFmtId="10" fontId="75" fillId="0" borderId="3" xfId="0" applyNumberFormat="1" applyFont="1" applyBorder="1" applyAlignment="1">
      <alignment horizontal="center" vertical="center"/>
    </xf>
    <xf numFmtId="4" fontId="75" fillId="0" borderId="4" xfId="0" applyNumberFormat="1" applyFont="1" applyBorder="1" applyAlignment="1">
      <alignment horizontal="center" vertical="center"/>
    </xf>
    <xf numFmtId="167" fontId="75" fillId="0" borderId="0" xfId="42" applyFont="1" applyBorder="1" applyAlignment="1">
      <alignment horizontal="center" vertical="center"/>
    </xf>
    <xf numFmtId="0" fontId="76" fillId="68" borderId="47" xfId="0" applyFont="1" applyFill="1" applyBorder="1" applyAlignment="1">
      <alignment horizontal="left" vertical="center" wrapText="1"/>
    </xf>
    <xf numFmtId="167" fontId="64" fillId="0" borderId="47" xfId="42" applyFont="1" applyBorder="1" applyAlignment="1">
      <alignment horizontal="center"/>
    </xf>
    <xf numFmtId="0" fontId="76" fillId="29" borderId="47" xfId="3" applyFont="1" applyFill="1" applyBorder="1" applyAlignment="1">
      <alignment horizontal="left" vertical="center" wrapText="1"/>
    </xf>
    <xf numFmtId="0" fontId="76" fillId="0" borderId="47" xfId="3" applyFont="1" applyBorder="1" applyAlignment="1">
      <alignment horizontal="left" vertical="center"/>
    </xf>
    <xf numFmtId="4" fontId="77" fillId="6" borderId="47" xfId="0" applyNumberFormat="1" applyFont="1" applyFill="1" applyBorder="1" applyAlignment="1">
      <alignment horizontal="center"/>
    </xf>
    <xf numFmtId="10" fontId="78" fillId="6" borderId="47" xfId="0" applyNumberFormat="1" applyFont="1" applyFill="1" applyBorder="1" applyAlignment="1">
      <alignment horizontal="center"/>
    </xf>
    <xf numFmtId="0" fontId="78" fillId="0" borderId="0" xfId="0" applyFont="1" applyBorder="1"/>
    <xf numFmtId="2" fontId="29" fillId="0" borderId="1" xfId="0" applyNumberFormat="1" applyFont="1" applyBorder="1" applyAlignment="1">
      <alignment horizontal="center" vertical="center"/>
    </xf>
    <xf numFmtId="0" fontId="23" fillId="0" borderId="7" xfId="0" applyFont="1" applyBorder="1" applyAlignment="1">
      <alignment horizontal="right" vertical="center"/>
    </xf>
    <xf numFmtId="10" fontId="0" fillId="0" borderId="3" xfId="0" applyNumberFormat="1" applyFill="1" applyBorder="1" applyAlignment="1">
      <alignment horizontal="center" vertical="center"/>
    </xf>
    <xf numFmtId="10" fontId="0" fillId="0" borderId="47" xfId="0" applyNumberFormat="1" applyFill="1" applyBorder="1" applyAlignment="1">
      <alignment horizontal="center" vertical="center"/>
    </xf>
    <xf numFmtId="167" fontId="64" fillId="0" borderId="0" xfId="42" applyFont="1" applyFill="1" applyBorder="1" applyAlignment="1">
      <alignment horizontal="center"/>
    </xf>
    <xf numFmtId="167" fontId="64" fillId="0" borderId="47" xfId="42" applyFont="1" applyFill="1" applyBorder="1" applyAlignment="1">
      <alignment horizontal="center" vertical="center"/>
    </xf>
    <xf numFmtId="10" fontId="24" fillId="0" borderId="7" xfId="0" applyNumberFormat="1" applyFont="1" applyBorder="1" applyAlignment="1">
      <alignment horizontal="left" vertical="center"/>
    </xf>
    <xf numFmtId="4" fontId="24" fillId="0" borderId="1" xfId="0" applyNumberFormat="1" applyFont="1" applyFill="1" applyBorder="1" applyAlignment="1">
      <alignment horizontal="center" vertical="center"/>
    </xf>
    <xf numFmtId="0" fontId="63" fillId="29" borderId="1" xfId="0" applyFont="1" applyFill="1" applyBorder="1" applyAlignment="1">
      <alignment horizontal="left" vertical="center" wrapText="1"/>
    </xf>
    <xf numFmtId="0" fontId="72" fillId="0" borderId="0" xfId="0" applyFont="1"/>
    <xf numFmtId="0" fontId="79" fillId="0" borderId="0" xfId="0" applyFont="1"/>
    <xf numFmtId="0" fontId="25" fillId="0" borderId="7" xfId="0" applyFont="1" applyBorder="1" applyAlignment="1">
      <alignment horizontal="left" vertical="center"/>
    </xf>
    <xf numFmtId="171" fontId="25" fillId="0" borderId="7" xfId="0" applyNumberFormat="1" applyFont="1" applyBorder="1" applyAlignment="1">
      <alignment horizontal="left" vertical="center"/>
    </xf>
    <xf numFmtId="0" fontId="25" fillId="0" borderId="7" xfId="0" applyFont="1" applyBorder="1" applyAlignment="1">
      <alignment vertical="center"/>
    </xf>
    <xf numFmtId="0" fontId="24" fillId="0" borderId="0" xfId="0" applyFont="1" applyBorder="1" applyAlignment="1">
      <alignment horizontal="left" vertical="center" wrapText="1"/>
    </xf>
    <xf numFmtId="0" fontId="27" fillId="29" borderId="9" xfId="0" applyFont="1" applyFill="1" applyBorder="1" applyAlignment="1">
      <alignment horizontal="center" vertical="center" wrapText="1"/>
    </xf>
    <xf numFmtId="0" fontId="27" fillId="29" borderId="2" xfId="0" applyFont="1" applyFill="1" applyBorder="1" applyAlignment="1">
      <alignment horizontal="center" vertical="center" wrapText="1"/>
    </xf>
    <xf numFmtId="0" fontId="27" fillId="29" borderId="13" xfId="0" applyFont="1" applyFill="1" applyBorder="1" applyAlignment="1">
      <alignment horizontal="center" vertical="center" wrapText="1"/>
    </xf>
    <xf numFmtId="0" fontId="27" fillId="29" borderId="23" xfId="0" applyFont="1" applyFill="1" applyBorder="1" applyAlignment="1">
      <alignment horizontal="center" vertical="center" wrapText="1"/>
    </xf>
    <xf numFmtId="0" fontId="27" fillId="29" borderId="0" xfId="0" applyFont="1" applyFill="1" applyBorder="1" applyAlignment="1">
      <alignment horizontal="center" vertical="center" wrapText="1"/>
    </xf>
    <xf numFmtId="0" fontId="27" fillId="29" borderId="25" xfId="0" applyFont="1" applyFill="1" applyBorder="1" applyAlignment="1">
      <alignment horizontal="center" vertical="center" wrapText="1"/>
    </xf>
    <xf numFmtId="0" fontId="27" fillId="29" borderId="26" xfId="0" applyFont="1" applyFill="1" applyBorder="1" applyAlignment="1">
      <alignment horizontal="center" vertical="center" wrapText="1"/>
    </xf>
    <xf numFmtId="0" fontId="27" fillId="29" borderId="22" xfId="0" applyFont="1" applyFill="1" applyBorder="1" applyAlignment="1">
      <alignment horizontal="center" vertical="center" wrapText="1"/>
    </xf>
    <xf numFmtId="0" fontId="27" fillId="29" borderId="24" xfId="0" applyFont="1" applyFill="1" applyBorder="1" applyAlignment="1">
      <alignment horizontal="center" vertical="center" wrapText="1"/>
    </xf>
    <xf numFmtId="166" fontId="23" fillId="0" borderId="1" xfId="0" applyNumberFormat="1" applyFont="1" applyFill="1" applyBorder="1" applyAlignment="1">
      <alignment horizontal="center" vertical="center"/>
    </xf>
    <xf numFmtId="10" fontId="61" fillId="63" borderId="23" xfId="0" applyNumberFormat="1" applyFont="1" applyFill="1" applyBorder="1" applyAlignment="1">
      <alignment horizontal="center" vertical="center"/>
    </xf>
    <xf numFmtId="10" fontId="61" fillId="63" borderId="0" xfId="0" applyNumberFormat="1" applyFont="1" applyFill="1" applyBorder="1" applyAlignment="1">
      <alignment horizontal="center" vertical="center"/>
    </xf>
    <xf numFmtId="10" fontId="61" fillId="63" borderId="25" xfId="0" applyNumberFormat="1" applyFont="1" applyFill="1" applyBorder="1" applyAlignment="1">
      <alignment horizontal="center" vertical="center"/>
    </xf>
    <xf numFmtId="44" fontId="61" fillId="63" borderId="1" xfId="188" applyFont="1" applyFill="1" applyBorder="1" applyAlignment="1">
      <alignment horizontal="center" vertical="center"/>
    </xf>
    <xf numFmtId="166" fontId="23" fillId="2" borderId="1" xfId="0" applyNumberFormat="1" applyFont="1" applyFill="1" applyBorder="1" applyAlignment="1">
      <alignment horizontal="center" vertical="center"/>
    </xf>
    <xf numFmtId="0" fontId="23" fillId="5" borderId="1" xfId="0" applyFont="1" applyFill="1" applyBorder="1" applyAlignment="1">
      <alignment horizontal="center" vertical="center"/>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4" fontId="23" fillId="3" borderId="1" xfId="0" applyNumberFormat="1" applyFont="1" applyFill="1" applyBorder="1" applyAlignment="1">
      <alignment horizontal="center" vertical="center"/>
    </xf>
    <xf numFmtId="0" fontId="26" fillId="0" borderId="7" xfId="0" applyFont="1" applyBorder="1" applyAlignment="1">
      <alignment horizontal="left" vertical="center"/>
    </xf>
    <xf numFmtId="0" fontId="24" fillId="0" borderId="7" xfId="0" applyFont="1" applyBorder="1" applyAlignment="1">
      <alignment horizontal="left" vertical="center" wrapText="1"/>
    </xf>
    <xf numFmtId="2" fontId="73" fillId="0" borderId="6" xfId="0" applyNumberFormat="1" applyFont="1" applyBorder="1" applyAlignment="1">
      <alignment horizontal="left" vertical="center"/>
    </xf>
    <xf numFmtId="2" fontId="73" fillId="0" borderId="7" xfId="0" applyNumberFormat="1" applyFont="1" applyBorder="1" applyAlignment="1">
      <alignment horizontal="left" vertical="center"/>
    </xf>
    <xf numFmtId="2" fontId="73" fillId="0" borderId="8" xfId="0" applyNumberFormat="1" applyFont="1" applyBorder="1" applyAlignment="1">
      <alignment horizontal="left" vertical="center"/>
    </xf>
    <xf numFmtId="4" fontId="29" fillId="31" borderId="1" xfId="0" applyNumberFormat="1" applyFont="1" applyFill="1" applyBorder="1" applyAlignment="1">
      <alignment horizontal="center" vertical="center"/>
    </xf>
    <xf numFmtId="4" fontId="29" fillId="31" borderId="6" xfId="0" applyNumberFormat="1" applyFont="1" applyFill="1" applyBorder="1" applyAlignment="1">
      <alignment horizontal="center" vertical="center"/>
    </xf>
    <xf numFmtId="4" fontId="29" fillId="31" borderId="8" xfId="0" applyNumberFormat="1" applyFont="1" applyFill="1" applyBorder="1" applyAlignment="1">
      <alignment horizontal="center" vertical="center"/>
    </xf>
    <xf numFmtId="10" fontId="61" fillId="63" borderId="6" xfId="0" applyNumberFormat="1" applyFont="1" applyFill="1" applyBorder="1" applyAlignment="1">
      <alignment horizontal="right" vertical="center"/>
    </xf>
    <xf numFmtId="10" fontId="61" fillId="63" borderId="7" xfId="0" applyNumberFormat="1" applyFont="1" applyFill="1" applyBorder="1" applyAlignment="1">
      <alignment horizontal="right" vertical="center"/>
    </xf>
    <xf numFmtId="10" fontId="61" fillId="63" borderId="8" xfId="0" applyNumberFormat="1" applyFont="1" applyFill="1" applyBorder="1" applyAlignment="1">
      <alignment horizontal="right" vertical="center"/>
    </xf>
    <xf numFmtId="4" fontId="61" fillId="63" borderId="1" xfId="0" applyNumberFormat="1" applyFont="1" applyFill="1" applyBorder="1" applyAlignment="1">
      <alignment horizontal="center" vertical="center"/>
    </xf>
    <xf numFmtId="0" fontId="30" fillId="3" borderId="1" xfId="0" applyFont="1" applyFill="1" applyBorder="1" applyAlignment="1">
      <alignment horizontal="center" vertical="center"/>
    </xf>
    <xf numFmtId="0" fontId="23" fillId="0" borderId="7" xfId="0" applyFont="1" applyBorder="1" applyAlignment="1">
      <alignment horizontal="right" vertical="center"/>
    </xf>
    <xf numFmtId="4" fontId="78" fillId="2" borderId="39" xfId="0" applyNumberFormat="1" applyFont="1" applyFill="1" applyBorder="1" applyAlignment="1">
      <alignment horizontal="center" vertical="center"/>
    </xf>
    <xf numFmtId="4" fontId="78" fillId="2" borderId="40" xfId="0" applyNumberFormat="1" applyFont="1" applyFill="1" applyBorder="1" applyAlignment="1">
      <alignment horizontal="center" vertical="center"/>
    </xf>
    <xf numFmtId="4" fontId="78" fillId="2" borderId="41" xfId="0" applyNumberFormat="1" applyFont="1" applyFill="1" applyBorder="1" applyAlignment="1">
      <alignment horizontal="center" vertical="center"/>
    </xf>
    <xf numFmtId="4" fontId="78" fillId="6" borderId="39" xfId="0" applyNumberFormat="1" applyFont="1" applyFill="1" applyBorder="1" applyAlignment="1">
      <alignment horizontal="center"/>
    </xf>
    <xf numFmtId="4" fontId="78" fillId="6" borderId="40" xfId="0" applyNumberFormat="1" applyFont="1" applyFill="1" applyBorder="1" applyAlignment="1">
      <alignment horizontal="center"/>
    </xf>
    <xf numFmtId="4" fontId="78" fillId="6" borderId="41" xfId="0" applyNumberFormat="1" applyFont="1" applyFill="1" applyBorder="1" applyAlignment="1">
      <alignment horizontal="center"/>
    </xf>
    <xf numFmtId="0" fontId="77" fillId="2" borderId="39" xfId="0" applyFont="1" applyFill="1" applyBorder="1" applyAlignment="1">
      <alignment horizontal="center"/>
    </xf>
    <xf numFmtId="0" fontId="77" fillId="2" borderId="40" xfId="0" applyFont="1" applyFill="1" applyBorder="1" applyAlignment="1">
      <alignment horizontal="center"/>
    </xf>
    <xf numFmtId="0" fontId="77" fillId="2" borderId="41" xfId="0" applyFont="1" applyFill="1" applyBorder="1" applyAlignment="1">
      <alignment horizontal="center"/>
    </xf>
    <xf numFmtId="0" fontId="77" fillId="6" borderId="39" xfId="0" applyFont="1" applyFill="1" applyBorder="1" applyAlignment="1">
      <alignment horizontal="center" vertical="center"/>
    </xf>
    <xf numFmtId="0" fontId="77" fillId="6" borderId="41" xfId="0" applyFont="1" applyFill="1" applyBorder="1" applyAlignment="1">
      <alignment horizontal="center" vertical="center"/>
    </xf>
    <xf numFmtId="0" fontId="5" fillId="6" borderId="45" xfId="0" applyFont="1" applyFill="1" applyBorder="1" applyAlignment="1">
      <alignment horizontal="center" vertical="center"/>
    </xf>
    <xf numFmtId="0" fontId="5" fillId="6" borderId="46" xfId="0" applyFont="1" applyFill="1" applyBorder="1" applyAlignment="1">
      <alignment horizontal="center" vertical="center"/>
    </xf>
    <xf numFmtId="0" fontId="5" fillId="6" borderId="42" xfId="0" applyFont="1" applyFill="1" applyBorder="1" applyAlignment="1">
      <alignment horizontal="center" vertical="center" wrapText="1"/>
    </xf>
    <xf numFmtId="0" fontId="5" fillId="6" borderId="4" xfId="0" applyFont="1" applyFill="1" applyBorder="1" applyAlignment="1">
      <alignment horizontal="center" vertical="center"/>
    </xf>
    <xf numFmtId="0" fontId="5" fillId="6" borderId="42" xfId="0" applyFont="1" applyFill="1" applyBorder="1" applyAlignment="1">
      <alignment horizontal="center" vertical="center"/>
    </xf>
    <xf numFmtId="0" fontId="5" fillId="6" borderId="40" xfId="0" applyFont="1" applyFill="1" applyBorder="1" applyAlignment="1">
      <alignment horizontal="center" vertical="center"/>
    </xf>
    <xf numFmtId="0" fontId="5" fillId="6" borderId="41" xfId="0" applyFont="1" applyFill="1" applyBorder="1" applyAlignment="1">
      <alignment horizontal="center" vertical="center"/>
    </xf>
    <xf numFmtId="0" fontId="5" fillId="6" borderId="39"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7" xfId="0" applyFont="1" applyFill="1" applyBorder="1" applyAlignment="1">
      <alignment horizontal="center" vertical="center"/>
    </xf>
    <xf numFmtId="0" fontId="23" fillId="4" borderId="8" xfId="0" applyFont="1" applyFill="1" applyBorder="1" applyAlignment="1">
      <alignment horizontal="center" vertical="center"/>
    </xf>
    <xf numFmtId="10" fontId="28" fillId="0" borderId="1" xfId="2" applyNumberFormat="1" applyFont="1" applyBorder="1" applyAlignment="1">
      <alignment horizontal="center" vertical="center"/>
    </xf>
    <xf numFmtId="0" fontId="28" fillId="0" borderId="1" xfId="2" applyFont="1" applyBorder="1" applyAlignment="1">
      <alignment horizontal="center" vertical="center"/>
    </xf>
    <xf numFmtId="10" fontId="33" fillId="3" borderId="6" xfId="2" applyNumberFormat="1" applyFont="1" applyFill="1" applyBorder="1" applyAlignment="1">
      <alignment horizontal="center" vertical="center"/>
    </xf>
    <xf numFmtId="10" fontId="33" fillId="3" borderId="8" xfId="2" applyNumberFormat="1" applyFont="1" applyFill="1" applyBorder="1" applyAlignment="1">
      <alignment horizontal="center" vertical="center"/>
    </xf>
    <xf numFmtId="0" fontId="33" fillId="3" borderId="6" xfId="2" applyFont="1" applyFill="1" applyBorder="1" applyAlignment="1">
      <alignment horizontal="left" vertical="center"/>
    </xf>
    <xf numFmtId="0" fontId="33" fillId="3" borderId="7" xfId="2" applyFont="1" applyFill="1" applyBorder="1" applyAlignment="1">
      <alignment horizontal="left" vertical="center"/>
    </xf>
    <xf numFmtId="0" fontId="33" fillId="3" borderId="8" xfId="2" applyFont="1" applyFill="1" applyBorder="1" applyAlignment="1">
      <alignment horizontal="left" vertical="center"/>
    </xf>
    <xf numFmtId="0" fontId="28" fillId="0" borderId="1" xfId="2" applyFont="1" applyBorder="1" applyAlignment="1">
      <alignment horizontal="left" vertical="center"/>
    </xf>
    <xf numFmtId="10" fontId="33" fillId="3" borderId="1" xfId="2" applyNumberFormat="1" applyFont="1" applyFill="1" applyBorder="1" applyAlignment="1">
      <alignment horizontal="center" vertical="center"/>
    </xf>
    <xf numFmtId="0" fontId="25" fillId="0" borderId="0" xfId="3" applyFont="1" applyBorder="1" applyAlignment="1">
      <alignment horizontal="left" vertical="center" wrapText="1"/>
    </xf>
    <xf numFmtId="0" fontId="28" fillId="0" borderId="6" xfId="2" applyFont="1" applyBorder="1" applyAlignment="1">
      <alignment horizontal="left" vertical="center"/>
    </xf>
    <xf numFmtId="0" fontId="28" fillId="0" borderId="7" xfId="2" applyFont="1" applyBorder="1" applyAlignment="1">
      <alignment horizontal="left" vertical="center"/>
    </xf>
    <xf numFmtId="0" fontId="28" fillId="0" borderId="8" xfId="2" applyFont="1" applyBorder="1" applyAlignment="1">
      <alignment horizontal="left" vertical="center"/>
    </xf>
    <xf numFmtId="0" fontId="26" fillId="5" borderId="1" xfId="2" applyFont="1" applyFill="1" applyBorder="1" applyAlignment="1">
      <alignment horizontal="center" vertical="center"/>
    </xf>
    <xf numFmtId="0" fontId="28" fillId="0" borderId="9" xfId="2" applyFont="1" applyBorder="1" applyAlignment="1">
      <alignment horizontal="center" vertical="center"/>
    </xf>
    <xf numFmtId="0" fontId="28" fillId="0" borderId="2" xfId="2" applyFont="1" applyBorder="1" applyAlignment="1">
      <alignment horizontal="center" vertical="center"/>
    </xf>
    <xf numFmtId="0" fontId="28" fillId="0" borderId="13" xfId="2" applyFont="1" applyBorder="1" applyAlignment="1">
      <alignment horizontal="center" vertical="center"/>
    </xf>
    <xf numFmtId="10" fontId="26" fillId="5" borderId="1" xfId="2" applyNumberFormat="1" applyFont="1" applyFill="1" applyBorder="1" applyAlignment="1">
      <alignment horizontal="center" vertical="center"/>
    </xf>
    <xf numFmtId="0" fontId="23" fillId="0" borderId="7" xfId="0" applyFont="1" applyBorder="1" applyAlignment="1">
      <alignment horizontal="right" vertical="center" wrapText="1"/>
    </xf>
    <xf numFmtId="10" fontId="28" fillId="0" borderId="6" xfId="2" applyNumberFormat="1" applyFont="1" applyBorder="1" applyAlignment="1">
      <alignment horizontal="center" vertical="center"/>
    </xf>
    <xf numFmtId="10" fontId="28" fillId="0" borderId="8" xfId="2" applyNumberFormat="1" applyFont="1" applyBorder="1" applyAlignment="1">
      <alignment horizontal="center" vertical="center"/>
    </xf>
    <xf numFmtId="4" fontId="67" fillId="0" borderId="7" xfId="0" applyNumberFormat="1" applyFont="1" applyBorder="1" applyAlignment="1">
      <alignment horizontal="left" vertical="center" wrapText="1"/>
    </xf>
    <xf numFmtId="0" fontId="30" fillId="4" borderId="1" xfId="0" applyFont="1" applyFill="1" applyBorder="1" applyAlignment="1">
      <alignment horizontal="center" vertical="center"/>
    </xf>
    <xf numFmtId="10" fontId="26" fillId="5" borderId="1" xfId="61" quotePrefix="1" applyNumberFormat="1" applyFont="1" applyFill="1" applyBorder="1" applyAlignment="1">
      <alignment horizontal="center" vertical="center"/>
    </xf>
    <xf numFmtId="10" fontId="26" fillId="5" borderId="1" xfId="61" applyNumberFormat="1" applyFont="1" applyFill="1" applyBorder="1" applyAlignment="1">
      <alignment horizontal="center" vertical="center"/>
    </xf>
    <xf numFmtId="4" fontId="23" fillId="5" borderId="1" xfId="0" applyNumberFormat="1" applyFont="1" applyFill="1" applyBorder="1" applyAlignment="1">
      <alignment horizontal="center" vertical="center"/>
    </xf>
    <xf numFmtId="0" fontId="33" fillId="3" borderId="1" xfId="2" applyFont="1" applyFill="1" applyBorder="1" applyAlignment="1">
      <alignment horizontal="left" vertical="center"/>
    </xf>
    <xf numFmtId="0" fontId="24" fillId="0" borderId="7" xfId="0" applyFont="1" applyFill="1" applyBorder="1" applyAlignment="1">
      <alignment horizontal="left" vertical="center" wrapText="1"/>
    </xf>
    <xf numFmtId="0" fontId="28" fillId="0" borderId="6" xfId="2" applyFont="1" applyBorder="1" applyAlignment="1">
      <alignment horizontal="center" vertical="center"/>
    </xf>
    <xf numFmtId="0" fontId="28" fillId="0" borderId="7" xfId="2" applyFont="1" applyBorder="1" applyAlignment="1">
      <alignment horizontal="center" vertical="center"/>
    </xf>
    <xf numFmtId="0" fontId="28" fillId="0" borderId="8" xfId="2" applyFont="1" applyBorder="1" applyAlignment="1">
      <alignment horizontal="center" vertical="center"/>
    </xf>
    <xf numFmtId="10" fontId="24" fillId="0" borderId="7" xfId="0" applyNumberFormat="1" applyFont="1" applyBorder="1" applyAlignment="1">
      <alignment horizontal="center"/>
    </xf>
    <xf numFmtId="0" fontId="24" fillId="0" borderId="7" xfId="0" applyFont="1" applyBorder="1" applyAlignment="1">
      <alignment horizontal="center"/>
    </xf>
    <xf numFmtId="1" fontId="6" fillId="64" borderId="5" xfId="197" applyNumberFormat="1" applyFont="1" applyFill="1" applyBorder="1" applyAlignment="1">
      <alignment horizontal="center" vertical="center" wrapText="1"/>
    </xf>
    <xf numFmtId="1" fontId="6" fillId="64" borderId="37" xfId="197" applyNumberFormat="1" applyFont="1" applyFill="1" applyBorder="1" applyAlignment="1">
      <alignment horizontal="center" vertical="center" wrapText="1"/>
    </xf>
    <xf numFmtId="1" fontId="6" fillId="64" borderId="38" xfId="197" applyNumberFormat="1" applyFont="1" applyFill="1" applyBorder="1" applyAlignment="1">
      <alignment horizontal="center" vertical="center" wrapText="1"/>
    </xf>
    <xf numFmtId="4" fontId="6" fillId="64" borderId="5" xfId="197" applyNumberFormat="1" applyFont="1" applyFill="1" applyBorder="1" applyAlignment="1">
      <alignment horizontal="left" vertical="center" wrapText="1"/>
    </xf>
    <xf numFmtId="4" fontId="6" fillId="64" borderId="37" xfId="197" applyNumberFormat="1" applyFont="1" applyFill="1" applyBorder="1" applyAlignment="1">
      <alignment horizontal="left" vertical="center" wrapText="1"/>
    </xf>
    <xf numFmtId="4" fontId="6" fillId="64" borderId="38" xfId="197" applyNumberFormat="1" applyFont="1" applyFill="1" applyBorder="1" applyAlignment="1">
      <alignment horizontal="left" vertical="center" wrapText="1"/>
    </xf>
    <xf numFmtId="167" fontId="62" fillId="0" borderId="5" xfId="42" applyFont="1" applyFill="1" applyBorder="1" applyAlignment="1">
      <alignment horizontal="center" vertical="center" wrapText="1"/>
    </xf>
    <xf numFmtId="167" fontId="62" fillId="0" borderId="37" xfId="42" applyFont="1" applyFill="1" applyBorder="1" applyAlignment="1">
      <alignment horizontal="center" vertical="center" wrapText="1"/>
    </xf>
    <xf numFmtId="167" fontId="62" fillId="0" borderId="38" xfId="42" applyFont="1" applyFill="1" applyBorder="1" applyAlignment="1">
      <alignment horizontal="center" vertical="center" wrapText="1"/>
    </xf>
    <xf numFmtId="167" fontId="62" fillId="67" borderId="5" xfId="42" applyFont="1" applyFill="1" applyBorder="1" applyAlignment="1">
      <alignment horizontal="center" vertical="center" wrapText="1"/>
    </xf>
    <xf numFmtId="167" fontId="62" fillId="67" borderId="37" xfId="42" applyFont="1" applyFill="1" applyBorder="1" applyAlignment="1">
      <alignment horizontal="center" vertical="center" wrapText="1"/>
    </xf>
    <xf numFmtId="167" fontId="62" fillId="67" borderId="38" xfId="42" applyFont="1" applyFill="1" applyBorder="1" applyAlignment="1">
      <alignment horizontal="center" vertical="center" wrapText="1"/>
    </xf>
    <xf numFmtId="0" fontId="62" fillId="0" borderId="1" xfId="197" applyNumberFormat="1" applyFont="1" applyBorder="1" applyAlignment="1">
      <alignment horizontal="center" vertical="center" wrapText="1"/>
    </xf>
    <xf numFmtId="4" fontId="28" fillId="0" borderId="6" xfId="0" applyNumberFormat="1"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6" xfId="0" applyFont="1" applyBorder="1" applyAlignment="1">
      <alignment horizontal="left" vertical="center" wrapText="1"/>
    </xf>
    <xf numFmtId="0" fontId="70" fillId="0" borderId="1" xfId="0" applyFont="1" applyBorder="1" applyAlignment="1">
      <alignment horizontal="right" vertical="center" wrapText="1"/>
    </xf>
    <xf numFmtId="179" fontId="70" fillId="0" borderId="1" xfId="0" applyNumberFormat="1" applyFont="1" applyBorder="1" applyAlignment="1">
      <alignment horizontal="right" vertical="center" wrapText="1"/>
    </xf>
    <xf numFmtId="0" fontId="28" fillId="0" borderId="1" xfId="0" applyFont="1" applyBorder="1" applyAlignment="1">
      <alignment horizontal="left" vertical="center" wrapText="1"/>
    </xf>
    <xf numFmtId="179" fontId="28" fillId="0" borderId="1" xfId="0" applyNumberFormat="1" applyFont="1" applyBorder="1" applyAlignment="1">
      <alignment horizontal="left" vertical="center" wrapText="1"/>
    </xf>
    <xf numFmtId="0" fontId="70" fillId="66" borderId="1" xfId="0" applyFont="1" applyFill="1" applyBorder="1" applyAlignment="1">
      <alignment horizontal="left" vertical="center" wrapText="1"/>
    </xf>
    <xf numFmtId="179" fontId="70" fillId="66" borderId="1" xfId="0" applyNumberFormat="1" applyFont="1" applyFill="1" applyBorder="1" applyAlignment="1">
      <alignment horizontal="left" vertical="center" wrapText="1"/>
    </xf>
    <xf numFmtId="0" fontId="70" fillId="65" borderId="1" xfId="0" applyFont="1" applyFill="1" applyBorder="1" applyAlignment="1">
      <alignment horizontal="left" vertical="center" wrapText="1"/>
    </xf>
    <xf numFmtId="0" fontId="70" fillId="5" borderId="1" xfId="0" applyFont="1" applyFill="1" applyBorder="1" applyAlignment="1">
      <alignment horizontal="left" vertical="center" wrapText="1"/>
    </xf>
    <xf numFmtId="179" fontId="70" fillId="5" borderId="1" xfId="0" applyNumberFormat="1" applyFont="1" applyFill="1" applyBorder="1" applyAlignment="1">
      <alignment horizontal="left" vertical="center" wrapText="1"/>
    </xf>
    <xf numFmtId="0" fontId="24" fillId="0" borderId="7" xfId="0" applyFont="1" applyBorder="1" applyAlignment="1">
      <alignment horizontal="left" wrapText="1"/>
    </xf>
    <xf numFmtId="0" fontId="24" fillId="0" borderId="8" xfId="0" applyFont="1" applyBorder="1" applyAlignment="1">
      <alignment horizontal="left" wrapText="1"/>
    </xf>
    <xf numFmtId="0" fontId="70" fillId="5" borderId="1" xfId="0" applyFont="1" applyFill="1" applyBorder="1" applyAlignment="1">
      <alignment horizontal="center" vertical="center" wrapText="1"/>
    </xf>
    <xf numFmtId="179" fontId="70" fillId="5" borderId="1" xfId="0" applyNumberFormat="1" applyFont="1" applyFill="1" applyBorder="1" applyAlignment="1">
      <alignment horizontal="center" vertical="center" wrapText="1"/>
    </xf>
    <xf numFmtId="0" fontId="28" fillId="5" borderId="1" xfId="0" applyFont="1" applyFill="1" applyBorder="1" applyAlignment="1">
      <alignment horizontal="right" vertical="center" wrapText="1"/>
    </xf>
    <xf numFmtId="0" fontId="5" fillId="30" borderId="6" xfId="0" applyFont="1" applyFill="1" applyBorder="1" applyAlignment="1">
      <alignment horizontal="center"/>
    </xf>
    <xf numFmtId="0" fontId="5" fillId="30" borderId="8" xfId="0" applyFont="1" applyFill="1" applyBorder="1" applyAlignment="1">
      <alignment horizontal="center"/>
    </xf>
  </cellXfs>
  <cellStyles count="199">
    <cellStyle name="20% - Accent1" xfId="5"/>
    <cellStyle name="20% - Accent2" xfId="6"/>
    <cellStyle name="20% - Accent3" xfId="7"/>
    <cellStyle name="20% - Accent4" xfId="8"/>
    <cellStyle name="20% - Accent5" xfId="9"/>
    <cellStyle name="20% - Accent6" xfId="10"/>
    <cellStyle name="20% - Ênfase1" xfId="79" builtinId="30" customBuiltin="1"/>
    <cellStyle name="20% - Ênfase1 2" xfId="103"/>
    <cellStyle name="20% - Ênfase2" xfId="83" builtinId="34" customBuiltin="1"/>
    <cellStyle name="20% - Ênfase2 2" xfId="104"/>
    <cellStyle name="20% - Ênfase3" xfId="87" builtinId="38" customBuiltin="1"/>
    <cellStyle name="20% - Ênfase3 2" xfId="105"/>
    <cellStyle name="20% - Ênfase4" xfId="91" builtinId="42" customBuiltin="1"/>
    <cellStyle name="20% - Ênfase4 2" xfId="106"/>
    <cellStyle name="20% - Ênfase5" xfId="95" builtinId="46" customBuiltin="1"/>
    <cellStyle name="20% - Ênfase5 2" xfId="107"/>
    <cellStyle name="20% - Ênfase6" xfId="99" builtinId="50" customBuiltin="1"/>
    <cellStyle name="20% - Ênfase6 2" xfId="108"/>
    <cellStyle name="40% - Accent1" xfId="11"/>
    <cellStyle name="40% - Accent2" xfId="12"/>
    <cellStyle name="40% - Accent3" xfId="13"/>
    <cellStyle name="40% - Accent4" xfId="14"/>
    <cellStyle name="40% - Accent5" xfId="15"/>
    <cellStyle name="40% - Accent6" xfId="16"/>
    <cellStyle name="40% - Ênfase1" xfId="80" builtinId="31" customBuiltin="1"/>
    <cellStyle name="40% - Ênfase1 2" xfId="109"/>
    <cellStyle name="40% - Ênfase2" xfId="84" builtinId="35" customBuiltin="1"/>
    <cellStyle name="40% - Ênfase2 2" xfId="110"/>
    <cellStyle name="40% - Ênfase3" xfId="88" builtinId="39" customBuiltin="1"/>
    <cellStyle name="40% - Ênfase3 2" xfId="111"/>
    <cellStyle name="40% - Ênfase4" xfId="92" builtinId="43" customBuiltin="1"/>
    <cellStyle name="40% - Ênfase4 2" xfId="112"/>
    <cellStyle name="40% - Ênfase5" xfId="96" builtinId="47" customBuiltin="1"/>
    <cellStyle name="40% - Ênfase5 2" xfId="113"/>
    <cellStyle name="40% - Ênfase6" xfId="100" builtinId="51" customBuiltin="1"/>
    <cellStyle name="40% - Ênfase6 2" xfId="114"/>
    <cellStyle name="60% - Accent1" xfId="17"/>
    <cellStyle name="60% - Accent2" xfId="18"/>
    <cellStyle name="60% - Accent3" xfId="19"/>
    <cellStyle name="60% - Accent4" xfId="20"/>
    <cellStyle name="60% - Accent5" xfId="21"/>
    <cellStyle name="60% - Accent6" xfId="22"/>
    <cellStyle name="60% - Ênfase1" xfId="81" builtinId="32" customBuiltin="1"/>
    <cellStyle name="60% - Ênfase1 2" xfId="115"/>
    <cellStyle name="60% - Ênfase2" xfId="85" builtinId="36" customBuiltin="1"/>
    <cellStyle name="60% - Ênfase2 2" xfId="116"/>
    <cellStyle name="60% - Ênfase3" xfId="89" builtinId="40" customBuiltin="1"/>
    <cellStyle name="60% - Ênfase3 2" xfId="117"/>
    <cellStyle name="60% - Ênfase4" xfId="93" builtinId="44" customBuiltin="1"/>
    <cellStyle name="60% - Ênfase4 2" xfId="118"/>
    <cellStyle name="60% - Ênfase5" xfId="97" builtinId="48" customBuiltin="1"/>
    <cellStyle name="60% - Ênfase5 2" xfId="119"/>
    <cellStyle name="60% - Ênfase6" xfId="101" builtinId="52" customBuiltin="1"/>
    <cellStyle name="60% - Ênfase6 2" xfId="120"/>
    <cellStyle name="Accent1" xfId="23"/>
    <cellStyle name="Accent2" xfId="24"/>
    <cellStyle name="Accent3" xfId="25"/>
    <cellStyle name="Accent4" xfId="26"/>
    <cellStyle name="Accent5" xfId="27"/>
    <cellStyle name="Accent6" xfId="28"/>
    <cellStyle name="Bad" xfId="29"/>
    <cellStyle name="Bom" xfId="66" builtinId="26" customBuiltin="1"/>
    <cellStyle name="Bom 2" xfId="121"/>
    <cellStyle name="Calculation" xfId="30"/>
    <cellStyle name="Cálculo" xfId="71" builtinId="22" customBuiltin="1"/>
    <cellStyle name="Cálculo 2" xfId="122"/>
    <cellStyle name="Célula de Verificação" xfId="73" builtinId="23" customBuiltin="1"/>
    <cellStyle name="Célula de Verificação 2" xfId="123"/>
    <cellStyle name="Célula Vinculada" xfId="72" builtinId="24" customBuiltin="1"/>
    <cellStyle name="Célula Vinculada 2" xfId="124"/>
    <cellStyle name="Check Cell" xfId="31"/>
    <cellStyle name="Comma0 - Modelo1" xfId="125"/>
    <cellStyle name="Comma0 - Style1" xfId="126"/>
    <cellStyle name="Comma1 - Modelo2" xfId="127"/>
    <cellStyle name="Comma1 - Style2" xfId="128"/>
    <cellStyle name="Currency [0]_1995" xfId="129"/>
    <cellStyle name="Currency_1995" xfId="130"/>
    <cellStyle name="Dia" xfId="131"/>
    <cellStyle name="Encabez1" xfId="132"/>
    <cellStyle name="Encabez2" xfId="133"/>
    <cellStyle name="Ênfase1" xfId="78" builtinId="29" customBuiltin="1"/>
    <cellStyle name="Ênfase1 2" xfId="134"/>
    <cellStyle name="Ênfase2" xfId="82" builtinId="33" customBuiltin="1"/>
    <cellStyle name="Ênfase2 2" xfId="135"/>
    <cellStyle name="Ênfase3" xfId="86" builtinId="37" customBuiltin="1"/>
    <cellStyle name="Ênfase3 2" xfId="136"/>
    <cellStyle name="Ênfase4" xfId="90" builtinId="41" customBuiltin="1"/>
    <cellStyle name="Ênfase4 2" xfId="137"/>
    <cellStyle name="Ênfase5" xfId="94" builtinId="45" customBuiltin="1"/>
    <cellStyle name="Ênfase5 2" xfId="138"/>
    <cellStyle name="Ênfase6" xfId="98" builtinId="49" customBuiltin="1"/>
    <cellStyle name="Ênfase6 2" xfId="139"/>
    <cellStyle name="Entrada" xfId="69" builtinId="20" customBuiltin="1"/>
    <cellStyle name="Entrada 2" xfId="140"/>
    <cellStyle name="Estilo 1" xfId="141"/>
    <cellStyle name="Euro" xfId="32"/>
    <cellStyle name="Excel Built-in Normal" xfId="1"/>
    <cellStyle name="Explanatory Text" xfId="33"/>
    <cellStyle name="F2" xfId="142"/>
    <cellStyle name="F3" xfId="143"/>
    <cellStyle name="F4" xfId="144"/>
    <cellStyle name="F5" xfId="145"/>
    <cellStyle name="F6" xfId="146"/>
    <cellStyle name="F7" xfId="147"/>
    <cellStyle name="F8" xfId="148"/>
    <cellStyle name="Fijo" xfId="149"/>
    <cellStyle name="Financiero" xfId="150"/>
    <cellStyle name="Good" xfId="34"/>
    <cellStyle name="Heading 1" xfId="35"/>
    <cellStyle name="Heading 2" xfId="36"/>
    <cellStyle name="Heading 3" xfId="37"/>
    <cellStyle name="Heading 4" xfId="38"/>
    <cellStyle name="Incorreto" xfId="67" builtinId="27" customBuiltin="1"/>
    <cellStyle name="Incorreto 2" xfId="151"/>
    <cellStyle name="Input" xfId="39"/>
    <cellStyle name="Linked Cell" xfId="40"/>
    <cellStyle name="Millares [0]_10 AVERIAS MASIVAS + ANT" xfId="152"/>
    <cellStyle name="Millares_10 AVERIAS MASIVAS + ANT" xfId="153"/>
    <cellStyle name="Moeda" xfId="188" builtinId="4"/>
    <cellStyle name="Moeda 2" xfId="42"/>
    <cellStyle name="Moeda 3" xfId="43"/>
    <cellStyle name="Moeda 3 2" xfId="183"/>
    <cellStyle name="Moeda 4" xfId="41"/>
    <cellStyle name="Moeda 5" xfId="173"/>
    <cellStyle name="Moneda [0]_10 AVERIAS MASIVAS + ANT" xfId="154"/>
    <cellStyle name="Moneda_10 AVERIAS MASIVAS + ANT" xfId="155"/>
    <cellStyle name="Monetario" xfId="156"/>
    <cellStyle name="Neutra" xfId="68" builtinId="28" customBuiltin="1"/>
    <cellStyle name="Neutra 2" xfId="157"/>
    <cellStyle name="Neutral" xfId="44"/>
    <cellStyle name="no dec" xfId="158"/>
    <cellStyle name="Normal" xfId="0" builtinId="0"/>
    <cellStyle name="Normal 13" xfId="198"/>
    <cellStyle name="Normal 2" xfId="3"/>
    <cellStyle name="Normal 2 2" xfId="58"/>
    <cellStyle name="Normal 3" xfId="2"/>
    <cellStyle name="Normal 3 3" xfId="197"/>
    <cellStyle name="Normal 4" xfId="4"/>
    <cellStyle name="Normal 4 2" xfId="174"/>
    <cellStyle name="Normal 4 2 2" xfId="194"/>
    <cellStyle name="Normal 4 2 3" xfId="190"/>
    <cellStyle name="Normal 5" xfId="102"/>
    <cellStyle name="Normal 5 2" xfId="193"/>
    <cellStyle name="Normal 5 3" xfId="189"/>
    <cellStyle name="Normal 6" xfId="172"/>
    <cellStyle name="Nota" xfId="75" builtinId="10" customBuiltin="1"/>
    <cellStyle name="Nota 2" xfId="159"/>
    <cellStyle name="Note" xfId="45"/>
    <cellStyle name="Output" xfId="46"/>
    <cellStyle name="Porcentagem" xfId="61" builtinId="5"/>
    <cellStyle name="Porcentagem 2" xfId="48"/>
    <cellStyle name="Porcentagem 2 2" xfId="175"/>
    <cellStyle name="Porcentagem 3" xfId="47"/>
    <cellStyle name="Porcentagem 3 2" xfId="176"/>
    <cellStyle name="Porcentagem 3 2 2" xfId="195"/>
    <cellStyle name="Porcentagem 3 2 3" xfId="191"/>
    <cellStyle name="Porcentaje" xfId="160"/>
    <cellStyle name="RM" xfId="161"/>
    <cellStyle name="Saída" xfId="70" builtinId="21" customBuiltin="1"/>
    <cellStyle name="Saída 2" xfId="162"/>
    <cellStyle name="Separador de milhares 2" xfId="49"/>
    <cellStyle name="Separador de milhares 2 2" xfId="50"/>
    <cellStyle name="Separador de milhares 2 3" xfId="177"/>
    <cellStyle name="Separador de milhares 3" xfId="51"/>
    <cellStyle name="Texto de Aviso" xfId="74" builtinId="11" customBuiltin="1"/>
    <cellStyle name="Texto de Aviso 2" xfId="163"/>
    <cellStyle name="Texto Explicativo" xfId="76" builtinId="53" customBuiltin="1"/>
    <cellStyle name="Texto Explicativo 2" xfId="164"/>
    <cellStyle name="Title" xfId="52"/>
    <cellStyle name="Título 1" xfId="62" builtinId="16" customBuiltin="1"/>
    <cellStyle name="Título 1 1" xfId="53"/>
    <cellStyle name="Título 1 2" xfId="165"/>
    <cellStyle name="Título 2" xfId="63" builtinId="17" customBuiltin="1"/>
    <cellStyle name="Título 2 2" xfId="166"/>
    <cellStyle name="Título 3" xfId="64" builtinId="18" customBuiltin="1"/>
    <cellStyle name="Título 3 2" xfId="167"/>
    <cellStyle name="Título 4" xfId="65" builtinId="19" customBuiltin="1"/>
    <cellStyle name="Título 4 2" xfId="168"/>
    <cellStyle name="Título 5" xfId="169"/>
    <cellStyle name="Título 6" xfId="178"/>
    <cellStyle name="Total" xfId="77" builtinId="25" customBuiltin="1"/>
    <cellStyle name="Total 2" xfId="170"/>
    <cellStyle name="Vírgula" xfId="60" builtinId="3"/>
    <cellStyle name="Vírgula 2" xfId="55"/>
    <cellStyle name="Vírgula 2 2" xfId="59"/>
    <cellStyle name="Vírgula 2 2 2" xfId="186"/>
    <cellStyle name="Vírgula 2 3" xfId="180"/>
    <cellStyle name="Vírgula 2 4" xfId="182"/>
    <cellStyle name="Vírgula 3" xfId="56"/>
    <cellStyle name="Vírgula 3 2" xfId="181"/>
    <cellStyle name="Vírgula 3 2 2" xfId="196"/>
    <cellStyle name="Vírgula 3 2 3" xfId="192"/>
    <cellStyle name="Vírgula 3 3" xfId="185"/>
    <cellStyle name="Vírgula 4" xfId="54"/>
    <cellStyle name="Vírgula 4 2" xfId="184"/>
    <cellStyle name="Vírgula 5" xfId="171"/>
    <cellStyle name="Vírgula 6" xfId="179"/>
    <cellStyle name="Vírgula 7" xfId="187"/>
    <cellStyle name="Warning Text" xfId="57"/>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4FA76A"/>
      <color rgb="FF8DCC7E"/>
      <color rgb="FF6EBA86"/>
      <color rgb="FF9FF7B4"/>
      <color rgb="FF6DF38D"/>
      <color rgb="FFFFCC66"/>
      <color rgb="FF98F6AE"/>
      <color rgb="FF4BAC24"/>
      <color rgb="FF0EA6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638175</xdr:colOff>
      <xdr:row>7</xdr:row>
      <xdr:rowOff>19050</xdr:rowOff>
    </xdr:from>
    <xdr:to>
      <xdr:col>2</xdr:col>
      <xdr:colOff>1371600</xdr:colOff>
      <xdr:row>10</xdr:row>
      <xdr:rowOff>47625</xdr:rowOff>
    </xdr:to>
    <xdr:pic>
      <xdr:nvPicPr>
        <xdr:cNvPr id="3" name="Imagem 10" descr="Descrição: Descrição: C:\Users\User\Documents\Enc%3a_LOGO_MARCA_FUNDAÇÃO (1)\Fundação - 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0175" y="1352550"/>
          <a:ext cx="24384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1028701</xdr:colOff>
      <xdr:row>26</xdr:row>
      <xdr:rowOff>28575</xdr:rowOff>
    </xdr:from>
    <xdr:to>
      <xdr:col>7</xdr:col>
      <xdr:colOff>314326</xdr:colOff>
      <xdr:row>29</xdr:row>
      <xdr:rowOff>63905</xdr:rowOff>
    </xdr:to>
    <xdr:pic>
      <xdr:nvPicPr>
        <xdr:cNvPr id="3" name="Imagem 2"/>
        <xdr:cNvPicPr>
          <a:picLocks noChangeAspect="1"/>
        </xdr:cNvPicPr>
      </xdr:nvPicPr>
      <xdr:blipFill>
        <a:blip xmlns:r="http://schemas.openxmlformats.org/officeDocument/2006/relationships" r:embed="rId1" cstate="print"/>
        <a:stretch>
          <a:fillRect/>
        </a:stretch>
      </xdr:blipFill>
      <xdr:spPr>
        <a:xfrm>
          <a:off x="1638301" y="6448425"/>
          <a:ext cx="3505200" cy="6354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26</xdr:row>
      <xdr:rowOff>76200</xdr:rowOff>
    </xdr:from>
    <xdr:to>
      <xdr:col>8</xdr:col>
      <xdr:colOff>11781</xdr:colOff>
      <xdr:row>28</xdr:row>
      <xdr:rowOff>152400</xdr:rowOff>
    </xdr:to>
    <xdr:pic>
      <xdr:nvPicPr>
        <xdr:cNvPr id="5" name="Imagem 4"/>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8700" y="6515100"/>
          <a:ext cx="4717131"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versos\PROTOTIPO%20DE%20MEDI&#199;&#195;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mar\meus%20documentos\Documents%20and%20Settings\Eng&#186;%20Fernando\Configura&#231;&#245;es%20locais\Temp\Diret&#243;rio%20tempor&#225;rio%201%20para%20SINFRA-1MED-OK.zip\1&#170;%20Medi&#231;&#227;o%20Maio%2004-faltante-marc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0.5\d\Users\user\AppData\Local\Microsoft\Windows\Temporary%20Internet%20Files\Low\Content.IE5\JZI8RJPM\ORCAMENTO%20PEC%203000%20MT(OBRA)analis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0.5\d\Documents%20and%20Settings\Cassiane\Desktop\CASSIANE\PAVIMENTA&#199;&#195;O\SORRISO\BOA%20ESPERAN&#199;A%20I%20E%20II\PLANILHAS%20DE%20PROJETO\REVISAO%20SETEMBRO\ADITIV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T-170%20(BRASNORTE%20-%20AGRIMAT%20100km)\Medi&#231;&#245;es%20Agrimat\Triunfo\Obra\Obra%20n&#186;%20199\2&#170;%20Repactua&#231;&#227;o\4&#170;%20medi&#231;&#227;o%20199%20ap&#243;s%202&#170;%20repactua&#231;&#227;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0.5\Meus%20documentos\DEISE\2005\SINFRA\MODELOS\N.MUTUM-STA%20RITA%20DO%20TRIVELATO%20QUANTITATIVO%20(altera&#231;&#245;es%20do%20Fabian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s>
    <sheetDataSet>
      <sheetData sheetId="0"/>
      <sheetData sheetId="1"/>
      <sheetData sheetId="2"/>
      <sheetData sheetId="3"/>
      <sheetData sheetId="4">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v.caixa 2"/>
      <sheetName val="Escav.caixa 1"/>
      <sheetName val="ESCAVAÇÃO LE"/>
      <sheetName val=" ESCAVAÇÃO LD"/>
      <sheetName val="Aterro Pista"/>
      <sheetName val="Aterro PonteNorte"/>
      <sheetName val="Aterro PonteSul"/>
      <sheetName val="Sub-base e base"/>
      <sheetName val="Construção OAC (BSTC)"/>
      <sheetName val="DMT_EV"/>
      <sheetName val="CALC.DMT-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TICO_PAC_OBRA_3000"/>
      <sheetName val="ANALIT_PAC_OBRA_3000"/>
      <sheetName val="CRONOGRAMA"/>
      <sheetName val="BDI"/>
      <sheetName val="ANALISE_PAC_OBRA_3000"/>
      <sheetName val="COMPOSIÇÃO"/>
      <sheetName val="Plan1"/>
    </sheetNames>
    <sheetDataSet>
      <sheetData sheetId="0"/>
      <sheetData sheetId="1"/>
      <sheetData sheetId="2"/>
      <sheetData sheetId="3"/>
      <sheetData sheetId="4"/>
      <sheetData sheetId="5"/>
      <sheetData sheetId="6">
        <row r="2">
          <cell r="A2">
            <v>0</v>
          </cell>
          <cell r="B2" t="str">
            <v>S U M Á R I O</v>
          </cell>
          <cell r="C2">
            <v>0</v>
          </cell>
          <cell r="D2">
            <v>0</v>
          </cell>
        </row>
        <row r="3">
          <cell r="A3" t="str">
            <v>DADOS DO RELAT</v>
          </cell>
          <cell r="B3" t="str">
            <v>RIO</v>
          </cell>
          <cell r="C3">
            <v>0</v>
          </cell>
          <cell r="D3">
            <v>0</v>
          </cell>
        </row>
        <row r="4">
          <cell r="A4" t="str">
            <v>+-------------</v>
          </cell>
          <cell r="B4" t="str">
            <v>----------------------------------------------------------------------</v>
          </cell>
          <cell r="C4" t="str">
            <v>--------------------</v>
          </cell>
          <cell r="D4" t="str">
            <v>----------------------</v>
          </cell>
        </row>
        <row r="5">
          <cell r="A5" t="str">
            <v>| NOME</v>
          </cell>
          <cell r="B5" t="str">
            <v>PCI.817-01</v>
          </cell>
          <cell r="C5" t="str">
            <v>EMIS</v>
          </cell>
          <cell r="D5" t="str">
            <v>ÃO : 18/10/2011 18:36:</v>
          </cell>
        </row>
        <row r="6">
          <cell r="A6" t="str">
            <v>| DESCRIÇÃO</v>
          </cell>
          <cell r="B6" t="str">
            <v>Custos de Composição – Sintético</v>
          </cell>
          <cell r="C6">
            <v>0</v>
          </cell>
          <cell r="D6">
            <v>0</v>
          </cell>
        </row>
        <row r="7">
          <cell r="A7" t="str">
            <v>| VERSÃO</v>
          </cell>
          <cell r="B7" t="str">
            <v>00</v>
          </cell>
          <cell r="C7">
            <v>0</v>
          </cell>
          <cell r="D7">
            <v>0</v>
          </cell>
        </row>
        <row r="8">
          <cell r="A8" t="str">
            <v>+-------------</v>
          </cell>
          <cell r="B8" t="str">
            <v>----------------------------------------------------------------------</v>
          </cell>
          <cell r="C8" t="str">
            <v>--------------------</v>
          </cell>
          <cell r="D8" t="str">
            <v>----------------------</v>
          </cell>
        </row>
        <row r="9">
          <cell r="A9" t="str">
            <v>DADOS DA SOLIC</v>
          </cell>
          <cell r="B9" t="str">
            <v>TAÇÃO</v>
          </cell>
          <cell r="C9">
            <v>0</v>
          </cell>
          <cell r="D9">
            <v>0</v>
          </cell>
        </row>
        <row r="10">
          <cell r="A10" t="str">
            <v>+-------------</v>
          </cell>
          <cell r="B10" t="str">
            <v>----------------------------------------------------------------------</v>
          </cell>
          <cell r="C10" t="str">
            <v>--------------------</v>
          </cell>
          <cell r="D10" t="str">
            <v>----------------------</v>
          </cell>
        </row>
        <row r="11">
          <cell r="A11" t="str">
            <v>| PROTOCOLO</v>
          </cell>
          <cell r="B11" t="str">
            <v>000123658</v>
          </cell>
          <cell r="C11">
            <v>0</v>
          </cell>
          <cell r="D11">
            <v>0</v>
          </cell>
        </row>
        <row r="12">
          <cell r="A12" t="str">
            <v>| USUÁRIO</v>
          </cell>
          <cell r="B12" t="str">
            <v>C111995 - LUCIANO KANACILO</v>
          </cell>
          <cell r="C12">
            <v>0</v>
          </cell>
          <cell r="D12">
            <v>0</v>
          </cell>
        </row>
        <row r="13">
          <cell r="A13" t="str">
            <v>| LOTAÇÃO</v>
          </cell>
          <cell r="B13" t="str">
            <v>NACIONAL</v>
          </cell>
          <cell r="C13">
            <v>0</v>
          </cell>
          <cell r="D13">
            <v>0</v>
          </cell>
        </row>
        <row r="14">
          <cell r="A14" t="str">
            <v>| PARÂMETROS</v>
          </cell>
          <cell r="B14">
            <v>0</v>
          </cell>
          <cell r="C14">
            <v>0</v>
          </cell>
          <cell r="D14">
            <v>0</v>
          </cell>
        </row>
        <row r="15">
          <cell r="A15" t="str">
            <v>|</v>
          </cell>
          <cell r="B15" t="str">
            <v>ABRANGÊNCIA : NACIONAL</v>
          </cell>
          <cell r="C15">
            <v>0</v>
          </cell>
          <cell r="D15">
            <v>0</v>
          </cell>
        </row>
        <row r="16">
          <cell r="A16" t="str">
            <v>|</v>
          </cell>
          <cell r="B16" t="str">
            <v>LOCALIDADE : CUIABA</v>
          </cell>
          <cell r="C16">
            <v>0</v>
          </cell>
          <cell r="D16">
            <v>0</v>
          </cell>
        </row>
        <row r="17">
          <cell r="A17" t="str">
            <v>|</v>
          </cell>
          <cell r="B17" t="str">
            <v>VÍNCULO : CAIXA REFERENCIAL</v>
          </cell>
          <cell r="C17">
            <v>0</v>
          </cell>
          <cell r="D17">
            <v>0</v>
          </cell>
        </row>
        <row r="18">
          <cell r="A18" t="str">
            <v>|</v>
          </cell>
          <cell r="B18" t="str">
            <v>DATA DE PREÇO : 07/2011</v>
          </cell>
          <cell r="C18">
            <v>0</v>
          </cell>
          <cell r="D18">
            <v>0</v>
          </cell>
        </row>
        <row r="19">
          <cell r="A19" t="str">
            <v>|</v>
          </cell>
          <cell r="B19" t="str">
            <v>DATA DE RT : 01/07/2011</v>
          </cell>
          <cell r="C19">
            <v>0</v>
          </cell>
          <cell r="D19">
            <v>0</v>
          </cell>
        </row>
        <row r="20">
          <cell r="A20" t="str">
            <v>|</v>
          </cell>
          <cell r="B20" t="str">
            <v>NÍVEL DE PREÇO : MEDIANO</v>
          </cell>
          <cell r="C20">
            <v>0</v>
          </cell>
          <cell r="D20">
            <v>0</v>
          </cell>
        </row>
        <row r="21">
          <cell r="A21" t="str">
            <v>|</v>
          </cell>
          <cell r="B21" t="str">
            <v>ENCARGOS : S</v>
          </cell>
          <cell r="C21">
            <v>0</v>
          </cell>
          <cell r="D21">
            <v>0</v>
          </cell>
        </row>
        <row r="22">
          <cell r="A22" t="str">
            <v>|</v>
          </cell>
          <cell r="B22" t="str">
            <v>CLASSES A SUPRIMIR : NENHUMA</v>
          </cell>
          <cell r="C22">
            <v>0</v>
          </cell>
          <cell r="D22">
            <v>0</v>
          </cell>
        </row>
        <row r="23">
          <cell r="A23" t="str">
            <v>|</v>
          </cell>
          <cell r="B23">
            <v>0</v>
          </cell>
          <cell r="C23">
            <v>0</v>
          </cell>
          <cell r="D23">
            <v>0</v>
          </cell>
        </row>
        <row r="24">
          <cell r="A24" t="str">
            <v>+-------------</v>
          </cell>
          <cell r="B24" t="str">
            <v>----------------------------------------------------------------------</v>
          </cell>
          <cell r="C24" t="str">
            <v>--------------------</v>
          </cell>
          <cell r="D24" t="str">
            <v>----------------------</v>
          </cell>
        </row>
        <row r="25">
          <cell r="A25" t="str">
            <v>PCI.817.01 - C</v>
          </cell>
          <cell r="B25" t="str">
            <v>STO DE COMPOSIÇÕES - SINTÉTICO</v>
          </cell>
          <cell r="C25" t="str">
            <v>EMISSãO:</v>
          </cell>
          <cell r="D25" t="str">
            <v>18/10/2011 AS 18:36:49</v>
          </cell>
        </row>
        <row r="26">
          <cell r="A26" t="str">
            <v>ENCARGOS SOCIA</v>
          </cell>
          <cell r="B26" t="str">
            <v>S SOBRE PREÇOS DA MÃO-DE-OBRA: 121,20%(HORA) 80,71%(MÊS)</v>
          </cell>
          <cell r="C26">
            <v>0</v>
          </cell>
          <cell r="D26">
            <v>0</v>
          </cell>
        </row>
        <row r="27">
          <cell r="A27" t="str">
            <v>ABRANGÊNCIA :</v>
          </cell>
          <cell r="B27" t="str">
            <v>ACIONAL LOCALIDADE : CUI</v>
          </cell>
          <cell r="C27" t="str">
            <v>ABA</v>
          </cell>
          <cell r="D27">
            <v>0</v>
          </cell>
        </row>
        <row r="28">
          <cell r="A28" t="str">
            <v>REF.COLETA : M</v>
          </cell>
          <cell r="B28" t="str">
            <v>DIANO</v>
          </cell>
          <cell r="C28" t="str">
            <v>DATA DE</v>
          </cell>
          <cell r="D28" t="str">
            <v>REÇO : 07/2011</v>
          </cell>
        </row>
        <row r="29">
          <cell r="A29" t="str">
            <v>ASTU</v>
          </cell>
          <cell r="B29" t="str">
            <v>ASSENTAMENTO DE TUBOS E PECAS</v>
          </cell>
          <cell r="C29">
            <v>0</v>
          </cell>
          <cell r="D29">
            <v>0</v>
          </cell>
        </row>
        <row r="30">
          <cell r="A30">
            <v>45</v>
          </cell>
          <cell r="B30" t="str">
            <v>FORNEC E/OU ASSENT DE TUBO DE FERRO FUNDIDO JUNTA ELASTICA</v>
          </cell>
          <cell r="C30">
            <v>0</v>
          </cell>
          <cell r="D30">
            <v>0</v>
          </cell>
        </row>
        <row r="31">
          <cell r="A31">
            <v>73887</v>
          </cell>
          <cell r="B31" t="str">
            <v>ASSENTAMENTO DE TUBO DE FERRO FUNDIDO COM JUNTA ELASTICA</v>
          </cell>
          <cell r="C31">
            <v>0</v>
          </cell>
          <cell r="D31">
            <v>0</v>
          </cell>
        </row>
        <row r="32">
          <cell r="A32" t="str">
            <v>73887/001</v>
          </cell>
          <cell r="B32" t="str">
            <v>ASSENTAMENTO SIMPLES DE TUBOS DE FºFº C/ JUNTA ELÁSTICA - DN 75 MM</v>
          </cell>
          <cell r="C32" t="str">
            <v>M</v>
          </cell>
          <cell r="D32">
            <v>1.56</v>
          </cell>
        </row>
        <row r="33">
          <cell r="A33" t="str">
            <v>73887/002</v>
          </cell>
          <cell r="B33" t="str">
            <v>ASSENTAMENTO DE TUBO FOFO COM JUNTA ELASTICA - DN 100 - INCLUSIVE TRANSPORTE</v>
          </cell>
          <cell r="C33" t="str">
            <v>M</v>
          </cell>
          <cell r="D33">
            <v>1.89</v>
          </cell>
        </row>
        <row r="34">
          <cell r="A34" t="str">
            <v>73887/003</v>
          </cell>
          <cell r="B34" t="str">
            <v>ASSENTAMENTO DE TUBO FOFO COM JUNTA ELASTICA - DN 150 - INCLUSIVE TRANSPORTE</v>
          </cell>
          <cell r="C34" t="str">
            <v>M</v>
          </cell>
          <cell r="D34">
            <v>3.52</v>
          </cell>
        </row>
        <row r="35">
          <cell r="A35" t="str">
            <v>73887/004</v>
          </cell>
          <cell r="B35" t="str">
            <v>ASSENTAMENTO DE TUBO FOFO COM JUNTA ELASTICA - DN 200 - INCLUSIVE TRANSPORTE</v>
          </cell>
          <cell r="C35" t="str">
            <v>M</v>
          </cell>
          <cell r="D35">
            <v>4.5</v>
          </cell>
        </row>
        <row r="36">
          <cell r="A36" t="str">
            <v>73887/005</v>
          </cell>
          <cell r="B36" t="str">
            <v>ASSENTAMENTO SIMPLES DE TUBOS DE FºFº C/ JUNTA ELÁSTICA - DN 250 MM</v>
          </cell>
          <cell r="C36" t="str">
            <v>M</v>
          </cell>
          <cell r="D36">
            <v>5.45</v>
          </cell>
        </row>
        <row r="37">
          <cell r="A37" t="str">
            <v>73887/006</v>
          </cell>
          <cell r="B37" t="str">
            <v>ASSENTAMENTO DE TUBO FOFO COM JUNTA ELASTICA - DN 300 - INCLUSIVE TRANSPORTE</v>
          </cell>
          <cell r="C37" t="str">
            <v>M</v>
          </cell>
          <cell r="D37">
            <v>6.16</v>
          </cell>
        </row>
        <row r="38">
          <cell r="A38" t="str">
            <v>73887/007</v>
          </cell>
          <cell r="B38" t="str">
            <v>ASSENTAMENTO SIMPLES DE TUBOS DE FºFº C/ JUNTA ELÁSTICA - DN 350 MM</v>
          </cell>
          <cell r="C38" t="str">
            <v>M</v>
          </cell>
          <cell r="D38">
            <v>7.24</v>
          </cell>
        </row>
        <row r="39">
          <cell r="A39" t="str">
            <v>73887/008</v>
          </cell>
          <cell r="B39" t="str">
            <v>ASSENTAMENTO SIMPLES DE TUBOS DE FºFº C/ JUNTA ELÁSTICA - DN 400 MM</v>
          </cell>
          <cell r="C39" t="str">
            <v>M</v>
          </cell>
          <cell r="D39">
            <v>8.3000000000000007</v>
          </cell>
        </row>
        <row r="40">
          <cell r="A40" t="str">
            <v>73887/009</v>
          </cell>
          <cell r="B40" t="str">
            <v>ASSENTAMENTO SIMPLES DE TUBOS DE FºFº C/ JUNTA ELÁSTICA - DN 450 MM</v>
          </cell>
          <cell r="C40" t="str">
            <v>M</v>
          </cell>
          <cell r="D40">
            <v>9.33</v>
          </cell>
        </row>
        <row r="41">
          <cell r="A41" t="str">
            <v>73887/010</v>
          </cell>
          <cell r="B41" t="str">
            <v>ASSENTAMENTO SIMPLES DE TUBOS DE FºFº C/ JUNTA ELÁSTICA - DN 500 MM</v>
          </cell>
          <cell r="C41" t="str">
            <v>M</v>
          </cell>
          <cell r="D41">
            <v>10.44</v>
          </cell>
        </row>
        <row r="42">
          <cell r="A42" t="str">
            <v>73887/011</v>
          </cell>
          <cell r="B42" t="str">
            <v>ASSENTAMENTO SIMPLES DE TUBOS DE FºFº C/ JUNTA ELÁSTICA - DN 600 MM</v>
          </cell>
          <cell r="C42" t="str">
            <v>M</v>
          </cell>
          <cell r="D42">
            <v>12.6</v>
          </cell>
        </row>
        <row r="43">
          <cell r="A43" t="str">
            <v>73887/012</v>
          </cell>
          <cell r="B43" t="str">
            <v>ASSENTAMENTO SIMPLES DE TUBOS DE FºFº C/ JUNTA ELÁSTICA - DN 700 MM</v>
          </cell>
          <cell r="C43" t="str">
            <v>M</v>
          </cell>
          <cell r="D43">
            <v>15.59</v>
          </cell>
        </row>
        <row r="44">
          <cell r="A44" t="str">
            <v>73887/013</v>
          </cell>
          <cell r="B44" t="str">
            <v>ASSENTAMENTO SIMPLES DE TUBOS DE FºFº C/ JUNTA ELÁSTICA - DN 800 MM</v>
          </cell>
          <cell r="C44" t="str">
            <v>M</v>
          </cell>
          <cell r="D44">
            <v>18</v>
          </cell>
        </row>
        <row r="45">
          <cell r="A45" t="str">
            <v>73887/014</v>
          </cell>
          <cell r="B45" t="str">
            <v>ASSENTAMENTO SIMPLES DE TUBOS DE FºFº C/ JUNTA ELÁSTICA - DN 900 MM</v>
          </cell>
          <cell r="C45" t="str">
            <v>M</v>
          </cell>
          <cell r="D45">
            <v>21.24</v>
          </cell>
        </row>
        <row r="46">
          <cell r="A46" t="str">
            <v>73887/015</v>
          </cell>
          <cell r="B46" t="str">
            <v>ASSENTAMENTO SIMPLES DE TUBOS DE FºFº C/ JUNTA ELÁSTICA - DN 1000 MM</v>
          </cell>
          <cell r="C46" t="str">
            <v>M</v>
          </cell>
          <cell r="D46">
            <v>22.74</v>
          </cell>
        </row>
        <row r="47">
          <cell r="A47" t="str">
            <v>73887/016</v>
          </cell>
          <cell r="B47" t="str">
            <v>ASSENTAMENTO SIMPLES DE TUBOS DE FºFº C/ JUNTA ELÁSTICA - DN 1100 MM</v>
          </cell>
          <cell r="C47" t="str">
            <v>M</v>
          </cell>
          <cell r="D47">
            <v>26.92</v>
          </cell>
        </row>
        <row r="48">
          <cell r="A48" t="str">
            <v>73887/017</v>
          </cell>
          <cell r="B48" t="str">
            <v>ASSENTAMENTO SIMPLES DE TUBOS DE FºFº C/ JUNTA ELÁSTICA - DN 1200 MM</v>
          </cell>
          <cell r="C48" t="str">
            <v>M</v>
          </cell>
          <cell r="D48">
            <v>31.91</v>
          </cell>
        </row>
        <row r="49">
          <cell r="A49">
            <v>74213</v>
          </cell>
          <cell r="B49" t="str">
            <v>MODULO TIPO - REDE DE AGUA &gt; FORN. E ASSENTAMENTO DE TUBOS DE F0F0:COMPREENDE LOCACAO DA OBRA, CADASTRAMENTO DE INTERFERENCIAS, ESCAVACAODE VALA, EXCETO ROCHA, ATE A PROFUNDIDADE DE 1,50 METROS.INCLUI - CARGA,TRANSPORTE E DESCARGA DO MATE</v>
          </cell>
          <cell r="C49">
            <v>0</v>
          </cell>
          <cell r="D49">
            <v>0</v>
          </cell>
        </row>
        <row r="50">
          <cell r="A50" t="str">
            <v>74213/001</v>
          </cell>
          <cell r="B50" t="str">
            <v>MODULO TIPO: REDE DE AGUA, COM FORNECIMENTO E ASSENTAMENTO DE TUBO FºFº DN 200 MM-K7, COMPREENDENDO: LOCACAO, CADASTRAMENTO DE INTERFERENCIAS, ESCAVACAO E REATERRO COMPACTADO DE VALA, EXCETO ROCHA, ATE 1,50 M.INCLUSIVE TOPOGRAFO. ATENÇÃO: VIDE DESCRIÇÃO</v>
          </cell>
          <cell r="C50" t="str">
            <v>M</v>
          </cell>
          <cell r="D50">
            <v>12.34</v>
          </cell>
        </row>
        <row r="51">
          <cell r="A51">
            <v>47</v>
          </cell>
          <cell r="B51" t="str">
            <v>FORNEC E/OU ASSENT DE TUBO DE PVC COM JUNTA SOLDADA</v>
          </cell>
          <cell r="C51">
            <v>0</v>
          </cell>
          <cell r="D51">
            <v>0</v>
          </cell>
        </row>
        <row r="52">
          <cell r="A52">
            <v>6516</v>
          </cell>
          <cell r="B52" t="str">
            <v>FORNECIMENTO E ASSENTAMENTO SIMPLES DE TUBO PVC P/ESGOTOD = 100 MM</v>
          </cell>
          <cell r="C52" t="str">
            <v>M</v>
          </cell>
          <cell r="D52">
            <v>11.13</v>
          </cell>
        </row>
        <row r="53">
          <cell r="A53">
            <v>6517</v>
          </cell>
          <cell r="B53" t="str">
            <v>FORNECIMENTO E ASSENTAMENTO DE TUBO DE ESGOTO P/CONSTRUCAO DE SUMIDOURO P/EFLUENTE LIQUIDO DA FOSSA SEPTICA, D INT = 300 CM / H INT = 660 CM(P/ COMP.11516/1)</v>
          </cell>
          <cell r="C53" t="str">
            <v>M</v>
          </cell>
          <cell r="D53">
            <v>33.39</v>
          </cell>
        </row>
        <row r="54">
          <cell r="A54">
            <v>73819</v>
          </cell>
          <cell r="B54" t="str">
            <v>ASSENTAMENTO DE TUBO DE PVC COM JUNTA SOLDADA</v>
          </cell>
          <cell r="C54">
            <v>0</v>
          </cell>
          <cell r="D54">
            <v>0</v>
          </cell>
        </row>
        <row r="55">
          <cell r="A55" t="str">
            <v>73819/001</v>
          </cell>
          <cell r="B55" t="str">
            <v>ASSENTAMENTO TUBO PVC COM JUNTA SOLDADA - DN 25</v>
          </cell>
          <cell r="C55" t="str">
            <v>M</v>
          </cell>
          <cell r="D55">
            <v>0.94</v>
          </cell>
        </row>
        <row r="56">
          <cell r="A56">
            <v>48</v>
          </cell>
          <cell r="B56" t="str">
            <v>FORNEC E/OU ASSENT DE TUBO DE PVC COM JUNTA ELASTICA</v>
          </cell>
          <cell r="C56">
            <v>0</v>
          </cell>
          <cell r="D56">
            <v>0</v>
          </cell>
        </row>
        <row r="57">
          <cell r="A57">
            <v>73840</v>
          </cell>
          <cell r="B57" t="str">
            <v>ASSENTAMENTO TUBO PVC, RPVC, PVC DEFOFO, PRFV P/ESGOTO COM JE</v>
          </cell>
          <cell r="C57">
            <v>0</v>
          </cell>
          <cell r="D57">
            <v>0</v>
          </cell>
        </row>
        <row r="58">
          <cell r="A58" t="str">
            <v>73840/001</v>
          </cell>
          <cell r="B58" t="str">
            <v>ASSENTAMENTO TUBO PVC COM JUNTA ELASTICA - DN 100 P/ESGOTO</v>
          </cell>
          <cell r="C58" t="str">
            <v>M</v>
          </cell>
          <cell r="D58">
            <v>1.97</v>
          </cell>
        </row>
        <row r="59">
          <cell r="A59" t="str">
            <v>73840/002</v>
          </cell>
          <cell r="B59" t="str">
            <v>ASSENTAMENTO DE TUBOS DE PVC, RPVC, PVC DE FºFº, PRFV P/ ESGOTO COM JUNTA ELÁSTICA - DN 125 MM</v>
          </cell>
          <cell r="C59" t="str">
            <v>M</v>
          </cell>
          <cell r="D59">
            <v>2.02</v>
          </cell>
        </row>
        <row r="60">
          <cell r="A60" t="str">
            <v>73840/003</v>
          </cell>
          <cell r="B60" t="str">
            <v>ASSENTAMENTO TUBO PVC COM JUNTA ELASTICA - DN 150 P/ESGOTO</v>
          </cell>
          <cell r="C60" t="str">
            <v>M</v>
          </cell>
          <cell r="D60">
            <v>2.1800000000000002</v>
          </cell>
        </row>
        <row r="61">
          <cell r="A61" t="str">
            <v>73840/004</v>
          </cell>
          <cell r="B61" t="str">
            <v>ASSENTAMENTO TUBO PVC COM JUNTA ELASTICA - DN 200 P/ESGOTO</v>
          </cell>
          <cell r="C61" t="str">
            <v>M</v>
          </cell>
          <cell r="D61">
            <v>2.5099999999999998</v>
          </cell>
        </row>
        <row r="62">
          <cell r="A62" t="str">
            <v>73840/005</v>
          </cell>
          <cell r="B62" t="str">
            <v>ASSENTAMENTO DE TUBOS DE PVC, RPVC, PVC DE FºFº, PRFV P/ ESGOTO COM JUNTA ELÁSTICA - DN 250 MM</v>
          </cell>
          <cell r="C62" t="str">
            <v>M</v>
          </cell>
          <cell r="D62">
            <v>2.88</v>
          </cell>
        </row>
        <row r="63">
          <cell r="A63" t="str">
            <v>73840/006</v>
          </cell>
          <cell r="B63" t="str">
            <v>ASSENTAMENTO DE TUBOS DE PVC, RPVC, PVC DE FºFº, PRFV P/ ESGOTO COM JUNTA ELÁSTICA - DN 300 MM</v>
          </cell>
          <cell r="C63" t="str">
            <v>M</v>
          </cell>
          <cell r="D63">
            <v>3.28</v>
          </cell>
        </row>
        <row r="64">
          <cell r="A64">
            <v>73888</v>
          </cell>
          <cell r="B64" t="str">
            <v>ASSENTAMENTO TUBO PVC, RPVC, PVC DEFOFO, PRFV P/AGUA COM JE</v>
          </cell>
          <cell r="C64">
            <v>0</v>
          </cell>
          <cell r="D64">
            <v>0</v>
          </cell>
        </row>
        <row r="65">
          <cell r="A65" t="str">
            <v>73888/001</v>
          </cell>
          <cell r="B65" t="str">
            <v>ASSENTAMENTO TUBO PVC COM JUNTA ELASTICA - DN 50 P/AGUA</v>
          </cell>
          <cell r="C65" t="str">
            <v>M</v>
          </cell>
          <cell r="D65">
            <v>0.86</v>
          </cell>
        </row>
        <row r="66">
          <cell r="A66" t="str">
            <v>73888/002</v>
          </cell>
          <cell r="B66" t="str">
            <v>ASSENTAMENTO TUBO PVC COM JUNTA ELASTICA - DN 75 P/AGUA</v>
          </cell>
          <cell r="C66" t="str">
            <v>M</v>
          </cell>
          <cell r="D66">
            <v>1.1599999999999999</v>
          </cell>
        </row>
        <row r="67">
          <cell r="A67" t="str">
            <v>73888/003</v>
          </cell>
          <cell r="B67" t="str">
            <v>ASSENTAMENTO TUBO PVC COM JUNTA ELASTICA - DN 100 P/AGUA - INCLUSIVE TRANSPORTE</v>
          </cell>
          <cell r="C67" t="str">
            <v>M</v>
          </cell>
          <cell r="D67">
            <v>1.46</v>
          </cell>
        </row>
        <row r="68">
          <cell r="A68" t="str">
            <v>73888/004</v>
          </cell>
          <cell r="B68" t="str">
            <v>ASSENTAMENTO TUBO PVC COM JUNTA ELASTICA - DN 150 P/AGUA - INCLUSIVE TRANSPORTE</v>
          </cell>
          <cell r="C68" t="str">
            <v>M</v>
          </cell>
          <cell r="D68">
            <v>1.66</v>
          </cell>
        </row>
        <row r="69">
          <cell r="A69" t="str">
            <v>73888/005</v>
          </cell>
          <cell r="B69" t="str">
            <v>ASSENTAMENTO TUBO PVC COM JUNTA ELASTICA - DN 200 P/AGUA - INCLUSIVE TRANSPORTE</v>
          </cell>
          <cell r="C69" t="str">
            <v>M</v>
          </cell>
          <cell r="D69">
            <v>1.99</v>
          </cell>
        </row>
        <row r="70">
          <cell r="A70" t="str">
            <v>73888/006</v>
          </cell>
          <cell r="B70" t="str">
            <v>ASSENTAMENTO TUBO PVC COM JUNTA ELASTICA - DN 250 P/AGUA</v>
          </cell>
          <cell r="C70" t="str">
            <v>M</v>
          </cell>
          <cell r="D70">
            <v>2.37</v>
          </cell>
        </row>
        <row r="71">
          <cell r="A71" t="str">
            <v>73888/007</v>
          </cell>
          <cell r="B71" t="str">
            <v>ASSENTAMENTO TUBO PVC COM JUNTA ELASTICA - DN 300 P/AGUA</v>
          </cell>
          <cell r="C71" t="str">
            <v>M</v>
          </cell>
          <cell r="D71">
            <v>3.02</v>
          </cell>
        </row>
        <row r="72">
          <cell r="A72" t="str">
            <v>73888/008</v>
          </cell>
          <cell r="B72" t="str">
            <v>ASSENTAMENTO DE TUBOS DE PVC, RPVC, PVC DE FºFº, PRFV P/ ÁGUA COM JUNTA ELÁSTICA - DN 350 MM</v>
          </cell>
          <cell r="C72" t="str">
            <v>M</v>
          </cell>
          <cell r="D72">
            <v>3.5</v>
          </cell>
        </row>
        <row r="73">
          <cell r="A73" t="str">
            <v>73888/009</v>
          </cell>
          <cell r="B73" t="str">
            <v>ASSENTAMENTO DE TUBOS DE PVC, RPVC, PVC DE FºFº, PRFV P/ ÁGUA COM JUNTA ELÁSTICA - DN 400 MM</v>
          </cell>
          <cell r="C73" t="str">
            <v>M</v>
          </cell>
          <cell r="D73">
            <v>5.08</v>
          </cell>
        </row>
        <row r="74">
          <cell r="A74" t="str">
            <v>73888/010</v>
          </cell>
          <cell r="B74" t="str">
            <v>ASSENTAMENTO DE TUBOS DE PVC, RPVC, PVC DE FºFº, PRFV P/ ÁGUA COM JUNTA ELÁSTICA - DN 500 MM</v>
          </cell>
          <cell r="C74" t="str">
            <v>M</v>
          </cell>
          <cell r="D74">
            <v>5.89</v>
          </cell>
        </row>
        <row r="75">
          <cell r="A75" t="str">
            <v>73888/011</v>
          </cell>
          <cell r="B75" t="str">
            <v>ASSENTAMENTO DE TUBOS DE PVC, RPVC, PVC DE FºFº, PRFV P/ ÁGUA COM JUNTA ELÁSTICA - DN 600 MM</v>
          </cell>
          <cell r="C75" t="str">
            <v>M</v>
          </cell>
          <cell r="D75">
            <v>6.9</v>
          </cell>
        </row>
        <row r="76">
          <cell r="A76" t="str">
            <v>73888/012</v>
          </cell>
          <cell r="B76" t="str">
            <v>ASSENTAMENTO DE TUBOS DE PVC, RPVC, PVC DE FºFº, PRFV P/ ÁGUA COM JUNTA ELÁSTICA - DN 700 MM</v>
          </cell>
          <cell r="C76" t="str">
            <v>M</v>
          </cell>
          <cell r="D76">
            <v>7.87</v>
          </cell>
        </row>
        <row r="77">
          <cell r="A77" t="str">
            <v>73888/013</v>
          </cell>
          <cell r="B77" t="str">
            <v>ASSENTAMENTO DE TUBOS DE PVC, RPVC, PVC DE FºFº, PRFV P/ ÁGUA COM JUNTA ELÁSTICA - DN 800 MM</v>
          </cell>
          <cell r="C77" t="str">
            <v>M</v>
          </cell>
          <cell r="D77">
            <v>8.9499999999999993</v>
          </cell>
        </row>
        <row r="78">
          <cell r="A78" t="str">
            <v>73888/014</v>
          </cell>
          <cell r="B78" t="str">
            <v>ASSENTAMENTO DE TUBOS DE PVC, RPVC, PVC DE FºFº, PRFV P/ ÁGUA COM JUNTA ELÁSTICA - DN 900 MM</v>
          </cell>
          <cell r="C78" t="str">
            <v>M</v>
          </cell>
          <cell r="D78">
            <v>10.039999999999999</v>
          </cell>
        </row>
        <row r="79">
          <cell r="A79" t="str">
            <v>73888/015</v>
          </cell>
          <cell r="B79" t="str">
            <v>ASSENTAMENTO DE TUBOS DE PVC, RPVC, PVC DE FºFº, PRFV P/ ÁGUA COM JUNTA ELÁSTICA - DN 1000 MM</v>
          </cell>
          <cell r="C79" t="str">
            <v>M</v>
          </cell>
          <cell r="D79">
            <v>11.1</v>
          </cell>
        </row>
        <row r="80">
          <cell r="A80">
            <v>49</v>
          </cell>
          <cell r="B80" t="str">
            <v>FORNEC E/OU ASSENT DE TUBO CERAMICO COM JUNTA ARGAMASSADA</v>
          </cell>
          <cell r="C80">
            <v>0</v>
          </cell>
          <cell r="D80">
            <v>0</v>
          </cell>
        </row>
        <row r="81">
          <cell r="A81">
            <v>73812</v>
          </cell>
          <cell r="B81" t="str">
            <v>ASSENTAMENTO DE MANILHAS E CONEXOES CERAMICAS</v>
          </cell>
          <cell r="C81">
            <v>0</v>
          </cell>
          <cell r="D81">
            <v>0</v>
          </cell>
        </row>
        <row r="82">
          <cell r="A82" t="str">
            <v>73812/001</v>
          </cell>
          <cell r="B82" t="str">
            <v>ASSENTAMENTO DE TUBO CERAMICO, DIAMETRO = 150 MM, COM JUNTA EM ARGAMASSA 1:3 CIMENTO:AREIA</v>
          </cell>
          <cell r="C82" t="str">
            <v>M</v>
          </cell>
          <cell r="D82">
            <v>4.76</v>
          </cell>
        </row>
        <row r="83">
          <cell r="A83">
            <v>50</v>
          </cell>
          <cell r="B83" t="str">
            <v>FORNEC E/OU ASSENT DE TUBO CERAMICO COM JUNTA ASFALTICA</v>
          </cell>
          <cell r="C83">
            <v>0</v>
          </cell>
          <cell r="D83">
            <v>0</v>
          </cell>
        </row>
        <row r="84">
          <cell r="A84">
            <v>73684</v>
          </cell>
          <cell r="B84" t="str">
            <v>ASSENTAMENTO DE TUBOS CERÂMICOS DIAMETRO 150MM, COM JUNTA ASFÁLTICA</v>
          </cell>
          <cell r="C84" t="str">
            <v>M</v>
          </cell>
          <cell r="D84">
            <v>13.94</v>
          </cell>
        </row>
        <row r="85">
          <cell r="A85">
            <v>73811</v>
          </cell>
          <cell r="B85" t="str">
            <v>ASSENTAMENTO SIMPLES DE TUBOS E PECAS DE CERAMICA</v>
          </cell>
          <cell r="C85">
            <v>0</v>
          </cell>
          <cell r="D85">
            <v>0</v>
          </cell>
        </row>
        <row r="86">
          <cell r="A86" t="str">
            <v>73811/001</v>
          </cell>
          <cell r="B86" t="str">
            <v>ASSENTAMENTO SIMPLES DE TUBOS DE CERÂMICA COM JUNTA ASFÁLTICA - DN 100MM</v>
          </cell>
          <cell r="C86" t="str">
            <v>M</v>
          </cell>
          <cell r="D86">
            <v>7.18</v>
          </cell>
        </row>
        <row r="87">
          <cell r="A87" t="str">
            <v>73811/002</v>
          </cell>
          <cell r="B87" t="str">
            <v>ASSENTAMENTO SIMPLES DE TUBOS DE CERÂMICA COM JUNTA ASFÁLTICA - DN 200MM</v>
          </cell>
          <cell r="C87" t="str">
            <v>M</v>
          </cell>
          <cell r="D87">
            <v>10.71</v>
          </cell>
        </row>
        <row r="88">
          <cell r="A88" t="str">
            <v>73811/003</v>
          </cell>
          <cell r="B88" t="str">
            <v>ASSENTAMENTO SIMPLES DE TUBOS DE CERÂMICA COM JUNTA ASFÁLTICA - DN 250MM</v>
          </cell>
          <cell r="C88" t="str">
            <v>M</v>
          </cell>
          <cell r="D88">
            <v>13.1</v>
          </cell>
        </row>
        <row r="89">
          <cell r="A89" t="str">
            <v>73811/004</v>
          </cell>
          <cell r="B89" t="str">
            <v>ASSENTAMENTO SIMPLES DE TUBOS DE CERÂMICA COM JUNTA ASFÁLTICA - DN 300MM</v>
          </cell>
          <cell r="C89" t="str">
            <v>M</v>
          </cell>
          <cell r="D89">
            <v>15.26</v>
          </cell>
        </row>
        <row r="90">
          <cell r="A90" t="str">
            <v>73811/005</v>
          </cell>
          <cell r="B90" t="str">
            <v>ASSENTAMENTO SIMPLES DE TUBOS DE CERÂMICA COM JUNTA ASFÁLTICA - DN 375MM</v>
          </cell>
          <cell r="C90" t="str">
            <v>M</v>
          </cell>
          <cell r="D90">
            <v>17.739999999999998</v>
          </cell>
        </row>
        <row r="91">
          <cell r="A91" t="str">
            <v>73811/006</v>
          </cell>
          <cell r="B91" t="str">
            <v>ASSENTAMENTO SIMPLES DE TUBOS DE CERÂMICA COM JUNTA ASFÁLTICA - DN 450MM</v>
          </cell>
          <cell r="C91" t="str">
            <v>M</v>
          </cell>
          <cell r="D91">
            <v>20.46</v>
          </cell>
        </row>
        <row r="92">
          <cell r="A92">
            <v>51</v>
          </cell>
          <cell r="B92" t="str">
            <v>FORNEC E/OU ASSENT DE TUBO DE CONCRETO COM JUNTA ELASTICA</v>
          </cell>
          <cell r="C92">
            <v>0</v>
          </cell>
          <cell r="D92">
            <v>0</v>
          </cell>
        </row>
        <row r="93">
          <cell r="A93">
            <v>73879</v>
          </cell>
          <cell r="B93" t="str">
            <v>ASSENTAMENTO DE TUBOS DE CONCRETO COM ANEL DE BORRACHA</v>
          </cell>
          <cell r="C93">
            <v>0</v>
          </cell>
          <cell r="D93">
            <v>0</v>
          </cell>
        </row>
        <row r="94">
          <cell r="A94" t="str">
            <v>73879/001</v>
          </cell>
          <cell r="B94" t="str">
            <v>ASSENTAMENTO DE TUBOS DE CONCRETO COM JUNTA ELÁSTICA - DN 300 MM</v>
          </cell>
          <cell r="C94" t="str">
            <v>M</v>
          </cell>
          <cell r="D94">
            <v>11.5</v>
          </cell>
        </row>
        <row r="95">
          <cell r="A95" t="str">
            <v>73879/002</v>
          </cell>
          <cell r="B95" t="str">
            <v>ASSENTAMENTO DE TUBO DE CONCRETO DIAMETRO 400 MM, JUNTAS COM ANEL DE BORRACHA, MONTAGEM COM AUXÍLIO DE EQUIPAMENTOS</v>
          </cell>
          <cell r="C95" t="str">
            <v>M</v>
          </cell>
          <cell r="D95">
            <v>17.920000000000002</v>
          </cell>
        </row>
        <row r="96">
          <cell r="A96" t="str">
            <v>73879/003</v>
          </cell>
          <cell r="B96" t="str">
            <v>ASSENTAMENTO DE TUBO DE CONCRETO DIAMETRO 500 MM, JUNTAS COM ANEL DE BORRACHA, MONTAGEM COM AUXÍLIO DE EQUIPAMENTOS</v>
          </cell>
          <cell r="C96" t="str">
            <v>M</v>
          </cell>
          <cell r="D96">
            <v>27.21</v>
          </cell>
        </row>
        <row r="97">
          <cell r="A97" t="str">
            <v>73879/004</v>
          </cell>
          <cell r="B97" t="str">
            <v>ASSENTAMENTO DE TUBO DE CONCRETO DIAMETRO 600 MM, JUNTAS COM ANEL DE BORRACHA, MONTAGEM COM AUXÍLIO DE EQUIPAMENTOS</v>
          </cell>
          <cell r="C97" t="str">
            <v>M</v>
          </cell>
          <cell r="D97">
            <v>35.17</v>
          </cell>
        </row>
        <row r="98">
          <cell r="A98" t="str">
            <v>73879/005</v>
          </cell>
          <cell r="B98" t="str">
            <v>ASSENTAMENTO DE TUBO DE CONCRETO DIAMETRO 700 MM, JUNTAS COM ANEL DE BORRACHA, MONTAGEM COM AUXÍLIO DE EQUIPAMENTOS</v>
          </cell>
          <cell r="C98" t="str">
            <v>M</v>
          </cell>
          <cell r="D98">
            <v>51.06</v>
          </cell>
        </row>
        <row r="99">
          <cell r="A99" t="str">
            <v>73879/006</v>
          </cell>
          <cell r="B99" t="str">
            <v>ASSENTAMENTO DE TUBO DE CONCRETO DIAMETRO 800 MM, JUNTAS COM ANEL DE BORRACHA, MONTAGEM COM AUXÍLIO DE EQUIPAMENTOS</v>
          </cell>
          <cell r="C99" t="str">
            <v>M</v>
          </cell>
          <cell r="D99">
            <v>56.9</v>
          </cell>
        </row>
        <row r="100">
          <cell r="A100" t="str">
            <v>73879/007</v>
          </cell>
          <cell r="B100" t="str">
            <v>ASSENTAMENTO DE TUBO DE CONCRETO DIAMETRO 900 MM, JUNTAS COM ANEL DE BORRACHA, MONTAGEM COM AUXÍLIO DE EQUIPAMENTOS</v>
          </cell>
          <cell r="C100" t="str">
            <v>M</v>
          </cell>
          <cell r="D100">
            <v>81.010000000000005</v>
          </cell>
        </row>
        <row r="101">
          <cell r="A101" t="str">
            <v>73879/008</v>
          </cell>
          <cell r="B101" t="str">
            <v>ASSENTAMENTO DE TUBO DE CONCRETO DIAMETRO 1000MM, JUNTAS COM ANEL DE BORRACHA, MONTAGEM COM AUXÍLIO DE EQUIPAMENTOS</v>
          </cell>
          <cell r="C101" t="str">
            <v>M</v>
          </cell>
          <cell r="D101">
            <v>88.92</v>
          </cell>
        </row>
        <row r="102">
          <cell r="A102" t="str">
            <v>73879/009</v>
          </cell>
          <cell r="B102" t="str">
            <v>ASSENTAMENTO DE TUBO DE CONCRETO DIAMETRO 1200 MM, JUNTAS COM ANEL DEBORRACHA, MONTAGEM COM AUXÍLIO DE EQUIPAMENTOS</v>
          </cell>
          <cell r="C102" t="str">
            <v>M</v>
          </cell>
          <cell r="D102">
            <v>119.44</v>
          </cell>
        </row>
        <row r="103">
          <cell r="A103">
            <v>53</v>
          </cell>
          <cell r="B103" t="str">
            <v>FORNEC E/OU ASSENT DE HIDRANTES TAMPOES E PECAS ESPECIAIS</v>
          </cell>
          <cell r="C103">
            <v>0</v>
          </cell>
          <cell r="D103">
            <v>0</v>
          </cell>
        </row>
        <row r="104">
          <cell r="A104">
            <v>73606</v>
          </cell>
          <cell r="B104" t="str">
            <v>ASSENTAMENTO DE TAMPAO DE FERRO FUNDIDO 900 MM</v>
          </cell>
          <cell r="C104" t="str">
            <v>UN</v>
          </cell>
          <cell r="D104">
            <v>59.48</v>
          </cell>
        </row>
        <row r="105">
          <cell r="A105">
            <v>73607</v>
          </cell>
          <cell r="B105" t="str">
            <v>ASSENTAMENTO DE TAMPAO DE FERRO FUNDIDO 600 MM</v>
          </cell>
          <cell r="C105" t="str">
            <v>UN</v>
          </cell>
          <cell r="D105">
            <v>39.65</v>
          </cell>
        </row>
        <row r="106">
          <cell r="A106">
            <v>230</v>
          </cell>
          <cell r="B106" t="str">
            <v>FORNEC E/OU ASSENT DE TUBO PVC DEFOFO COM JUNTA ELASTICA</v>
          </cell>
          <cell r="C106">
            <v>0</v>
          </cell>
          <cell r="D106">
            <v>0</v>
          </cell>
        </row>
        <row r="107">
          <cell r="A107">
            <v>74215</v>
          </cell>
          <cell r="B107" t="str">
            <v>MODULO TIPO - REDE DE AGUA &gt; FORN. E ASSENT. DE TUBOS DE PVC DEFOFO:COMPREENDE LOCACAO DA OBRA, CADASTRAMENTO DE INTERFERENCIAS, ESCAVACAODE VALA, EXCETO ROCHA, PROFUNDIDADE ATE 1,50 METROS.INCLUI - CARGA, TRANSPORTE E DECARGA DO MATE</v>
          </cell>
          <cell r="C107">
            <v>0</v>
          </cell>
          <cell r="D107">
            <v>0</v>
          </cell>
        </row>
        <row r="108">
          <cell r="A108" t="str">
            <v>74215/001</v>
          </cell>
          <cell r="B108" t="str">
            <v>MODULO TIPO: REDE DE AGUA, COM FORNECIMENTO E ASSENTAMENTO DE TUBO PVCDEFOFO 200MM EB-1208 P/ REDE AGUA JE 1 MPA, COMPREENDENDO: LOCACAO, CADASTRAMENTO DE INTERFERENCIAS, ESCAVACAO E REATERRO COMPACTADO DE VALA, EXCETO ROCHA, ATE 1,50 M, INCLUSIVE TOPÓG</v>
          </cell>
          <cell r="C108" t="str">
            <v>M</v>
          </cell>
          <cell r="D108">
            <v>94.56</v>
          </cell>
        </row>
        <row r="109">
          <cell r="A109" t="str">
            <v>74215/002</v>
          </cell>
          <cell r="B109" t="str">
            <v>MODULO TIPO: REDE DE AGUA, COM FORNECIMENTO E ASSENTAMENTO DE TUBO PVCDEFOFO 150MM EB-1208 P/ REDE AGUA JE 1 MPA, COMPREENDENDO: LOCACAO, CADASTRAMENTO DE INTERFERENCIAS, ESCAVACAO E REATERRO COMPACTADO DE VALA, EXCETO ROCHA, ATE 1,50 M, INCLUSIVE TOPÓG</v>
          </cell>
          <cell r="C109" t="str">
            <v>M</v>
          </cell>
          <cell r="D109">
            <v>57.07</v>
          </cell>
        </row>
        <row r="110">
          <cell r="A110" t="str">
            <v>74215/003</v>
          </cell>
          <cell r="B110" t="str">
            <v>MODULO TIPO: REDE DE AGUA, COM FORNECIMENTO E ASSENTAMENTO DE TUBO PVCDEFOFO 100MM EB-1208 P/ REDE AGUA JE 1 MPA, COMPREENDENDO: LOCACAO, CADASTRAMENTO DE INTERFERENCIAS, ESCAVACAO E REATERRO COMPACTADO DE VALA, EXCETO ROCHA, ATE 1,50 M, INCLUSIVE TOPÓG</v>
          </cell>
          <cell r="C110" t="str">
            <v>M</v>
          </cell>
          <cell r="D110">
            <v>31.06</v>
          </cell>
        </row>
        <row r="111">
          <cell r="A111">
            <v>253</v>
          </cell>
          <cell r="B111" t="str">
            <v>FORNEC E/OU ASSENT DE CONECCOES DIVERSAS</v>
          </cell>
          <cell r="C111">
            <v>0</v>
          </cell>
          <cell r="D111">
            <v>0</v>
          </cell>
        </row>
        <row r="112">
          <cell r="A112">
            <v>6518</v>
          </cell>
          <cell r="B112" t="str">
            <v>AQUISICAO DE MATERIAL PVC P/ A CONSTRUCAO DE FOSSA SEPTICATIPO OMS, D INT = 200 CM / H INT = 240 CM</v>
          </cell>
          <cell r="C112" t="str">
            <v>UN</v>
          </cell>
          <cell r="D112">
            <v>179.49</v>
          </cell>
        </row>
        <row r="113">
          <cell r="A113">
            <v>254</v>
          </cell>
          <cell r="B113" t="str">
            <v>FORNEC E/OU ASSENT DE VALVULAS E REGISTROS</v>
          </cell>
          <cell r="C113">
            <v>0</v>
          </cell>
          <cell r="D113">
            <v>0</v>
          </cell>
        </row>
        <row r="114">
          <cell r="A114">
            <v>73884</v>
          </cell>
          <cell r="B114" t="str">
            <v>INSTALACAO DE VALVULA OU REGISTRO C/JUNTA FLANGEADA</v>
          </cell>
          <cell r="C114">
            <v>0</v>
          </cell>
          <cell r="D114">
            <v>0</v>
          </cell>
        </row>
        <row r="115">
          <cell r="A115" t="str">
            <v>73884/001</v>
          </cell>
          <cell r="B115" t="str">
            <v>INSTALAÇÃO DE VÁLVULAS OU REGISTROS COM JUNTA FLANGEADA - DN 50</v>
          </cell>
          <cell r="C115" t="str">
            <v>UN</v>
          </cell>
          <cell r="D115">
            <v>27.39</v>
          </cell>
        </row>
        <row r="116">
          <cell r="A116" t="str">
            <v>73884/002</v>
          </cell>
          <cell r="B116" t="str">
            <v>INSTALAÇÃO DE VÁLVULAS OU REGISTROS COM JUNTA FLANGEADA - DN 75</v>
          </cell>
          <cell r="C116" t="str">
            <v>UN</v>
          </cell>
          <cell r="D116">
            <v>41.7</v>
          </cell>
        </row>
        <row r="117">
          <cell r="A117" t="str">
            <v>73884/003</v>
          </cell>
          <cell r="B117" t="str">
            <v>INSTALAÇÃO DE VÁLVULAS OU REGISTROS COM JUNTA FLANGEADA - DN 100</v>
          </cell>
          <cell r="C117" t="str">
            <v>UN</v>
          </cell>
          <cell r="D117">
            <v>52.12</v>
          </cell>
        </row>
        <row r="118">
          <cell r="A118" t="str">
            <v>73884/004</v>
          </cell>
          <cell r="B118" t="str">
            <v>INSTALAÇÃO DE VÁLVULAS OU REGISTROS COM JUNTA FLANGEADA - DN 150</v>
          </cell>
          <cell r="C118" t="str">
            <v>UN</v>
          </cell>
          <cell r="D118">
            <v>287.86</v>
          </cell>
        </row>
        <row r="119">
          <cell r="A119" t="str">
            <v>73884/005</v>
          </cell>
          <cell r="B119" t="str">
            <v>INSTALAÇÃO DE VÁLVULAS OU REGISTROS COM JUNTA FLANGEADA - DN 200</v>
          </cell>
          <cell r="C119" t="str">
            <v>UN</v>
          </cell>
          <cell r="D119">
            <v>335.84</v>
          </cell>
        </row>
        <row r="120">
          <cell r="A120" t="str">
            <v>73884/006</v>
          </cell>
          <cell r="B120" t="str">
            <v>INSTALAÇÃO DE VÁLVULAS OU REGISTROS COM JUNTA FLANGEADA - DN 250</v>
          </cell>
          <cell r="C120" t="str">
            <v>UN</v>
          </cell>
          <cell r="D120">
            <v>407.8</v>
          </cell>
        </row>
        <row r="121">
          <cell r="A121" t="str">
            <v>73884/007</v>
          </cell>
          <cell r="B121" t="str">
            <v>INSTALAÇÃO DE VÁLVULAS OU REGISTROS COM JUNTA FLANGEADA - DN 300</v>
          </cell>
          <cell r="C121" t="str">
            <v>UN</v>
          </cell>
          <cell r="D121">
            <v>455.78</v>
          </cell>
        </row>
        <row r="122">
          <cell r="A122" t="str">
            <v>73884/008</v>
          </cell>
          <cell r="B122" t="str">
            <v>INSTALAÇÃO DE VÁLVULAS OU REGISTROS COM JUNTA FLANGEADA - DN 350</v>
          </cell>
          <cell r="C122" t="str">
            <v>UN</v>
          </cell>
          <cell r="D122">
            <v>479.77</v>
          </cell>
        </row>
        <row r="123">
          <cell r="A123" t="str">
            <v>73884/009</v>
          </cell>
          <cell r="B123" t="str">
            <v>INSTALAÇÃO DE VÁLVULAS OU REGISTROS COM JUNTA FLANGEADA - DN 400</v>
          </cell>
          <cell r="C123" t="str">
            <v>UN</v>
          </cell>
          <cell r="D123">
            <v>527.74</v>
          </cell>
        </row>
        <row r="124">
          <cell r="A124" t="str">
            <v>73884/010</v>
          </cell>
          <cell r="B124" t="str">
            <v>INSTALAÇÃO DE VÁLVULAS OU REGISTROS COM JUNTA FLANGEADA - DN 450</v>
          </cell>
          <cell r="C124" t="str">
            <v>UN</v>
          </cell>
          <cell r="D124">
            <v>551.73</v>
          </cell>
        </row>
        <row r="125">
          <cell r="A125" t="str">
            <v>73884/011</v>
          </cell>
          <cell r="B125" t="str">
            <v>INSTALAÇÃO DE VÁLVULAS OU REGISTROS COM JUNTA FLANGEADA - DN 500</v>
          </cell>
          <cell r="C125" t="str">
            <v>UN</v>
          </cell>
          <cell r="D125">
            <v>599.71</v>
          </cell>
        </row>
        <row r="126">
          <cell r="A126" t="str">
            <v>73884/012</v>
          </cell>
          <cell r="B126" t="str">
            <v>INSTALAÇÃO DE VÁLVULAS OU REGISTROS COM JUNTA FLANGEADA - DN 600</v>
          </cell>
          <cell r="C126" t="str">
            <v>UN</v>
          </cell>
          <cell r="D126">
            <v>647.67999999999995</v>
          </cell>
        </row>
        <row r="127">
          <cell r="A127" t="str">
            <v>73884/013</v>
          </cell>
          <cell r="B127" t="str">
            <v>INSTALAÇÃO DE VÁLVULAS OU REGISTROS COM JUNTA FLANGEADA - DN 700</v>
          </cell>
          <cell r="C127" t="str">
            <v>UN</v>
          </cell>
          <cell r="D127">
            <v>710.07</v>
          </cell>
        </row>
        <row r="128">
          <cell r="A128" t="str">
            <v>73884/014</v>
          </cell>
          <cell r="B128" t="str">
            <v>INSTALAÇÃO DE VÁLVULAS OU REGISTROS COM JUNTA FLANGEADA - DN 800</v>
          </cell>
          <cell r="C128" t="str">
            <v>UN</v>
          </cell>
          <cell r="D128">
            <v>710.07</v>
          </cell>
        </row>
        <row r="129">
          <cell r="A129" t="str">
            <v>73884/015</v>
          </cell>
          <cell r="B129" t="str">
            <v>INSTALAÇÃO DE VÁLVULAS OU REGISTROS COM JUNTA FLANGEADA - DN 900</v>
          </cell>
          <cell r="C129" t="str">
            <v>UN</v>
          </cell>
          <cell r="D129">
            <v>735.43</v>
          </cell>
        </row>
        <row r="130">
          <cell r="A130" t="str">
            <v>73884/016</v>
          </cell>
          <cell r="B130" t="str">
            <v>INSTALAÇÃO DE VÁLVULAS OU REGISTROS COM JUNTA FLANGEADA - DN 1000</v>
          </cell>
          <cell r="C130" t="str">
            <v>UN</v>
          </cell>
          <cell r="D130">
            <v>811.51</v>
          </cell>
        </row>
        <row r="131">
          <cell r="A131">
            <v>73885</v>
          </cell>
          <cell r="B131" t="str">
            <v>INSTALACAO DE VALVULA OU REGISTRO C/JUNTA ELASTICA</v>
          </cell>
          <cell r="C131">
            <v>0</v>
          </cell>
          <cell r="D131">
            <v>0</v>
          </cell>
        </row>
        <row r="132">
          <cell r="A132" t="str">
            <v>73885/001</v>
          </cell>
          <cell r="B132" t="str">
            <v>INSTALAÇÃO DE VÁLVULAS OU REGISTROS COM JUNTA ELÁSTICA - DN 50</v>
          </cell>
          <cell r="C132" t="str">
            <v>UN</v>
          </cell>
          <cell r="D132">
            <v>12.84</v>
          </cell>
        </row>
        <row r="133">
          <cell r="A133" t="str">
            <v>73885/002</v>
          </cell>
          <cell r="B133" t="str">
            <v>INSTALAÇÃO DE VÁLVULAS OU REGISTROS COM JUNTA ELÁSTICA - DN 75</v>
          </cell>
          <cell r="C133" t="str">
            <v>UN</v>
          </cell>
          <cell r="D133">
            <v>15.64</v>
          </cell>
        </row>
        <row r="134">
          <cell r="A134" t="str">
            <v>73885/003</v>
          </cell>
          <cell r="B134" t="str">
            <v>INSTALAÇÃO DE VÁLVULAS OU REGISTROS COM JUNTA ELÁSTICA - DN 100</v>
          </cell>
          <cell r="C134" t="str">
            <v>UN</v>
          </cell>
          <cell r="D134">
            <v>17.72</v>
          </cell>
        </row>
        <row r="135">
          <cell r="A135" t="str">
            <v>73885/004</v>
          </cell>
          <cell r="B135" t="str">
            <v>INSTALAÇÃO DE VÁLVULAS OU REGISTROS COM JUNTA ELÁSTICA - DN 150</v>
          </cell>
          <cell r="C135" t="str">
            <v>UN</v>
          </cell>
          <cell r="D135">
            <v>105.55</v>
          </cell>
        </row>
        <row r="136">
          <cell r="A136" t="str">
            <v>73885/005</v>
          </cell>
          <cell r="B136" t="str">
            <v>INSTALAÇÃO DE VÁLVULAS OU REGISTROS COM JUNTA ELÁSTICA - DN 200</v>
          </cell>
          <cell r="C136" t="str">
            <v>UN</v>
          </cell>
          <cell r="D136">
            <v>136.72999999999999</v>
          </cell>
        </row>
        <row r="137">
          <cell r="A137" t="str">
            <v>73885/006</v>
          </cell>
          <cell r="B137" t="str">
            <v>NSTALAÇÃO DE VÁLVULAS OU REGISTROS COM JUNTA ELÁSTICA - DN 250</v>
          </cell>
          <cell r="C137" t="str">
            <v>UN</v>
          </cell>
          <cell r="D137">
            <v>160.72</v>
          </cell>
        </row>
        <row r="138">
          <cell r="A138" t="str">
            <v>73885/007</v>
          </cell>
          <cell r="B138" t="str">
            <v>INSTALAÇÃO DE VÁLVULAS OU REGISTROS COM JUNTA ELÁSTICA - DN 300</v>
          </cell>
          <cell r="C138" t="str">
            <v>UN</v>
          </cell>
          <cell r="D138">
            <v>175.11</v>
          </cell>
        </row>
        <row r="139">
          <cell r="A139" t="str">
            <v>73885/008</v>
          </cell>
          <cell r="B139" t="str">
            <v>INSTALAÇÃO DE VÁLVULAS OU REGISTROS COM JUNTA ELÁSTICA - DN 350</v>
          </cell>
          <cell r="C139" t="str">
            <v>UN</v>
          </cell>
          <cell r="D139">
            <v>191.91</v>
          </cell>
        </row>
        <row r="140">
          <cell r="A140" t="str">
            <v>73885/009</v>
          </cell>
          <cell r="B140" t="str">
            <v>INSTALAÇÃO DE VÁLVULAS OU REGISTROS COM JUNTA ELÁSTICA - DN 400</v>
          </cell>
          <cell r="C140" t="str">
            <v>UN</v>
          </cell>
          <cell r="D140">
            <v>211.1</v>
          </cell>
        </row>
        <row r="141">
          <cell r="A141" t="str">
            <v>73885/010</v>
          </cell>
          <cell r="B141" t="str">
            <v>INSTALAÇÃO DE VÁLVULAS OU REGISTROS COM JUNTA ELÁSTICA - DN 450</v>
          </cell>
          <cell r="C141" t="str">
            <v>UN</v>
          </cell>
          <cell r="D141">
            <v>227.89</v>
          </cell>
        </row>
        <row r="142">
          <cell r="A142" t="str">
            <v>73885/011</v>
          </cell>
          <cell r="B142" t="str">
            <v>NSTALAÇÃO DE VÁLVULAS OU REGISTROS COM JUNTA ELÁSTICA - DN 500</v>
          </cell>
          <cell r="C142" t="str">
            <v>UN</v>
          </cell>
          <cell r="D142">
            <v>239.88</v>
          </cell>
        </row>
        <row r="143">
          <cell r="A143" t="str">
            <v>73885/012</v>
          </cell>
          <cell r="B143" t="str">
            <v>INSTALAÇÃO DE VÁLVULAS OU REGISTROS COM JUNTA ELÁSTICA - DN 600</v>
          </cell>
          <cell r="C143" t="str">
            <v>UN</v>
          </cell>
          <cell r="D143">
            <v>273.47000000000003</v>
          </cell>
        </row>
        <row r="144">
          <cell r="A144">
            <v>292</v>
          </cell>
          <cell r="B144" t="str">
            <v>FORNEC E/OU ASSENT DE TUBO DE ACO COM JUNTA ELASTICA</v>
          </cell>
          <cell r="C144">
            <v>0</v>
          </cell>
          <cell r="D144">
            <v>0</v>
          </cell>
        </row>
        <row r="145">
          <cell r="A145">
            <v>73839</v>
          </cell>
          <cell r="B145" t="str">
            <v>ASSENTAMENTO DE TUBO DE ACO COM JUNTA ELASTICA - COMP = 6,0 M</v>
          </cell>
          <cell r="C145">
            <v>0</v>
          </cell>
          <cell r="D145">
            <v>0</v>
          </cell>
        </row>
        <row r="146">
          <cell r="A146" t="str">
            <v>73839/001</v>
          </cell>
          <cell r="B146" t="str">
            <v>ASSENTAMENTO DE TUBOS DE AÇO, COM JUNTA ELÁSTICA (COMPRIMENTO DE 6,00M) - DN 150 MM</v>
          </cell>
          <cell r="C146" t="str">
            <v>M</v>
          </cell>
          <cell r="D146">
            <v>3.82</v>
          </cell>
        </row>
        <row r="147">
          <cell r="A147" t="str">
            <v>73839/002</v>
          </cell>
          <cell r="B147" t="str">
            <v>ASSENTAMENTO DE TUBOS DE AÇO, COM JUNTA ELÁSTICA (COMPRIMENTO DE 6,00M) - DN 200 MM</v>
          </cell>
          <cell r="C147" t="str">
            <v>M</v>
          </cell>
          <cell r="D147">
            <v>4.88</v>
          </cell>
        </row>
        <row r="148">
          <cell r="A148" t="str">
            <v>73839/003</v>
          </cell>
          <cell r="B148" t="str">
            <v>ASSENTAMENTO DE TUBOS DE AÇO, COM JUNTA ELÁSTICA (COMPRIMENTO DE 6,00M) - DN 250 MM</v>
          </cell>
          <cell r="C148" t="str">
            <v>M</v>
          </cell>
          <cell r="D148">
            <v>5.89</v>
          </cell>
        </row>
        <row r="149">
          <cell r="A149" t="str">
            <v>73839/004</v>
          </cell>
          <cell r="B149" t="str">
            <v>ASSENTAMENTO DE TUBOS DE AÇO, COM JUNTA ELÁSTICA (COMPRIMENTO DE 6,00M) - DN 300 MM</v>
          </cell>
          <cell r="C149" t="str">
            <v>M</v>
          </cell>
          <cell r="D149">
            <v>6.65</v>
          </cell>
        </row>
        <row r="150">
          <cell r="A150" t="str">
            <v>73839/005</v>
          </cell>
          <cell r="B150" t="str">
            <v>ASSENTAMENTO DE TUBOS DE AÇO, COM JUNTA ELÁSTICA (COMPRIMENTO DE 6,00M) - DN 350 MM</v>
          </cell>
          <cell r="C150" t="str">
            <v>M</v>
          </cell>
          <cell r="D150">
            <v>7.81</v>
          </cell>
        </row>
        <row r="151">
          <cell r="A151" t="str">
            <v>73839/006</v>
          </cell>
          <cell r="B151" t="str">
            <v>ASSENTAMENTO DE TUBOS DE AÇO, COM JUNTA ELÁSTICA (COMPRIMENTO DE 6,00M) - DN 400 MM</v>
          </cell>
          <cell r="C151" t="str">
            <v>M</v>
          </cell>
          <cell r="D151">
            <v>8.94</v>
          </cell>
        </row>
        <row r="152">
          <cell r="A152" t="str">
            <v>73839/007</v>
          </cell>
          <cell r="B152" t="str">
            <v>ASSENTAMENTO DE TUBOS DE AÇO, COM JUNTA ELÁSTICA (COMPRIMENTO DE 6,00M) - DN 450 MM</v>
          </cell>
          <cell r="C152" t="str">
            <v>M</v>
          </cell>
          <cell r="D152">
            <v>10.039999999999999</v>
          </cell>
        </row>
        <row r="153">
          <cell r="A153" t="str">
            <v>73839/008</v>
          </cell>
          <cell r="B153" t="str">
            <v>ASSENTAMENTO DE TUBOS DE AÇO, COM JUNTA ELÁSTICA (COMPRIMENTO DE 6,00M) - DN 500 MM</v>
          </cell>
          <cell r="C153" t="str">
            <v>M</v>
          </cell>
          <cell r="D153">
            <v>11.22</v>
          </cell>
        </row>
        <row r="154">
          <cell r="A154" t="str">
            <v>73839/009</v>
          </cell>
          <cell r="B154" t="str">
            <v>ASSENTAMENTO DE TUBOS DE AÇO, COM JUNTA ELÁSTICA (COMPRIMENTO DE 6,00M) - DN 600 MM</v>
          </cell>
          <cell r="C154" t="str">
            <v>M</v>
          </cell>
          <cell r="D154">
            <v>13.52</v>
          </cell>
        </row>
        <row r="155">
          <cell r="A155" t="str">
            <v>73839/010</v>
          </cell>
          <cell r="B155" t="str">
            <v>ASSENTAMENTO DE TUBOS DE AÇO, COM JUNTA ELÁSTICA (COMPRIMENTO DE 6,00M) - DN 700 MM</v>
          </cell>
          <cell r="C155" t="str">
            <v>M</v>
          </cell>
          <cell r="D155">
            <v>16.71</v>
          </cell>
        </row>
        <row r="156">
          <cell r="A156" t="str">
            <v>73839/011</v>
          </cell>
          <cell r="B156" t="str">
            <v>ASSENTAMENTO DE TUBOS DE AÇO, COM JUNTA ELÁSTICA (COMPRIMENTO DE 6,00M) - DN 800 MM</v>
          </cell>
          <cell r="C156" t="str">
            <v>M</v>
          </cell>
          <cell r="D156">
            <v>19.27</v>
          </cell>
        </row>
        <row r="157">
          <cell r="A157" t="str">
            <v>73839/012</v>
          </cell>
          <cell r="B157" t="str">
            <v>ASSENTAMENTO DE TUBOS DE AÇO, COM JUNTA ELÁSTICA (COMPRIMENTO DE 6,00M) - DN 900 MM</v>
          </cell>
          <cell r="C157" t="str">
            <v>M</v>
          </cell>
          <cell r="D157">
            <v>22.72</v>
          </cell>
        </row>
        <row r="158">
          <cell r="A158" t="str">
            <v>73839/013</v>
          </cell>
          <cell r="B158" t="str">
            <v>ASSENTAMENTO DE TUBOS DE AÇO, COM JUNTA ELÁSTICA (COMPRIMENTO DE 6,00M) - DN 1000 MM</v>
          </cell>
          <cell r="C158" t="str">
            <v>M</v>
          </cell>
          <cell r="D158">
            <v>24.26</v>
          </cell>
        </row>
        <row r="159">
          <cell r="A159" t="str">
            <v>73839/014</v>
          </cell>
          <cell r="B159" t="str">
            <v>ASSENTAMENTO DE TUBOS DE AÇO, COM JUNTA ELÁSTICA (COMPRIMENTO DE 6,00M) - DN 1100 MM</v>
          </cell>
          <cell r="C159" t="str">
            <v>M</v>
          </cell>
          <cell r="D159">
            <v>28.74</v>
          </cell>
        </row>
        <row r="160">
          <cell r="A160" t="str">
            <v>73839/015</v>
          </cell>
          <cell r="B160" t="str">
            <v>ASSENTAMENTO DE TUBOS DE AÇO, COM JUNTA ELÁSTICA (COMPRIMENTO DE 6,00M) - DN 1200 MM</v>
          </cell>
          <cell r="C160" t="str">
            <v>M</v>
          </cell>
          <cell r="D160">
            <v>34.08</v>
          </cell>
        </row>
        <row r="161">
          <cell r="A161" t="str">
            <v>CANT</v>
          </cell>
          <cell r="B161" t="str">
            <v>CANTEIRO DE OBRAS</v>
          </cell>
          <cell r="C161">
            <v>0</v>
          </cell>
          <cell r="D161">
            <v>0</v>
          </cell>
        </row>
        <row r="162">
          <cell r="A162">
            <v>1</v>
          </cell>
          <cell r="B162" t="str">
            <v>CONSTRUCAO DO CANTEIRO</v>
          </cell>
          <cell r="C162">
            <v>0</v>
          </cell>
          <cell r="D162">
            <v>0</v>
          </cell>
        </row>
        <row r="163">
          <cell r="A163">
            <v>73752</v>
          </cell>
          <cell r="B163" t="str">
            <v>SANITARIO C/VASO/CHUVEIRO PARA PESSOAL DE OBRA</v>
          </cell>
          <cell r="C163">
            <v>0</v>
          </cell>
          <cell r="D163">
            <v>0</v>
          </cell>
        </row>
        <row r="164">
          <cell r="A164" t="str">
            <v>73752/001</v>
          </cell>
          <cell r="B164" t="str">
            <v>SANITÁRIO COM VASO E CHUVEIRO PARA PESSOAL DE OBRA, COLETIVO DE 2 MÓDULOS, INCLUSIVE INSTALAÇÃO E APARE-LHOS, REAPROVEITADO 2 VEZES</v>
          </cell>
          <cell r="C164" t="str">
            <v>UN</v>
          </cell>
          <cell r="D164">
            <v>1874.34</v>
          </cell>
        </row>
        <row r="165">
          <cell r="A165">
            <v>73803</v>
          </cell>
          <cell r="B165" t="str">
            <v>GALPAO P/OFICINA/DEPOSITO CANTEIRO OBRA(MAD LEI)</v>
          </cell>
          <cell r="C165">
            <v>0</v>
          </cell>
          <cell r="D165">
            <v>0</v>
          </cell>
        </row>
        <row r="166">
          <cell r="A166" t="str">
            <v>73803/001</v>
          </cell>
          <cell r="B166" t="str">
            <v>GALPÃO ABERTO PARA OFICINA E DEPÓSITO DE CANTEIRO DE OBRAS, EM MADEIRADE LEI</v>
          </cell>
          <cell r="C166" t="str">
            <v>M2</v>
          </cell>
          <cell r="D166">
            <v>132</v>
          </cell>
        </row>
        <row r="167">
          <cell r="A167">
            <v>73805</v>
          </cell>
          <cell r="B167" t="str">
            <v>BARRACOES DE OBRA</v>
          </cell>
          <cell r="C167">
            <v>0</v>
          </cell>
          <cell r="D167">
            <v>0</v>
          </cell>
        </row>
        <row r="168">
          <cell r="A168" t="str">
            <v>73805/001</v>
          </cell>
          <cell r="B168" t="str">
            <v>BARRACAO DE OBRA PARA ALOJAMENTO/ESCRITORIO, PISO EM PINHO 3A, PAREDESEM COMPENSADO 10MM, COBERTURA EM TELHA AMIANTO 6MM, INCLUSO INSTALACOES ELETRICAS E ESQUADRIAS</v>
          </cell>
          <cell r="C168" t="str">
            <v>M2</v>
          </cell>
          <cell r="D168">
            <v>154.96</v>
          </cell>
        </row>
        <row r="169">
          <cell r="A169">
            <v>74210</v>
          </cell>
          <cell r="B169" t="str">
            <v>BARRACAO DE OBRA</v>
          </cell>
          <cell r="C169">
            <v>0</v>
          </cell>
          <cell r="D169">
            <v>0</v>
          </cell>
        </row>
        <row r="170">
          <cell r="A170" t="str">
            <v>74210/001</v>
          </cell>
          <cell r="B170" t="str">
            <v>BARRACAO PARA DEPOSITO EM TABUAS DE MADEIRA, COBERTURA EM FIBROCIMENTO4 MM, INCLUSO PISO ARGAMASSA TRAÇO 1:6 (CIMENTO E AREIA)</v>
          </cell>
          <cell r="C170" t="str">
            <v>M2</v>
          </cell>
          <cell r="D170">
            <v>189.14</v>
          </cell>
        </row>
        <row r="171">
          <cell r="A171">
            <v>74242</v>
          </cell>
          <cell r="B171" t="str">
            <v>CONSTRUCAO DE BARRACAO DE OBRA - MMA</v>
          </cell>
          <cell r="C171">
            <v>0</v>
          </cell>
          <cell r="D171">
            <v>0</v>
          </cell>
        </row>
        <row r="172">
          <cell r="A172" t="str">
            <v>74242/001</v>
          </cell>
          <cell r="B172" t="str">
            <v>BARRACAO DE OBRA EM CHAPA DE MADEIRA COMPENSADA COM BANHEIRO, COBERTURA EM FIBROCIMENTO 4 MM, INCLUSO INSTALACOES HIDRO-SANITARIAS E ELETRICAS</v>
          </cell>
          <cell r="C172" t="str">
            <v>M2</v>
          </cell>
          <cell r="D172">
            <v>111.75</v>
          </cell>
        </row>
        <row r="173">
          <cell r="A173">
            <v>2</v>
          </cell>
          <cell r="B173" t="str">
            <v>PLACA DE OBRA</v>
          </cell>
          <cell r="C173">
            <v>0</v>
          </cell>
          <cell r="D173">
            <v>0</v>
          </cell>
        </row>
        <row r="174">
          <cell r="A174">
            <v>74209</v>
          </cell>
          <cell r="B174" t="str">
            <v>AQUISICAO E ASSENTAMENTO PLACA DE OBRA</v>
          </cell>
          <cell r="C174">
            <v>0</v>
          </cell>
          <cell r="D174">
            <v>0</v>
          </cell>
        </row>
        <row r="175">
          <cell r="A175" t="str">
            <v>74209/001</v>
          </cell>
          <cell r="B175" t="str">
            <v>PLACA DE OBRA EM CHAPA DE ACO GALVANIZADO</v>
          </cell>
          <cell r="C175" t="str">
            <v>M2</v>
          </cell>
          <cell r="D175">
            <v>167.96</v>
          </cell>
        </row>
        <row r="176">
          <cell r="A176">
            <v>4</v>
          </cell>
          <cell r="B176" t="str">
            <v>MOBILIZACAO E DESMOBILIZACAO</v>
          </cell>
          <cell r="C176">
            <v>0</v>
          </cell>
          <cell r="D176">
            <v>0</v>
          </cell>
        </row>
        <row r="177">
          <cell r="A177">
            <v>73756</v>
          </cell>
          <cell r="B177" t="str">
            <v>MONTAGEM E DESMONTAGEM USINA DE CONCRETO</v>
          </cell>
          <cell r="C177">
            <v>0</v>
          </cell>
          <cell r="D177">
            <v>0</v>
          </cell>
        </row>
        <row r="178">
          <cell r="A178" t="str">
            <v>73756/001</v>
          </cell>
          <cell r="B178" t="str">
            <v>MONTAGEM / DESMONTAGEM DE USINA CONCRETO TIPO PAREDE C/SILOS HORIZONTAL P/3 AGREGADOS, INCLUSIVE MECANICO (PESADO) E MESTRE DE OBRAS</v>
          </cell>
          <cell r="C178" t="str">
            <v>UN</v>
          </cell>
          <cell r="D178">
            <v>19164.97</v>
          </cell>
        </row>
        <row r="179">
          <cell r="A179">
            <v>73847</v>
          </cell>
          <cell r="B179" t="str">
            <v>ALUGUEL DE CONTAINER</v>
          </cell>
          <cell r="C179">
            <v>0</v>
          </cell>
          <cell r="D179">
            <v>0</v>
          </cell>
        </row>
        <row r="180">
          <cell r="A180" t="str">
            <v>73847/001</v>
          </cell>
          <cell r="B180" t="str">
            <v>ALUGUEL CONTAINER/ESCRIT INCL INST ELET LARG=2,20 COMP=6,20MALT=2,50M CHAPA ACO C/NERV TRAPEZ FORRO C/ISOL TERMO/ACUSTICOCHASSIS REFORC PISO COMPENS NAVAL EXC TRANSP/CARGA/DESCARGA</v>
          </cell>
          <cell r="C180" t="str">
            <v>MES</v>
          </cell>
          <cell r="D180">
            <v>373.84</v>
          </cell>
        </row>
        <row r="181">
          <cell r="A181" t="str">
            <v>73847/002</v>
          </cell>
          <cell r="B181" t="str">
            <v>ALUGUEL CONTAINER/ESCRIT/WC C/1 VASO/1 LAV/1 MIC/4 CHUV LARG=2,20M COMPR=6,20M ALT=2,50M CHAPA ACO NERV TRAPEZ FORROC/ISOL TERMO-ACUST CHASSIS REFORC PISO COMPENS NAVAL INCL INSTELETR/HIDRO-SANIT EXCL TRANSP/CARGA/DESCARGA</v>
          </cell>
          <cell r="C181" t="str">
            <v>MES</v>
          </cell>
          <cell r="D181">
            <v>405.92</v>
          </cell>
        </row>
        <row r="182">
          <cell r="A182" t="str">
            <v>73847/003</v>
          </cell>
          <cell r="B182" t="str">
            <v>ALUGUEL CONTAINER/SANIT C/2 VASOS/1 LAVAT/1 MIC/4 CHUV LARG=2,20M COMPR=6,20M ALT=2,50M CHAPA ACO C/NERV TRAPEZ FORRO C/ISOLAM TERMO/ACUSTICO CHASSIS REFORC PISO COMPENS NAVAL INCLINST ELETR/HIDR EXCL TRANSP/CARGA/DESCARG</v>
          </cell>
          <cell r="C182" t="str">
            <v>MES</v>
          </cell>
          <cell r="D182">
            <v>580.78</v>
          </cell>
        </row>
        <row r="183">
          <cell r="A183" t="str">
            <v>73847/004</v>
          </cell>
          <cell r="B183" t="str">
            <v>ALUGUEL CONTAINER/SANIT C/4 VASOS/1 LAVAT/1 MIC/4 CHUV LARG=2,20M COMPR=6,20M ALT=2,50M CHAPAS ACO C/NERV TRAPEZ FORRO C/ISOL TERMO-ACUST CHASSIS REFORC PISO COMPENS NAVAL INCL INST RAELETR/HIDRO-SANIT EXCL TRANSP/CARGA/DESCARGA</v>
          </cell>
          <cell r="C183" t="str">
            <v>MES</v>
          </cell>
          <cell r="D183">
            <v>625.47</v>
          </cell>
        </row>
        <row r="184">
          <cell r="A184" t="str">
            <v>73847/005</v>
          </cell>
          <cell r="B184" t="str">
            <v>ALUGUEL CONTAINER/SANIT C/7 VASOS/1 LAVAT/1 MIC LARG=2,20MCOMPR=6,20M ALT=2,50M CHAPA ACO NERV TRAPEZ FORRO C/ISOLTERMO-ACUST CHASSIS REFORC PISO COMPENS NAVAL INCL INST ELET/HIDRO-SANIT EXCL TRANSP/CARGA/DESCARGA</v>
          </cell>
          <cell r="C184" t="str">
            <v>MES</v>
          </cell>
          <cell r="D184">
            <v>645.66999999999996</v>
          </cell>
        </row>
        <row r="185">
          <cell r="A185" t="str">
            <v>COBE</v>
          </cell>
          <cell r="B185" t="str">
            <v>COBERTURA</v>
          </cell>
          <cell r="C185">
            <v>0</v>
          </cell>
          <cell r="D185">
            <v>0</v>
          </cell>
        </row>
        <row r="186">
          <cell r="A186">
            <v>73</v>
          </cell>
          <cell r="B186" t="str">
            <v>MADEIRAMENTO</v>
          </cell>
          <cell r="C186">
            <v>0</v>
          </cell>
          <cell r="D186">
            <v>0</v>
          </cell>
        </row>
        <row r="187">
          <cell r="A187">
            <v>55960</v>
          </cell>
          <cell r="B187" t="str">
            <v>IMUNIZACAO MADEIRAMENTO COBERTURA COM IMUNIZANTE INCOLOR</v>
          </cell>
          <cell r="C187" t="str">
            <v>M2</v>
          </cell>
          <cell r="D187">
            <v>3.33</v>
          </cell>
        </row>
        <row r="188">
          <cell r="A188">
            <v>72085</v>
          </cell>
          <cell r="B188" t="str">
            <v>RECOLOCACAO DE MADEIRAMENTO DO TELHADO - RIPAS, CONSIDERANDO REAPROVEITAMENTO DE MATERIAL</v>
          </cell>
          <cell r="C188" t="str">
            <v>M</v>
          </cell>
          <cell r="D188">
            <v>0.8</v>
          </cell>
        </row>
        <row r="189">
          <cell r="A189">
            <v>72086</v>
          </cell>
          <cell r="B189" t="str">
            <v>RECOLOCACAO DE MADEIRAMENTO DO TELHADO - CAIBROS, CONSIDERANDO REAPROVEITAMENTO DE MATERIAL</v>
          </cell>
          <cell r="C189" t="str">
            <v>M</v>
          </cell>
          <cell r="D189">
            <v>2.44</v>
          </cell>
        </row>
        <row r="190">
          <cell r="A190">
            <v>72087</v>
          </cell>
          <cell r="B190" t="str">
            <v>RECOLOCACAO DE MADEIRAMENTO DO TELHADO - VIGAS, CONSIDERANDO REAPROVEITAMENTO DE MATERIAL</v>
          </cell>
          <cell r="C190" t="str">
            <v>M</v>
          </cell>
          <cell r="D190">
            <v>6.51</v>
          </cell>
        </row>
        <row r="191">
          <cell r="A191">
            <v>72088</v>
          </cell>
          <cell r="B191" t="str">
            <v>RECOLOCACAO DE FERRAGENS PARA MADEIRAMENTO DO TELHADO, CONSIDERANDO REAPROVEITAMENTO DE MATERIAL</v>
          </cell>
          <cell r="C191" t="str">
            <v>UN</v>
          </cell>
          <cell r="D191">
            <v>4.76</v>
          </cell>
        </row>
        <row r="192">
          <cell r="A192">
            <v>73931</v>
          </cell>
          <cell r="B192" t="str">
            <v>ESTRUTURA MADEIRA ANCOR LAJE/PAREDE P/TELHA ESTRUTURAL FIBROCIMENTO</v>
          </cell>
          <cell r="C192">
            <v>0</v>
          </cell>
          <cell r="D192">
            <v>0</v>
          </cell>
        </row>
        <row r="193">
          <cell r="A193" t="str">
            <v>73931/001</v>
          </cell>
          <cell r="B193" t="str">
            <v>ESTRUTURA PARA TELHA ONDULADA FIBROCIMENTO, ALUMINIO OU PLASTICA, EM MADEIRA APARELHADA, APOIADA EM LAJE OU PAREDE</v>
          </cell>
          <cell r="C193" t="str">
            <v>M2</v>
          </cell>
          <cell r="D193">
            <v>23.98</v>
          </cell>
        </row>
        <row r="194">
          <cell r="A194" t="str">
            <v>73931/002</v>
          </cell>
          <cell r="B194" t="str">
            <v>ESTRUTURA PARA TELHA ESTRUTURAL FIBROCIMENTO, EM MADEIRA APARELHADA, ANCORADA EM LAJE OU PAREDE</v>
          </cell>
          <cell r="C194" t="str">
            <v>M2</v>
          </cell>
          <cell r="D194">
            <v>17.329999999999998</v>
          </cell>
        </row>
        <row r="195">
          <cell r="A195" t="str">
            <v>73931/003</v>
          </cell>
          <cell r="B195" t="str">
            <v>ESTRUTURA PARA TELHA CERAMICA, EM MADEIRA APARELHADA, APOIADA EM PAREDE</v>
          </cell>
          <cell r="C195" t="str">
            <v>M2</v>
          </cell>
          <cell r="D195">
            <v>44.61</v>
          </cell>
        </row>
        <row r="196">
          <cell r="A196">
            <v>73939</v>
          </cell>
          <cell r="B196" t="str">
            <v>CHAPA CELULOSE PRENSADA 122X224X1,2CM FORNECIMENTO</v>
          </cell>
          <cell r="C196">
            <v>0</v>
          </cell>
          <cell r="D196">
            <v>0</v>
          </cell>
        </row>
        <row r="197">
          <cell r="A197" t="str">
            <v>73939/001</v>
          </cell>
          <cell r="B197" t="str">
            <v>TESOURA COMPLETA EM MACARANDUBA SERRADA, PARA TELHADOS COM VAOS DE 4M</v>
          </cell>
          <cell r="C197" t="str">
            <v>UN</v>
          </cell>
          <cell r="D197">
            <v>486.48</v>
          </cell>
        </row>
        <row r="198">
          <cell r="A198" t="str">
            <v>73939/002</v>
          </cell>
          <cell r="B198" t="str">
            <v>TESOURA COMPLETA EM MACARANDUBA APARELHADA, PARA TELHADOS COM VAOS DE4M</v>
          </cell>
          <cell r="C198" t="str">
            <v>UN</v>
          </cell>
          <cell r="D198">
            <v>669.2</v>
          </cell>
        </row>
        <row r="199">
          <cell r="A199" t="str">
            <v>73939/003</v>
          </cell>
          <cell r="B199" t="str">
            <v>TESOURA COMPLETA EM MACARANDUBA SERRADA, PARA TELHADOS COM VAOS DE 5M</v>
          </cell>
          <cell r="C199" t="str">
            <v>UN</v>
          </cell>
          <cell r="D199">
            <v>585.03</v>
          </cell>
        </row>
        <row r="200">
          <cell r="A200" t="str">
            <v>73939/004</v>
          </cell>
          <cell r="B200" t="str">
            <v>TESOURA COMPLETA EM MACARANDUBA APARELHADA, PARA TELHADOS COM VAOS DE5M</v>
          </cell>
          <cell r="C200" t="str">
            <v>UN</v>
          </cell>
          <cell r="D200">
            <v>706.95</v>
          </cell>
        </row>
        <row r="201">
          <cell r="A201" t="str">
            <v>73939/005</v>
          </cell>
          <cell r="B201" t="str">
            <v>TESOURA COMPLETA EM MACARANDUBA SERRADA, PARA TELHADOS COM VAOS DE 6M</v>
          </cell>
          <cell r="C201" t="str">
            <v>UN</v>
          </cell>
          <cell r="D201">
            <v>726.57</v>
          </cell>
        </row>
        <row r="202">
          <cell r="A202" t="str">
            <v>73939/006</v>
          </cell>
          <cell r="B202" t="str">
            <v>TESOURA COMPLETA EM MACARANDUBA APARELHADA, PARA TELHADOS COM VAOS DE6M</v>
          </cell>
          <cell r="C202" t="str">
            <v>UN</v>
          </cell>
          <cell r="D202">
            <v>869.78</v>
          </cell>
        </row>
        <row r="203">
          <cell r="A203" t="str">
            <v>73939/007</v>
          </cell>
          <cell r="B203" t="str">
            <v>TESOURA COMPLETA EM MACARANDUBA SERRADA, PARA TELHADOS COM VAOS DE 7M</v>
          </cell>
          <cell r="C203" t="str">
            <v>UN</v>
          </cell>
          <cell r="D203">
            <v>842.19</v>
          </cell>
        </row>
        <row r="204">
          <cell r="A204" t="str">
            <v>73939/008</v>
          </cell>
          <cell r="B204" t="str">
            <v>TESOURA COMPLETA EM MACARANDUBA APARELHADA, PARA TELHADOS COM VAOS DE7M</v>
          </cell>
          <cell r="C204" t="str">
            <v>UN</v>
          </cell>
          <cell r="D204">
            <v>1009.79</v>
          </cell>
        </row>
        <row r="205">
          <cell r="A205" t="str">
            <v>73939/009</v>
          </cell>
          <cell r="B205" t="str">
            <v>TESOURA COMPLETA EM MACARANDUBA SERRADA, PARA TELHADOS COM VAOS DE 8M</v>
          </cell>
          <cell r="C205" t="str">
            <v>UN</v>
          </cell>
          <cell r="D205">
            <v>1054.45</v>
          </cell>
        </row>
        <row r="206">
          <cell r="A206" t="str">
            <v>73939/010</v>
          </cell>
          <cell r="B206" t="str">
            <v>TESOURA COMPLETA EM MACARANDUBA APARELHADA, PARA TELHADOS COM VAOS DE8M</v>
          </cell>
          <cell r="C206" t="str">
            <v>UN</v>
          </cell>
          <cell r="D206">
            <v>1350.61</v>
          </cell>
        </row>
        <row r="207">
          <cell r="A207" t="str">
            <v>73939/011</v>
          </cell>
          <cell r="B207" t="str">
            <v>TESOURA COMPLETA EM MACARANDUBA SERRADA, PARA TELHADOS COM VAOS DE 9M</v>
          </cell>
          <cell r="C207" t="str">
            <v>UN</v>
          </cell>
          <cell r="D207">
            <v>1187.3</v>
          </cell>
        </row>
        <row r="208">
          <cell r="A208" t="str">
            <v>73939/012</v>
          </cell>
          <cell r="B208" t="str">
            <v>TESOURA COMPLETA EM MACARANDUBA APARELHADA, PARA TELHADOS COM VAOS DE9M</v>
          </cell>
          <cell r="C208" t="str">
            <v>UN</v>
          </cell>
          <cell r="D208">
            <v>1520.87</v>
          </cell>
        </row>
        <row r="209">
          <cell r="A209" t="str">
            <v>73939/013</v>
          </cell>
          <cell r="B209" t="str">
            <v>TESOURA COMPLETA EM MACARANDUBA SERRADA, PARA TELHADOS COM VAOS DE 10M</v>
          </cell>
          <cell r="C209" t="str">
            <v>UN</v>
          </cell>
          <cell r="D209">
            <v>1398.18</v>
          </cell>
        </row>
        <row r="210">
          <cell r="A210" t="str">
            <v>73939/014</v>
          </cell>
          <cell r="B210" t="str">
            <v>TESOURA COMPLETA EM MACARANDUBA APARELHADA, PARA TELHADOS COM VAOS DE10M</v>
          </cell>
          <cell r="C210" t="str">
            <v>UN</v>
          </cell>
          <cell r="D210">
            <v>1682.66</v>
          </cell>
        </row>
        <row r="211">
          <cell r="A211" t="str">
            <v>73939/015</v>
          </cell>
          <cell r="B211" t="str">
            <v>TESOURA COMPLETA EM MACARANDUBA SERRADA, PARA TELHADOS COM VAOS DE 11M</v>
          </cell>
          <cell r="C211" t="str">
            <v>UN</v>
          </cell>
          <cell r="D211">
            <v>1641.57</v>
          </cell>
        </row>
        <row r="212">
          <cell r="A212" t="str">
            <v>73939/016</v>
          </cell>
          <cell r="B212" t="str">
            <v>TESOURA COMPLETA EM MACARANDUBA APARELHADA, PARA TELHADOS COM VAOS DE11M</v>
          </cell>
          <cell r="C212" t="str">
            <v>UN</v>
          </cell>
          <cell r="D212">
            <v>1956.72</v>
          </cell>
        </row>
        <row r="213">
          <cell r="A213" t="str">
            <v>73939/017</v>
          </cell>
          <cell r="B213" t="str">
            <v>TESOURA COMPLETA EM MACARANDUBA SERRADA, PARA TELHADOS COM VAOS DE 12M</v>
          </cell>
          <cell r="C213" t="str">
            <v>UN</v>
          </cell>
          <cell r="D213">
            <v>1809.06</v>
          </cell>
        </row>
        <row r="214">
          <cell r="A214" t="str">
            <v>73939/018</v>
          </cell>
          <cell r="B214" t="str">
            <v>TESOURA COMPLETA EM MACARANDUBA APARELHADA, PARA TELHADOS COM VAOS DE12M</v>
          </cell>
          <cell r="C214" t="str">
            <v>UN</v>
          </cell>
          <cell r="D214">
            <v>2176.7199999999998</v>
          </cell>
        </row>
        <row r="215">
          <cell r="A215" t="str">
            <v>73939/019</v>
          </cell>
          <cell r="B215" t="str">
            <v>TESOURA COMPLETA EM MACARANDUBA SERRADA, PARA TELHADOS COM VAOS DE 14M</v>
          </cell>
          <cell r="C215" t="str">
            <v>UN</v>
          </cell>
          <cell r="D215">
            <v>2088.65</v>
          </cell>
        </row>
        <row r="216">
          <cell r="A216" t="str">
            <v>73939/020</v>
          </cell>
          <cell r="B216" t="str">
            <v>TESOURA COMPLETA EM MACARANDUBA APARELHADA, PARA TELHADOS COM VAOS DE14M</v>
          </cell>
          <cell r="C216" t="str">
            <v>UN</v>
          </cell>
          <cell r="D216">
            <v>2513.41</v>
          </cell>
        </row>
        <row r="217">
          <cell r="A217">
            <v>74</v>
          </cell>
          <cell r="B217" t="str">
            <v>TELHAMENTO COM TELHA CERAMICA</v>
          </cell>
          <cell r="C217">
            <v>0</v>
          </cell>
          <cell r="D217">
            <v>0</v>
          </cell>
        </row>
        <row r="218">
          <cell r="A218">
            <v>72089</v>
          </cell>
          <cell r="B218" t="str">
            <v>RECOLOCACAO DE TELHAS CERAMICAS TIPO FRANCESA, CONSIDERANDO REAPROVEITAMENTO DE MATERIAL</v>
          </cell>
          <cell r="C218" t="str">
            <v>M2</v>
          </cell>
          <cell r="D218">
            <v>5.19</v>
          </cell>
        </row>
        <row r="219">
          <cell r="A219">
            <v>72091</v>
          </cell>
          <cell r="B219" t="str">
            <v>RECOLOCACAO DE TELHAS CERAMICAS TIPO PLAN, CONSIDERANDO REAPROVEITAMENTO DE MATERIAL</v>
          </cell>
          <cell r="C219" t="str">
            <v>M2</v>
          </cell>
          <cell r="D219">
            <v>17.04</v>
          </cell>
        </row>
        <row r="220">
          <cell r="A220">
            <v>72101</v>
          </cell>
          <cell r="B220" t="str">
            <v>REVISAO GERAL DE TELHADOS DE TELHAS CERAMICAS</v>
          </cell>
          <cell r="C220" t="str">
            <v>M2</v>
          </cell>
          <cell r="D220">
            <v>2.96</v>
          </cell>
        </row>
        <row r="221">
          <cell r="A221">
            <v>72103</v>
          </cell>
          <cell r="B221" t="str">
            <v>RECOLOCACAO DE CUMEEIRAS CERAMICAS COM ARGAMASSA TRACO 1:2:11 (CIMENTO, CAL HIDRATADA E AREIA), CONSIDERANDO APROVEITAMENTO DO MATERIAL</v>
          </cell>
          <cell r="C221" t="str">
            <v>M</v>
          </cell>
          <cell r="D221">
            <v>8.48</v>
          </cell>
        </row>
        <row r="222">
          <cell r="A222">
            <v>73938</v>
          </cell>
          <cell r="B222" t="str">
            <v>COBERTURA TELHA CERAMICA</v>
          </cell>
          <cell r="C222">
            <v>0</v>
          </cell>
          <cell r="D222">
            <v>0</v>
          </cell>
        </row>
        <row r="223">
          <cell r="A223" t="str">
            <v>73938/001</v>
          </cell>
          <cell r="B223" t="str">
            <v>COBERTURA EM TELHA CERAMICA TIPO COLONIAL, COM ARGAMASSA TRACO 1:3 (CIMENTO E AREIA)</v>
          </cell>
          <cell r="C223" t="str">
            <v>M2</v>
          </cell>
          <cell r="D223">
            <v>49.5</v>
          </cell>
        </row>
        <row r="224">
          <cell r="A224" t="str">
            <v>73938/002</v>
          </cell>
          <cell r="B224" t="str">
            <v>COBERTURA EM TELHA CERAMICA TIPO PLAN</v>
          </cell>
          <cell r="C224" t="str">
            <v>M2</v>
          </cell>
          <cell r="D224">
            <v>36.020000000000003</v>
          </cell>
        </row>
        <row r="225">
          <cell r="A225" t="str">
            <v>73938/003</v>
          </cell>
          <cell r="B225" t="str">
            <v>COBERTURA EM TELHA CERAMICA TIPO FRANCESA OU MARSELHA</v>
          </cell>
          <cell r="C225" t="str">
            <v>M2</v>
          </cell>
          <cell r="D225">
            <v>24.64</v>
          </cell>
        </row>
        <row r="226">
          <cell r="A226" t="str">
            <v>73938/004</v>
          </cell>
          <cell r="B226" t="str">
            <v>COBERTURA EM TELHA CERAMICA TIPO CANAL, COM ARGAMASSA TRACO 1:3 (CIMENTO E AREIA) E ARAME RECOZIDO</v>
          </cell>
          <cell r="C226" t="str">
            <v>M2</v>
          </cell>
          <cell r="D226">
            <v>39.61</v>
          </cell>
        </row>
        <row r="227">
          <cell r="A227" t="str">
            <v>73938/005</v>
          </cell>
          <cell r="B227" t="str">
            <v>COBERTURA EM TELHA CERAMICA TIPO PAULISTA, COM ARGAMASSA TRACO 1:3 (CIMENTO E AREIA) E ARAME RECOZIDO</v>
          </cell>
          <cell r="C227" t="str">
            <v>M2</v>
          </cell>
          <cell r="D227">
            <v>58.61</v>
          </cell>
        </row>
        <row r="228">
          <cell r="A228" t="str">
            <v>73938/006</v>
          </cell>
          <cell r="B228" t="str">
            <v>CORDAO DE ARREMATE EM BEIRAIS COM TELHA CERAMICA EMBOCADA TRACO 1:2:8(CIMENTO, CAL E AREIA)</v>
          </cell>
          <cell r="C228" t="str">
            <v>M</v>
          </cell>
          <cell r="D228">
            <v>10.92</v>
          </cell>
        </row>
        <row r="229">
          <cell r="A229" t="str">
            <v>73938/007</v>
          </cell>
          <cell r="B229" t="str">
            <v>EMBOCAMENTO DE ULTIMA FIADA DE TELHA PLAN, COLONIAL OU PAULISTA, COM ARGAMASSA TRACO 1:2:8 (CIMENTO, CAL HIDRATADA E AREIA)</v>
          </cell>
          <cell r="C229" t="str">
            <v>M</v>
          </cell>
          <cell r="D229">
            <v>5.24</v>
          </cell>
        </row>
        <row r="230">
          <cell r="A230">
            <v>76450</v>
          </cell>
          <cell r="B230" t="str">
            <v>COBERTURA TELHA CERAMICA</v>
          </cell>
          <cell r="C230">
            <v>0</v>
          </cell>
          <cell r="D230">
            <v>0</v>
          </cell>
        </row>
        <row r="231">
          <cell r="A231" t="str">
            <v>76450/001</v>
          </cell>
          <cell r="B231" t="str">
            <v>COBERTURA EM TELHA CERAMICA TIPO PAULISTINHA (COLONIAL TRAPEZOIDAL), COM ARGAMASSA TRACO 1:3 (CIMENTO E AREIA) E ARAME RECOZIDO</v>
          </cell>
          <cell r="C231" t="str">
            <v>M2</v>
          </cell>
          <cell r="D231">
            <v>66.98</v>
          </cell>
        </row>
        <row r="232">
          <cell r="A232">
            <v>75</v>
          </cell>
          <cell r="B232" t="str">
            <v>TELHAMENTO COM TELHA DE FIBROCIMENTO</v>
          </cell>
          <cell r="C232">
            <v>0</v>
          </cell>
          <cell r="D232">
            <v>0</v>
          </cell>
        </row>
        <row r="233">
          <cell r="A233">
            <v>72092</v>
          </cell>
          <cell r="B233" t="str">
            <v>RECOLOCACAO DE TELHAS ONDULADAS COM MASSA PARA VEDACAO, CONSIDERANDO REAPROVEITAMENTO DE MATERIAL</v>
          </cell>
          <cell r="C233" t="str">
            <v>M2</v>
          </cell>
          <cell r="D233">
            <v>4.92</v>
          </cell>
        </row>
        <row r="234">
          <cell r="A234">
            <v>72093</v>
          </cell>
          <cell r="B234" t="str">
            <v>RECOLOCACAO DE TELHA DE FIBROCIMENTO ESTRUTURAL LARGURA UTIL 44 CM, INCLUSO ACESSORIOS DE FIXACAO E VEDACAO, CONSIDERANDO APROVEITAMENTO DOMATERIAL</v>
          </cell>
          <cell r="C234" t="str">
            <v>M2</v>
          </cell>
          <cell r="D234">
            <v>4.88</v>
          </cell>
        </row>
        <row r="235">
          <cell r="A235">
            <v>72094</v>
          </cell>
          <cell r="B235" t="str">
            <v>RECOLOCACAO DE TELHA DE FIBROCIMENTO ESTRUTURAL LARGURA UTIL 90 CM, INCLUSO ACESSORIOS DE FIXACAO E VEDACAO, CONSIDERANDO APROVEITAMENTO DOMATERIAL</v>
          </cell>
          <cell r="C235" t="str">
            <v>M2</v>
          </cell>
          <cell r="D235">
            <v>19.68</v>
          </cell>
        </row>
        <row r="236">
          <cell r="A236">
            <v>73633</v>
          </cell>
          <cell r="B236" t="str">
            <v>COBERTURA COM TELHA DE FIBROCIMENTO ESTRUTURAL LARGURA UTIL 90CM, INCLUSO ACESSORIOS DE FIXACAO E VEDACAO</v>
          </cell>
          <cell r="C236" t="str">
            <v>M2</v>
          </cell>
          <cell r="D236">
            <v>43.28</v>
          </cell>
        </row>
        <row r="237">
          <cell r="A237">
            <v>73634</v>
          </cell>
          <cell r="B237" t="str">
            <v>COBERTURA COM TELHA DE FIBROCIMENTO ESTRUTURAL LARGURA UTIL 49CM, INCLUSO ACESSORIOS DE FIXACAO E VEDACAO</v>
          </cell>
          <cell r="C237" t="str">
            <v>M2</v>
          </cell>
          <cell r="D237">
            <v>58.52</v>
          </cell>
        </row>
        <row r="238">
          <cell r="A238">
            <v>74088</v>
          </cell>
          <cell r="B238" t="str">
            <v>TELHAMENTO C/ TELHA DE FIBROCIMENTO</v>
          </cell>
          <cell r="C238">
            <v>0</v>
          </cell>
          <cell r="D238">
            <v>0</v>
          </cell>
        </row>
        <row r="239">
          <cell r="A239" t="str">
            <v>74088/001</v>
          </cell>
          <cell r="B239" t="str">
            <v>TELHAMENTO COM TELHA DE FIBROCIMENTO ONDULADA, ESPESSURA 6MM, INCLUSOJUNTAS DE VEDACAO E ACESSORIOS DE FIXACAO</v>
          </cell>
          <cell r="C239" t="str">
            <v>M2</v>
          </cell>
          <cell r="D239">
            <v>19.88</v>
          </cell>
        </row>
        <row r="240">
          <cell r="A240">
            <v>76</v>
          </cell>
          <cell r="B240" t="str">
            <v>TELHAMENTO COM TELHA METALICA</v>
          </cell>
          <cell r="C240">
            <v>0</v>
          </cell>
          <cell r="D240">
            <v>0</v>
          </cell>
        </row>
        <row r="241">
          <cell r="A241">
            <v>73866</v>
          </cell>
          <cell r="B241" t="str">
            <v>ESTRUTURA DE ACO</v>
          </cell>
          <cell r="C241">
            <v>0</v>
          </cell>
          <cell r="D241">
            <v>0</v>
          </cell>
        </row>
        <row r="242">
          <cell r="A242" t="str">
            <v>73866/001</v>
          </cell>
          <cell r="B242" t="str">
            <v>ESTRUTURA PARA COBERTURA TIPO FINK, EM ALUMINIO ANODIZADO, VAO DE 20M,ESPACAMENTO DAS TESOURAS DE 5M ATE 6,5M</v>
          </cell>
          <cell r="C242" t="str">
            <v>M2</v>
          </cell>
          <cell r="D242">
            <v>458.2</v>
          </cell>
        </row>
        <row r="243">
          <cell r="A243" t="str">
            <v>73866/002</v>
          </cell>
          <cell r="B243" t="str">
            <v>ESTRUTURA PARA COBERTURA TIPO FINK, EM ALUMINIO ANODIZADO, VAO DE 30M,ESPACAMENTO DAS TESOURAS DE 5M ATE 6,5M</v>
          </cell>
          <cell r="C243" t="str">
            <v>M2</v>
          </cell>
          <cell r="D243">
            <v>480.99</v>
          </cell>
        </row>
        <row r="244">
          <cell r="A244" t="str">
            <v>73866/003</v>
          </cell>
          <cell r="B244" t="str">
            <v>ESTRUTURA PARA COBERTURA TIPO FINK, EM ALUMINIO ANODIZADO, VAO DE 40M,ESPACAMENTO DAS TESOURAS DE 5M ATE 6,5M</v>
          </cell>
          <cell r="C244" t="str">
            <v>M2</v>
          </cell>
          <cell r="D244">
            <v>503.08</v>
          </cell>
        </row>
        <row r="245">
          <cell r="A245" t="str">
            <v>73866/004</v>
          </cell>
          <cell r="B245" t="str">
            <v>ESTRUTURA PARA COBERTURA EM ARCO, EM ALUMINIO ANODIZADO, VAO DE 20M, ESPACAMENTO DE 5M ATE 6,5M</v>
          </cell>
          <cell r="C245" t="str">
            <v>M2</v>
          </cell>
          <cell r="D245">
            <v>419.52</v>
          </cell>
        </row>
        <row r="246">
          <cell r="A246" t="str">
            <v>73866/005</v>
          </cell>
          <cell r="B246" t="str">
            <v>ESTRUTURA PARA COBERTURA EM ARCO, EM ALUMINIO ANODIZADO, VAO DE 30M, ESPACAMENTO DE 5M ATE 6,5M</v>
          </cell>
          <cell r="C246" t="str">
            <v>M2</v>
          </cell>
          <cell r="D246">
            <v>446.16</v>
          </cell>
        </row>
        <row r="247">
          <cell r="A247" t="str">
            <v>73866/006</v>
          </cell>
          <cell r="B247" t="str">
            <v>ESTRUTURA PARA COBERTURA EM ARCO, EM ALUMINIO ANODIZADO, VAO DE 40M, ESPACAMENTO DE 5M ATE 6,5M</v>
          </cell>
          <cell r="C247" t="str">
            <v>M2</v>
          </cell>
          <cell r="D247">
            <v>468.05</v>
          </cell>
        </row>
        <row r="248">
          <cell r="A248" t="str">
            <v>73866/007</v>
          </cell>
          <cell r="B248" t="str">
            <v>ESTRUTURA PARA COBERTURA TIPO SHED, EM ALUMINIO ANODIZADO, VAO DE 20M,ESPACAMENTO DAS TESOURAS DE 5M ATE 6,5M</v>
          </cell>
          <cell r="C248" t="str">
            <v>M2</v>
          </cell>
          <cell r="D248">
            <v>499.81</v>
          </cell>
        </row>
        <row r="249">
          <cell r="A249" t="str">
            <v>73866/008</v>
          </cell>
          <cell r="B249" t="str">
            <v>ESTRUTURA PARA COBERTURA TIPO SHED, EM ALUMINIO ANODIZADO, VAO DE 30M,ESPACAMENTO DAS TESOURAS DE 5M ATE 6,5M</v>
          </cell>
          <cell r="C249" t="str">
            <v>M2</v>
          </cell>
          <cell r="D249">
            <v>605.27</v>
          </cell>
        </row>
        <row r="250">
          <cell r="A250" t="str">
            <v>73866/009</v>
          </cell>
          <cell r="B250" t="str">
            <v>ESTRUTURA PARA COBERTURA TIPO SHED, EM ALUMINIO ANODIZADO, VAO DE 40M,ESPACAMENTO DAS TESOURAS DE 5M ATE 6,5M</v>
          </cell>
          <cell r="C250" t="str">
            <v>M2</v>
          </cell>
          <cell r="D250">
            <v>627.82000000000005</v>
          </cell>
        </row>
        <row r="251">
          <cell r="A251">
            <v>73867</v>
          </cell>
          <cell r="B251" t="str">
            <v>ESTRUTURA ESPACIAL</v>
          </cell>
          <cell r="C251">
            <v>0</v>
          </cell>
          <cell r="D251">
            <v>0</v>
          </cell>
        </row>
        <row r="252">
          <cell r="A252" t="str">
            <v>73867/001</v>
          </cell>
          <cell r="B252" t="str">
            <v>ESTRUTURA TIPO ESPACIAL EM ALUMINIO ANODIZADO, VAO DE 20M</v>
          </cell>
          <cell r="C252" t="str">
            <v>M2</v>
          </cell>
          <cell r="D252">
            <v>193.2</v>
          </cell>
        </row>
        <row r="253">
          <cell r="A253" t="str">
            <v>73867/002</v>
          </cell>
          <cell r="B253" t="str">
            <v>ESTRUTURA TIPO ESPACIAL EM ALUMINIO ANODIZADO, VAO DE 30M</v>
          </cell>
          <cell r="C253" t="str">
            <v>M2</v>
          </cell>
          <cell r="D253">
            <v>218.03</v>
          </cell>
        </row>
        <row r="254">
          <cell r="A254" t="str">
            <v>73867/003</v>
          </cell>
          <cell r="B254" t="str">
            <v>ESTRUTURA TIPO ESPACIAL EM ALUMINIO ANODIZADO, VAO DE 40M</v>
          </cell>
          <cell r="C254" t="str">
            <v>M2</v>
          </cell>
          <cell r="D254">
            <v>273.20999999999998</v>
          </cell>
        </row>
        <row r="255">
          <cell r="A255" t="str">
            <v>73867/004</v>
          </cell>
          <cell r="B255" t="str">
            <v>ESTRUTURA TIPO ESPACIAL EM ALUMINIO ANODIZADO, VAO DE 50M</v>
          </cell>
          <cell r="C255" t="str">
            <v>M2</v>
          </cell>
          <cell r="D255">
            <v>284.25</v>
          </cell>
        </row>
        <row r="256">
          <cell r="A256">
            <v>75220</v>
          </cell>
          <cell r="B256" t="str">
            <v>CUMEEIRA DE ALUMÍNIO, PERFIL ONDULADO</v>
          </cell>
          <cell r="C256" t="str">
            <v>M</v>
          </cell>
          <cell r="D256">
            <v>38.729999999999997</v>
          </cell>
        </row>
        <row r="257">
          <cell r="A257">
            <v>75381</v>
          </cell>
          <cell r="B257" t="str">
            <v>TELHA METÁLICA</v>
          </cell>
          <cell r="C257">
            <v>0</v>
          </cell>
          <cell r="D257">
            <v>0</v>
          </cell>
        </row>
        <row r="258">
          <cell r="A258" t="str">
            <v>75381/001</v>
          </cell>
          <cell r="B258" t="str">
            <v>COBERTURA COM TELHA CHAPA AÇO ZINCADO, ONDULADA, ESP=0,5MM</v>
          </cell>
          <cell r="C258" t="str">
            <v>M2</v>
          </cell>
          <cell r="D258">
            <v>29.57</v>
          </cell>
        </row>
        <row r="259">
          <cell r="A259">
            <v>77</v>
          </cell>
          <cell r="B259" t="str">
            <v>MADEIRAMENTO/TELHAMENTO C/ TELHAS CERAMICAS</v>
          </cell>
          <cell r="C259">
            <v>0</v>
          </cell>
          <cell r="D259">
            <v>0</v>
          </cell>
        </row>
        <row r="260">
          <cell r="A260">
            <v>72076</v>
          </cell>
          <cell r="B260" t="str">
            <v>ESTRUTURA DE MADEIRA 2A SERRADA NAO APARELHADA, PARA TELHAS CERAMICAS</v>
          </cell>
          <cell r="C260" t="str">
            <v>M2</v>
          </cell>
          <cell r="D260">
            <v>40.33</v>
          </cell>
        </row>
        <row r="261">
          <cell r="A261">
            <v>72077</v>
          </cell>
          <cell r="B261" t="str">
            <v>ESTRUTURA DE MADEIRA DE LEI 1A SERRADA NAO APARELHADA, PARA TELHAS CERAMICAS, VAOS ATE 7M</v>
          </cell>
          <cell r="C261" t="str">
            <v>M2</v>
          </cell>
          <cell r="D261">
            <v>57.57</v>
          </cell>
        </row>
        <row r="262">
          <cell r="A262">
            <v>72078</v>
          </cell>
          <cell r="B262" t="str">
            <v>ESTRUTURA DE MADEIRA DE LEI 1A SERRADA NAO APARELHADA, PARA TELHAS CERAMICAS, VAOS 7M ATE 10 M</v>
          </cell>
          <cell r="C262" t="str">
            <v>M2</v>
          </cell>
          <cell r="D262">
            <v>67.040000000000006</v>
          </cell>
        </row>
        <row r="263">
          <cell r="A263">
            <v>72079</v>
          </cell>
          <cell r="B263" t="str">
            <v>ESTRUTURA DE MADEIRA DE LEI 1A SERRADA NAO APARELHADA, PARA TELHAS CERAMICAS, VAOS 10M ATE 13M</v>
          </cell>
          <cell r="C263" t="str">
            <v>M2</v>
          </cell>
          <cell r="D263">
            <v>71.98</v>
          </cell>
        </row>
        <row r="264">
          <cell r="A264">
            <v>72080</v>
          </cell>
          <cell r="B264" t="str">
            <v>ESTRUTURA DE MADEIRA DE LEI 1A SERRADA NAO APARELHADA, PARA TELHAS CERAMICAS, VAOS 13M ATE 18M</v>
          </cell>
          <cell r="C264" t="str">
            <v>M2</v>
          </cell>
          <cell r="D264">
            <v>82.98</v>
          </cell>
        </row>
        <row r="265">
          <cell r="A265">
            <v>76455</v>
          </cell>
          <cell r="B265" t="str">
            <v>CONSERVACAO COBERTURAS PREDIAIS - PAR</v>
          </cell>
          <cell r="C265">
            <v>0</v>
          </cell>
          <cell r="D265">
            <v>0</v>
          </cell>
        </row>
        <row r="266">
          <cell r="A266" t="str">
            <v>76455/001</v>
          </cell>
          <cell r="B266" t="str">
            <v>CONSERVACAO COBERTURA PREDIAL/PAR, DE TELHAS FRANCESAS</v>
          </cell>
          <cell r="C266" t="str">
            <v>M2</v>
          </cell>
          <cell r="D266">
            <v>20.96</v>
          </cell>
        </row>
        <row r="267">
          <cell r="A267" t="str">
            <v>76455/002</v>
          </cell>
          <cell r="B267" t="str">
            <v>CONSERVACAO COBERTURA PREDIAL/PAR, DE TELHAS COLONIAIS</v>
          </cell>
          <cell r="C267" t="str">
            <v>M2</v>
          </cell>
          <cell r="D267">
            <v>23.97</v>
          </cell>
        </row>
        <row r="268">
          <cell r="A268" t="str">
            <v>76455/003</v>
          </cell>
          <cell r="B268" t="str">
            <v>CONSERVACAO COBERTURA PREDIAL/PAR, DE TELHAS ROMANAS</v>
          </cell>
          <cell r="C268" t="str">
            <v>M2</v>
          </cell>
          <cell r="D268">
            <v>22.73</v>
          </cell>
        </row>
        <row r="269">
          <cell r="A269">
            <v>78</v>
          </cell>
          <cell r="B269" t="str">
            <v>MADEIRAMENTO/TELHAMENTO C/ TELHAS FIBROCIMENTO</v>
          </cell>
          <cell r="C269">
            <v>0</v>
          </cell>
          <cell r="D269">
            <v>0</v>
          </cell>
        </row>
        <row r="270">
          <cell r="A270">
            <v>72081</v>
          </cell>
          <cell r="B270" t="str">
            <v>ESTRUTURA DE MADEIRA DE LEI 1A SERRADA NAO APARELHADA, PARA TELHAS ONDULADAS, VAOS ATE 7M</v>
          </cell>
          <cell r="C270" t="str">
            <v>M2</v>
          </cell>
          <cell r="D270">
            <v>39.020000000000003</v>
          </cell>
        </row>
        <row r="271">
          <cell r="A271">
            <v>72082</v>
          </cell>
          <cell r="B271" t="str">
            <v>ESTRUTURA DE MADEIRA DE LEI 1A SERRADA NAO APARELHADA, PARA TELHAS ONDULADAS, VAOS DE 7M ATE 10M</v>
          </cell>
          <cell r="C271" t="str">
            <v>M2</v>
          </cell>
          <cell r="D271">
            <v>42.81</v>
          </cell>
        </row>
        <row r="272">
          <cell r="A272">
            <v>72083</v>
          </cell>
          <cell r="B272" t="str">
            <v>ESTRUTURA DE MADEIRA DE LEI 1A SERRADA NAO APARELHADA, PARA TELHAS ONDULADAS, VAOS DE 10M ATE 13M</v>
          </cell>
          <cell r="C272" t="str">
            <v>M2</v>
          </cell>
          <cell r="D272">
            <v>50.61</v>
          </cell>
        </row>
        <row r="273">
          <cell r="A273">
            <v>72084</v>
          </cell>
          <cell r="B273" t="str">
            <v>ESTRUTURA DE MADEIRA DE LEI 1A SERRADA NAO APARELHADA, PARA TELHAS ONDULADAS, VAOS DE 13M ATE 18M</v>
          </cell>
          <cell r="C273" t="str">
            <v>M2</v>
          </cell>
          <cell r="D273">
            <v>60.25</v>
          </cell>
        </row>
        <row r="274">
          <cell r="A274">
            <v>79</v>
          </cell>
          <cell r="B274" t="str">
            <v>CUMEEIRA CERAMICA</v>
          </cell>
          <cell r="C274">
            <v>0</v>
          </cell>
          <cell r="D274">
            <v>0</v>
          </cell>
        </row>
        <row r="275">
          <cell r="A275">
            <v>6058</v>
          </cell>
          <cell r="B275" t="str">
            <v>CUMEEIRA COM TELHA CERAMICA EMBOCADA COM ARGAMASSA TRACO 1:2:8 (CIMENTO, CAL HIDRATADA E AREIA)</v>
          </cell>
          <cell r="C275" t="str">
            <v>M</v>
          </cell>
          <cell r="D275">
            <v>12.73</v>
          </cell>
        </row>
        <row r="276">
          <cell r="A276">
            <v>73930</v>
          </cell>
          <cell r="B276" t="str">
            <v>ARREMATE TELHA CERAMICA EMBOCADA C/ARGAMASSA CIMENTO/AREIA/SAIBRO 1:2:3</v>
          </cell>
          <cell r="C276">
            <v>0</v>
          </cell>
          <cell r="D276">
            <v>0</v>
          </cell>
        </row>
        <row r="277">
          <cell r="A277" t="str">
            <v>73930/001</v>
          </cell>
          <cell r="B277" t="str">
            <v>CORDAO DE ARREMATE COM TELHA CERAMICA TIPO CANAL EMBOCADA COM ARGAMASSA TRACO 1:3 (CIMENTO E AREIA)</v>
          </cell>
          <cell r="C277" t="str">
            <v>M</v>
          </cell>
          <cell r="D277">
            <v>10.029999999999999</v>
          </cell>
        </row>
        <row r="278">
          <cell r="A278">
            <v>80</v>
          </cell>
          <cell r="B278" t="str">
            <v>CUMEEIRA DE FIBROCIMENTO</v>
          </cell>
          <cell r="C278">
            <v>0</v>
          </cell>
          <cell r="D278">
            <v>0</v>
          </cell>
        </row>
        <row r="279">
          <cell r="A279">
            <v>73744</v>
          </cell>
          <cell r="B279" t="str">
            <v>CUMIEIRA DE FIBROCIMENTO</v>
          </cell>
          <cell r="C279">
            <v>0</v>
          </cell>
          <cell r="D279">
            <v>0</v>
          </cell>
        </row>
        <row r="280">
          <cell r="A280" t="str">
            <v>73744/001</v>
          </cell>
          <cell r="B280" t="str">
            <v>CUMEEIRA PARA TELHA DE FIBROCIMENTO ESTRUTURAL, INCLUSO ACESSORIOS PARA FIXACAO E VEDACAO</v>
          </cell>
          <cell r="C280" t="str">
            <v>M</v>
          </cell>
          <cell r="D280">
            <v>79</v>
          </cell>
        </row>
        <row r="281">
          <cell r="A281">
            <v>74045</v>
          </cell>
          <cell r="B281" t="str">
            <v>CUMEEIRA FIBROCIMENTO</v>
          </cell>
          <cell r="C281">
            <v>0</v>
          </cell>
          <cell r="D281">
            <v>0</v>
          </cell>
        </row>
        <row r="282">
          <cell r="A282" t="str">
            <v>74045/001</v>
          </cell>
          <cell r="B282" t="str">
            <v>CUMEEIRA UNIVERSAL PARA TELHA DE FIBROCIMENTO ONDULADA ESPESSURA 6 MM,INCLUSO JUNTAS DE VEDACAO E ACESSORIOS DE FIXACAO</v>
          </cell>
          <cell r="C282" t="str">
            <v>M</v>
          </cell>
          <cell r="D282">
            <v>47.16</v>
          </cell>
        </row>
        <row r="283">
          <cell r="A283" t="str">
            <v>74045/002</v>
          </cell>
          <cell r="B283" t="str">
            <v>CUMEEIRA TIPO SHED PARA TELHA DE FIBROCIMENTO ONDULADA, INCLUSO JUNTASDE VEDACAO E ACESSORIOS DE FIXACAO</v>
          </cell>
          <cell r="C283" t="str">
            <v>M</v>
          </cell>
          <cell r="D283">
            <v>39.07</v>
          </cell>
        </row>
        <row r="284">
          <cell r="A284">
            <v>84</v>
          </cell>
          <cell r="B284" t="str">
            <v>CALHA METALICA</v>
          </cell>
          <cell r="C284">
            <v>0</v>
          </cell>
          <cell r="D284">
            <v>0</v>
          </cell>
        </row>
        <row r="285">
          <cell r="A285">
            <v>72104</v>
          </cell>
          <cell r="B285" t="str">
            <v>CALHA EM CHAPA DE ACO GALVANIZADO N.24, DESENVOLVIMENTO 33CM</v>
          </cell>
          <cell r="C285" t="str">
            <v>M</v>
          </cell>
          <cell r="D285">
            <v>23.37</v>
          </cell>
        </row>
        <row r="286">
          <cell r="A286">
            <v>72105</v>
          </cell>
          <cell r="B286" t="str">
            <v>CALHA EM CHAPA DE ACO GALVANIZADO N.24, DESENVOLVIMENTO 50CM</v>
          </cell>
          <cell r="C286" t="str">
            <v>M</v>
          </cell>
          <cell r="D286">
            <v>34.96</v>
          </cell>
        </row>
        <row r="287">
          <cell r="A287">
            <v>74158</v>
          </cell>
          <cell r="B287" t="str">
            <v>CONSERVACAO DE CALHAS - PAR</v>
          </cell>
          <cell r="C287">
            <v>0</v>
          </cell>
          <cell r="D287">
            <v>0</v>
          </cell>
        </row>
        <row r="288">
          <cell r="A288" t="str">
            <v>74158/001</v>
          </cell>
          <cell r="B288" t="str">
            <v>CONSERVACAO DE CALHAS METALICAS</v>
          </cell>
          <cell r="C288" t="str">
            <v>M</v>
          </cell>
          <cell r="D288">
            <v>7.41</v>
          </cell>
        </row>
        <row r="289">
          <cell r="A289">
            <v>86</v>
          </cell>
          <cell r="B289" t="str">
            <v>RUFO METALICO</v>
          </cell>
          <cell r="C289">
            <v>0</v>
          </cell>
          <cell r="D289">
            <v>0</v>
          </cell>
        </row>
        <row r="290">
          <cell r="A290">
            <v>72106</v>
          </cell>
          <cell r="B290" t="str">
            <v>RUFO EM CHAPA DE ACO GALVANIZADO N.24, DESENVOLVIMENTO 16CM</v>
          </cell>
          <cell r="C290" t="str">
            <v>M</v>
          </cell>
          <cell r="D290">
            <v>14.6</v>
          </cell>
        </row>
        <row r="291">
          <cell r="A291">
            <v>72107</v>
          </cell>
          <cell r="B291" t="str">
            <v>RUFO EM CHAPA DE ACO GALVANIZADO N.24, DESENVOLVIMENTO 25CM</v>
          </cell>
          <cell r="C291" t="str">
            <v>M</v>
          </cell>
          <cell r="D291">
            <v>17.75</v>
          </cell>
        </row>
        <row r="292">
          <cell r="A292">
            <v>72108</v>
          </cell>
          <cell r="B292" t="str">
            <v>RUFO EM CHAPA DE ACO GALVANIZADO N.24, DESENVOLVIMENTO 33CM</v>
          </cell>
          <cell r="C292" t="str">
            <v>M</v>
          </cell>
          <cell r="D292">
            <v>28.43</v>
          </cell>
        </row>
        <row r="293">
          <cell r="A293">
            <v>72109</v>
          </cell>
          <cell r="B293" t="str">
            <v>RUFO EM CHAPA DE ACO GALVANIZADO N.24, DESENVOLVIMENTO 50CM</v>
          </cell>
          <cell r="C293" t="str">
            <v>M</v>
          </cell>
          <cell r="D293">
            <v>28.91</v>
          </cell>
        </row>
        <row r="294">
          <cell r="A294">
            <v>87</v>
          </cell>
          <cell r="B294" t="str">
            <v>RUFO/ESPIGAO/RINCAO DIVERSOS</v>
          </cell>
          <cell r="C294">
            <v>0</v>
          </cell>
          <cell r="D294">
            <v>0</v>
          </cell>
        </row>
        <row r="295">
          <cell r="A295">
            <v>73868</v>
          </cell>
          <cell r="B295" t="str">
            <v>RUFOS PARA COBERTURAS EM TELHAS FIBROCIMENTO</v>
          </cell>
          <cell r="C295">
            <v>0</v>
          </cell>
          <cell r="D295">
            <v>0</v>
          </cell>
        </row>
        <row r="296">
          <cell r="A296" t="str">
            <v>73868/001</v>
          </cell>
          <cell r="B296" t="str">
            <v>RUFO EM FIBROCIMENTO, INCLUSO ACESSORIOS DE FIXACAO E VEDACAO</v>
          </cell>
          <cell r="C296" t="str">
            <v>M</v>
          </cell>
          <cell r="D296">
            <v>28.32</v>
          </cell>
        </row>
        <row r="297">
          <cell r="A297">
            <v>88</v>
          </cell>
          <cell r="B297" t="str">
            <v>RUFO EM CONCRETO</v>
          </cell>
          <cell r="C297">
            <v>0</v>
          </cell>
          <cell r="D297">
            <v>0</v>
          </cell>
        </row>
        <row r="298">
          <cell r="A298">
            <v>68058</v>
          </cell>
          <cell r="B298" t="str">
            <v>RUFO EM CONCRETO ARMADO, LARGURA 40CM E ESPESSURA 7CM</v>
          </cell>
          <cell r="C298" t="str">
            <v>M</v>
          </cell>
          <cell r="D298">
            <v>41.47</v>
          </cell>
        </row>
        <row r="299">
          <cell r="A299">
            <v>74098</v>
          </cell>
          <cell r="B299" t="str">
            <v>ALGEROZ EM CONCRETO ARMADO (RUFO DE CONCRETO)</v>
          </cell>
          <cell r="C299">
            <v>0</v>
          </cell>
          <cell r="D299">
            <v>0</v>
          </cell>
        </row>
        <row r="300">
          <cell r="A300" t="str">
            <v>74098/001</v>
          </cell>
          <cell r="B300" t="str">
            <v>RUFO EM CONCRETO ARMADO, LARGURA 40CM, ESPESSURA 3CM</v>
          </cell>
          <cell r="C300" t="str">
            <v>M</v>
          </cell>
          <cell r="D300">
            <v>18.72</v>
          </cell>
        </row>
        <row r="301">
          <cell r="A301">
            <v>252</v>
          </cell>
          <cell r="B301" t="str">
            <v>TELHAMENTO COM TELHA DE FIBRA DE VIDRO</v>
          </cell>
          <cell r="C301">
            <v>0</v>
          </cell>
          <cell r="D301">
            <v>0</v>
          </cell>
        </row>
        <row r="302">
          <cell r="A302">
            <v>41619</v>
          </cell>
          <cell r="B302" t="str">
            <v>COBERTURA COM TELHA DE FIBRA DE VIDRO ONDULADA COLORIDA, ESPESSURA 6MM, INCLUSO ACESSORIOS DE FIXACAO</v>
          </cell>
          <cell r="C302" t="str">
            <v>M2</v>
          </cell>
          <cell r="D302">
            <v>29.22</v>
          </cell>
        </row>
        <row r="303">
          <cell r="A303">
            <v>291</v>
          </cell>
          <cell r="B303" t="str">
            <v>ESTRUTURA METALICA</v>
          </cell>
          <cell r="C303">
            <v>0</v>
          </cell>
          <cell r="D303">
            <v>0</v>
          </cell>
        </row>
        <row r="304">
          <cell r="A304">
            <v>72110</v>
          </cell>
          <cell r="B304" t="str">
            <v>ESTRUTURA METALICA EM TESOURAS, VAO 12M</v>
          </cell>
          <cell r="C304" t="str">
            <v>M2</v>
          </cell>
          <cell r="D304">
            <v>50.42</v>
          </cell>
        </row>
        <row r="305">
          <cell r="A305">
            <v>72111</v>
          </cell>
          <cell r="B305" t="str">
            <v>ESTRUTURA METALICA EM TESOURAS, VAO 15M</v>
          </cell>
          <cell r="C305" t="str">
            <v>M2</v>
          </cell>
          <cell r="D305">
            <v>55.09</v>
          </cell>
        </row>
        <row r="306">
          <cell r="A306">
            <v>72112</v>
          </cell>
          <cell r="B306" t="str">
            <v>ESTRUTURA METALICA EM TESOURAS, VAO 20M</v>
          </cell>
          <cell r="C306" t="str">
            <v>M2</v>
          </cell>
          <cell r="D306">
            <v>59.75</v>
          </cell>
        </row>
        <row r="307">
          <cell r="A307">
            <v>72113</v>
          </cell>
          <cell r="B307" t="str">
            <v>ESTRUTURA METALICA EM TESOURAS, VAO 25M</v>
          </cell>
          <cell r="C307" t="str">
            <v>M2</v>
          </cell>
          <cell r="D307">
            <v>67.22</v>
          </cell>
        </row>
        <row r="308">
          <cell r="A308">
            <v>72114</v>
          </cell>
          <cell r="B308" t="str">
            <v>ESTRUTURA METALICA EM TESOURAS, VAO 30M</v>
          </cell>
          <cell r="C308" t="str">
            <v>M2</v>
          </cell>
          <cell r="D308">
            <v>74.69</v>
          </cell>
        </row>
        <row r="309">
          <cell r="A309">
            <v>73970</v>
          </cell>
          <cell r="B309" t="str">
            <v>ESTRUTURAS METALICAS DIVERSAS</v>
          </cell>
          <cell r="C309">
            <v>0</v>
          </cell>
          <cell r="D309">
            <v>0</v>
          </cell>
        </row>
        <row r="310">
          <cell r="A310" t="str">
            <v>73970/001</v>
          </cell>
          <cell r="B310" t="str">
            <v>ESTRUTURA METALICA EM ACO ESTRUTURAL PERFIL ”I” 12’’ X 5 1/4’’</v>
          </cell>
          <cell r="C310" t="str">
            <v>KG</v>
          </cell>
          <cell r="D310">
            <v>7.03</v>
          </cell>
        </row>
        <row r="311">
          <cell r="A311" t="str">
            <v>73970/002</v>
          </cell>
          <cell r="B311" t="str">
            <v>ESTRUTURA METALICA EM ACO ESTRUTURAL PERFIL ”I” 6’’ X 3 3/8’’</v>
          </cell>
          <cell r="C311" t="str">
            <v>KG</v>
          </cell>
          <cell r="D311">
            <v>4.8099999999999996</v>
          </cell>
        </row>
        <row r="312">
          <cell r="A312" t="str">
            <v>DROP</v>
          </cell>
          <cell r="B312" t="str">
            <v>DRENAGEM/OBRAS DE CONTENCAO/POCOS DE VISITA E CAIXAS</v>
          </cell>
          <cell r="C312">
            <v>0</v>
          </cell>
          <cell r="D312">
            <v>0</v>
          </cell>
        </row>
        <row r="313">
          <cell r="A313">
            <v>26</v>
          </cell>
          <cell r="B313" t="str">
            <v>ESGOTAMENTO COM BOMBA</v>
          </cell>
          <cell r="C313">
            <v>0</v>
          </cell>
          <cell r="D313">
            <v>0</v>
          </cell>
        </row>
        <row r="314">
          <cell r="A314">
            <v>73891</v>
          </cell>
          <cell r="B314" t="str">
            <v>ESGOTAMENTO COM BOMBAS</v>
          </cell>
          <cell r="C314">
            <v>0</v>
          </cell>
          <cell r="D314">
            <v>0</v>
          </cell>
        </row>
        <row r="315">
          <cell r="A315" t="str">
            <v>73891/001</v>
          </cell>
          <cell r="B315" t="str">
            <v>ESGOTAMENTO COM MOTO-BOMBA AUTOESCOVANTE</v>
          </cell>
          <cell r="C315" t="str">
            <v>H</v>
          </cell>
          <cell r="D315">
            <v>4.53</v>
          </cell>
        </row>
        <row r="316">
          <cell r="A316">
            <v>27</v>
          </cell>
          <cell r="B316" t="str">
            <v>REBAIXAMENTO DO LENCOL FREATICO</v>
          </cell>
          <cell r="C316">
            <v>0</v>
          </cell>
          <cell r="D316">
            <v>0</v>
          </cell>
        </row>
        <row r="317">
          <cell r="A317">
            <v>73882</v>
          </cell>
          <cell r="B317" t="str">
            <v>MEIA CANA DE CONCRETO</v>
          </cell>
          <cell r="C317">
            <v>0</v>
          </cell>
          <cell r="D317">
            <v>0</v>
          </cell>
        </row>
        <row r="318">
          <cell r="A318" t="str">
            <v>73882/001</v>
          </cell>
          <cell r="B318" t="str">
            <v>CALHA EM CONCRETO SIMPLES, EM MEIA CANA, DIAMETRO 200 MM</v>
          </cell>
          <cell r="C318" t="str">
            <v>M</v>
          </cell>
          <cell r="D318">
            <v>14.3</v>
          </cell>
        </row>
        <row r="319">
          <cell r="A319" t="str">
            <v>73882/002</v>
          </cell>
          <cell r="B319" t="str">
            <v>MEIA CANA DE CONCRETO, DIAMETRO 300 MM</v>
          </cell>
          <cell r="C319" t="str">
            <v>M</v>
          </cell>
          <cell r="D319">
            <v>17.84</v>
          </cell>
        </row>
        <row r="320">
          <cell r="A320" t="str">
            <v>73882/003</v>
          </cell>
          <cell r="B320" t="str">
            <v>MEIA CANA DE CONCRETO, DIAMETRO 400 MM</v>
          </cell>
          <cell r="C320" t="str">
            <v>M</v>
          </cell>
          <cell r="D320">
            <v>22.98</v>
          </cell>
        </row>
        <row r="321">
          <cell r="A321" t="str">
            <v>73882/004</v>
          </cell>
          <cell r="B321" t="str">
            <v>MEIA CANA DE CONCRETO, DIAMETRO 500 MM</v>
          </cell>
          <cell r="C321" t="str">
            <v>M</v>
          </cell>
          <cell r="D321">
            <v>35.57</v>
          </cell>
        </row>
        <row r="322">
          <cell r="A322" t="str">
            <v>73882/005</v>
          </cell>
          <cell r="B322" t="str">
            <v>MEIA CANA DE CONCRETO, DIAMETRO 600 MM</v>
          </cell>
          <cell r="C322" t="str">
            <v>M</v>
          </cell>
          <cell r="D322">
            <v>44.44</v>
          </cell>
        </row>
        <row r="323">
          <cell r="A323">
            <v>73893</v>
          </cell>
          <cell r="B323" t="str">
            <v>REBAIXAMENTO DE LENCOL FREATICO C/POCOS</v>
          </cell>
          <cell r="C323">
            <v>0</v>
          </cell>
          <cell r="D323">
            <v>0</v>
          </cell>
        </row>
        <row r="324">
          <cell r="A324" t="str">
            <v>73893/001</v>
          </cell>
          <cell r="B324" t="str">
            <v>REBAIXAMENTO DE LENCOL FREATICO COM TUBO DE CONCRETO CA-1 DN 800</v>
          </cell>
          <cell r="C324" t="str">
            <v>M</v>
          </cell>
          <cell r="D324">
            <v>86.88</v>
          </cell>
        </row>
        <row r="325">
          <cell r="A325">
            <v>28</v>
          </cell>
          <cell r="B325" t="str">
            <v>DRENOS</v>
          </cell>
          <cell r="C325">
            <v>0</v>
          </cell>
          <cell r="D325">
            <v>0</v>
          </cell>
        </row>
        <row r="326">
          <cell r="A326">
            <v>73816</v>
          </cell>
          <cell r="B326" t="str">
            <v>DRENAGEM SUBTERRANEA</v>
          </cell>
          <cell r="C326">
            <v>0</v>
          </cell>
          <cell r="D326">
            <v>0</v>
          </cell>
        </row>
        <row r="327">
          <cell r="A327" t="str">
            <v>73816/001</v>
          </cell>
          <cell r="B327" t="str">
            <v>EXECUÇÃO DE DRENO COM TUBOS DE PVC CORRUGADO FLEXÍVEL PERFURADO - DN 100</v>
          </cell>
          <cell r="C327" t="str">
            <v>M</v>
          </cell>
          <cell r="D327">
            <v>20.89</v>
          </cell>
        </row>
        <row r="328">
          <cell r="A328" t="str">
            <v>73816/002</v>
          </cell>
          <cell r="B328" t="str">
            <v>DRENO VERTICAL COM PEDRISCO</v>
          </cell>
          <cell r="C328" t="str">
            <v>M</v>
          </cell>
          <cell r="D328">
            <v>11.91</v>
          </cell>
        </row>
        <row r="329">
          <cell r="A329">
            <v>73881</v>
          </cell>
          <cell r="B329" t="str">
            <v>DRENO COM MANTA GEOTEXTIL</v>
          </cell>
          <cell r="C329">
            <v>0</v>
          </cell>
          <cell r="D329">
            <v>0</v>
          </cell>
        </row>
        <row r="330">
          <cell r="A330" t="str">
            <v>73881/001</v>
          </cell>
          <cell r="B330" t="str">
            <v>DRENO COM MANTA GEOTEXTIL 200 G/M2</v>
          </cell>
          <cell r="C330" t="str">
            <v>M2</v>
          </cell>
          <cell r="D330">
            <v>5.79</v>
          </cell>
        </row>
        <row r="331">
          <cell r="A331" t="str">
            <v>73881/002</v>
          </cell>
          <cell r="B331" t="str">
            <v>DRENO COM MANTA GEOTEXTIL 300 G/M2</v>
          </cell>
          <cell r="C331" t="str">
            <v>M2</v>
          </cell>
          <cell r="D331">
            <v>8.76</v>
          </cell>
        </row>
        <row r="332">
          <cell r="A332" t="str">
            <v>73881/003</v>
          </cell>
          <cell r="B332" t="str">
            <v>DRENO COM MANTA GEOTEXTIL 400 G/M2</v>
          </cell>
          <cell r="C332" t="str">
            <v>M2</v>
          </cell>
          <cell r="D332">
            <v>10.69</v>
          </cell>
        </row>
        <row r="333">
          <cell r="A333">
            <v>73883</v>
          </cell>
          <cell r="B333" t="str">
            <v>DRENO FRANCES C/MATERIAL FILTRANTE</v>
          </cell>
          <cell r="C333">
            <v>0</v>
          </cell>
          <cell r="D333">
            <v>0</v>
          </cell>
        </row>
        <row r="334">
          <cell r="A334" t="str">
            <v>73883/001</v>
          </cell>
          <cell r="B334" t="str">
            <v>DRENO FRANCES COM AREIA</v>
          </cell>
          <cell r="C334" t="str">
            <v>M3</v>
          </cell>
          <cell r="D334">
            <v>62.25</v>
          </cell>
        </row>
        <row r="335">
          <cell r="A335" t="str">
            <v>73883/002</v>
          </cell>
          <cell r="B335" t="str">
            <v>DRENO FRANCES COM BRITA</v>
          </cell>
          <cell r="C335" t="str">
            <v>M3</v>
          </cell>
          <cell r="D335">
            <v>129.86000000000001</v>
          </cell>
        </row>
        <row r="336">
          <cell r="A336" t="str">
            <v>73883/003</v>
          </cell>
          <cell r="B336" t="str">
            <v>DRENO FRANCES COM CASCALHO</v>
          </cell>
          <cell r="C336" t="str">
            <v>M3</v>
          </cell>
          <cell r="D336">
            <v>49.33</v>
          </cell>
        </row>
        <row r="337">
          <cell r="A337">
            <v>73902</v>
          </cell>
          <cell r="B337" t="str">
            <v>CAMADA DRENANTE COM BRITA</v>
          </cell>
          <cell r="C337">
            <v>0</v>
          </cell>
          <cell r="D337">
            <v>0</v>
          </cell>
        </row>
        <row r="338">
          <cell r="A338" t="str">
            <v>73902/001</v>
          </cell>
          <cell r="B338" t="str">
            <v>CAMADA DRENANTE COM BRITA NUM 3</v>
          </cell>
          <cell r="C338" t="str">
            <v>M3</v>
          </cell>
          <cell r="D338">
            <v>117.17</v>
          </cell>
        </row>
        <row r="339">
          <cell r="A339">
            <v>73968</v>
          </cell>
          <cell r="B339" t="str">
            <v>COLOCACAO DE MANTA - MMA</v>
          </cell>
          <cell r="C339">
            <v>0</v>
          </cell>
          <cell r="D339">
            <v>0</v>
          </cell>
        </row>
        <row r="340">
          <cell r="A340" t="str">
            <v>73968/001</v>
          </cell>
          <cell r="B340" t="str">
            <v>COLOCACAO MANTA IMPERMEABILIZANTE</v>
          </cell>
          <cell r="C340" t="str">
            <v>M2</v>
          </cell>
          <cell r="D340">
            <v>30.88</v>
          </cell>
        </row>
        <row r="341">
          <cell r="A341">
            <v>73969</v>
          </cell>
          <cell r="B341" t="str">
            <v>DRENOS DE CHORUME EM TUBOS DRENANTES - MMA</v>
          </cell>
          <cell r="C341">
            <v>0</v>
          </cell>
          <cell r="D341">
            <v>0</v>
          </cell>
        </row>
        <row r="342">
          <cell r="A342" t="str">
            <v>73969/001</v>
          </cell>
          <cell r="B342" t="str">
            <v>DRENOS DE CHORUME EM TUBOS DRENANTES DE CONCRETO, DIAM=200MM,ENVOLTOS EM BRITA E GEOTEXTIL</v>
          </cell>
          <cell r="C342" t="str">
            <v>M</v>
          </cell>
          <cell r="D342">
            <v>53.74</v>
          </cell>
        </row>
        <row r="343">
          <cell r="A343">
            <v>74017</v>
          </cell>
          <cell r="B343" t="str">
            <v>EXECUCAO DE DRENOS DE CHORUME EM TUBOS DRENANTES</v>
          </cell>
          <cell r="C343">
            <v>0</v>
          </cell>
          <cell r="D343">
            <v>0</v>
          </cell>
        </row>
        <row r="344">
          <cell r="A344" t="str">
            <v>74017/001</v>
          </cell>
          <cell r="B344" t="str">
            <v>DRENOS DE CHORUME EM TUBOS DRENANTES, PVC, DIAM=100 MM, ENVOLTOSEM BRITA E GEOTEXTIL</v>
          </cell>
          <cell r="C344" t="str">
            <v>M</v>
          </cell>
          <cell r="D344">
            <v>38.44</v>
          </cell>
        </row>
        <row r="345">
          <cell r="A345" t="str">
            <v>74017/002</v>
          </cell>
          <cell r="B345" t="str">
            <v>DRENOS DE CHORUME EM TUBOS DRENANTES, PVC, DIAM=150 MM, ENVOLTOSEM BRITA E GEOTEXTIL</v>
          </cell>
          <cell r="C345" t="str">
            <v>M</v>
          </cell>
          <cell r="D345">
            <v>45.9</v>
          </cell>
        </row>
        <row r="346">
          <cell r="A346">
            <v>74167</v>
          </cell>
          <cell r="B346" t="str">
            <v>FORNECIMENTO/ASSENTAMENTO DE MANTA GEOTEXTIL BIDIM OP-60 EM DRENOS</v>
          </cell>
          <cell r="C346">
            <v>0</v>
          </cell>
          <cell r="D346">
            <v>0</v>
          </cell>
        </row>
        <row r="347">
          <cell r="A347" t="str">
            <v>74167/001</v>
          </cell>
          <cell r="B347" t="str">
            <v>FORNECIMENTO/ASSENTAMENTO DE MANTA GEOTEXTIL RT-31 (ANT OP-60) BIDIM</v>
          </cell>
          <cell r="C347" t="str">
            <v>M2</v>
          </cell>
          <cell r="D347">
            <v>17.64</v>
          </cell>
        </row>
        <row r="348">
          <cell r="A348">
            <v>75029</v>
          </cell>
          <cell r="B348" t="str">
            <v>TUBULAÇÃO EM PVC CORRUGADO RIGIDO PERFURADO P/ DRENAGEM</v>
          </cell>
          <cell r="C348">
            <v>0</v>
          </cell>
          <cell r="D348">
            <v>0</v>
          </cell>
        </row>
        <row r="349">
          <cell r="A349" t="str">
            <v>75029/001</v>
          </cell>
          <cell r="B349" t="str">
            <v>TUBO PVC CORRUGADO RIGIDO PERFURADO DN 150 PARA DRENAGEM - FORNECIMENTO E INSTALACAO</v>
          </cell>
          <cell r="C349" t="str">
            <v>M</v>
          </cell>
          <cell r="D349">
            <v>21.57</v>
          </cell>
        </row>
        <row r="350">
          <cell r="A350">
            <v>29</v>
          </cell>
          <cell r="B350" t="str">
            <v>ENROCAMENTOS</v>
          </cell>
          <cell r="C350">
            <v>0</v>
          </cell>
          <cell r="D350">
            <v>0</v>
          </cell>
        </row>
        <row r="351">
          <cell r="A351">
            <v>6454</v>
          </cell>
          <cell r="B351" t="str">
            <v>FORNECIMENTO E LANCAMENTO DE PEDRA DE MAO</v>
          </cell>
          <cell r="C351" t="str">
            <v>M3</v>
          </cell>
          <cell r="D351">
            <v>131.16999999999999</v>
          </cell>
        </row>
        <row r="352">
          <cell r="A352">
            <v>73611</v>
          </cell>
          <cell r="B352" t="str">
            <v>ENROCAMENTO COM PEDRA ARGAMASSADA TRAÇO 1:4 COM PEDRA DE MÃO</v>
          </cell>
          <cell r="C352" t="str">
            <v>M3</v>
          </cell>
          <cell r="D352">
            <v>254.33</v>
          </cell>
        </row>
        <row r="353">
          <cell r="A353">
            <v>73670</v>
          </cell>
          <cell r="B353" t="str">
            <v>MACIÇO DE ENROCAMENTO COM TOPOGRAFIA, INCLUSIVE TOPOGRAFO</v>
          </cell>
          <cell r="C353" t="str">
            <v>M3</v>
          </cell>
          <cell r="D353">
            <v>137.77000000000001</v>
          </cell>
        </row>
        <row r="354">
          <cell r="A354">
            <v>73697</v>
          </cell>
          <cell r="B354" t="str">
            <v>ENROCAMENTO MANUAL, SEM ARRUMACAO DO MATERIAL</v>
          </cell>
          <cell r="C354" t="str">
            <v>M3</v>
          </cell>
          <cell r="D354">
            <v>133.24</v>
          </cell>
        </row>
        <row r="355">
          <cell r="A355">
            <v>73698</v>
          </cell>
          <cell r="B355" t="str">
            <v>ENROCAMENTO MANUAL, COM ARRUMACAO DO MATERIAL</v>
          </cell>
          <cell r="C355" t="str">
            <v>M3</v>
          </cell>
          <cell r="D355">
            <v>157.88999999999999</v>
          </cell>
        </row>
        <row r="356">
          <cell r="A356">
            <v>30</v>
          </cell>
          <cell r="B356" t="str">
            <v>ENSECADEIRAS</v>
          </cell>
          <cell r="C356">
            <v>0</v>
          </cell>
          <cell r="D356">
            <v>0</v>
          </cell>
        </row>
        <row r="357">
          <cell r="A357">
            <v>73890</v>
          </cell>
          <cell r="B357" t="str">
            <v>ENSECADEIRA DE MADEIRA</v>
          </cell>
          <cell r="C357">
            <v>0</v>
          </cell>
          <cell r="D357">
            <v>0</v>
          </cell>
        </row>
        <row r="358">
          <cell r="A358" t="str">
            <v>73890/001</v>
          </cell>
          <cell r="B358" t="str">
            <v>ENSECADEIRA DE MADEIRA COM PAREDE SIMPLES</v>
          </cell>
          <cell r="C358" t="str">
            <v>M2</v>
          </cell>
          <cell r="D358">
            <v>68.37</v>
          </cell>
        </row>
        <row r="359">
          <cell r="A359" t="str">
            <v>73890/002</v>
          </cell>
          <cell r="B359" t="str">
            <v>ENSECADEIRA DE MADEIRA COM PAREDE DUPLA</v>
          </cell>
          <cell r="C359" t="str">
            <v>M2</v>
          </cell>
          <cell r="D359">
            <v>173.18</v>
          </cell>
        </row>
        <row r="360">
          <cell r="A360">
            <v>31</v>
          </cell>
          <cell r="B360" t="str">
            <v>GABIOES</v>
          </cell>
          <cell r="C360">
            <v>0</v>
          </cell>
          <cell r="D360">
            <v>0</v>
          </cell>
        </row>
        <row r="361">
          <cell r="A361">
            <v>73666</v>
          </cell>
          <cell r="B361" t="str">
            <v>PROTECAO COM GABIOES DE PEDRA DE MÃO EM CAIXA DE MALHA HEXAGONAL 8CM X10CM</v>
          </cell>
          <cell r="C361" t="str">
            <v>M3</v>
          </cell>
          <cell r="D361">
            <v>417.89</v>
          </cell>
        </row>
        <row r="362">
          <cell r="A362">
            <v>73842</v>
          </cell>
          <cell r="B362" t="str">
            <v>GABIAO TIPO COLCHAO RENO</v>
          </cell>
          <cell r="C362">
            <v>0</v>
          </cell>
          <cell r="D362">
            <v>0</v>
          </cell>
        </row>
        <row r="363">
          <cell r="A363" t="str">
            <v>73842/001</v>
          </cell>
          <cell r="B363" t="str">
            <v>GABIAO TIPO COLCHAO RENO COM H = 0,17 M</v>
          </cell>
          <cell r="C363" t="str">
            <v>M2</v>
          </cell>
          <cell r="D363">
            <v>73.39</v>
          </cell>
        </row>
        <row r="364">
          <cell r="A364" t="str">
            <v>73842/002</v>
          </cell>
          <cell r="B364" t="str">
            <v>GABIAO TIPO COLCHAO RENO COM H = 0,23 M</v>
          </cell>
          <cell r="C364" t="str">
            <v>M2</v>
          </cell>
          <cell r="D364">
            <v>81.47</v>
          </cell>
        </row>
        <row r="365">
          <cell r="A365" t="str">
            <v>73842/003</v>
          </cell>
          <cell r="B365" t="str">
            <v>GABIAO TIPO COLCHAO RENO COM H = 0,30 M</v>
          </cell>
          <cell r="C365" t="str">
            <v>M2</v>
          </cell>
          <cell r="D365">
            <v>93.04</v>
          </cell>
        </row>
        <row r="366">
          <cell r="A366">
            <v>73889</v>
          </cell>
          <cell r="B366" t="str">
            <v>GABIAO TIPO CAIXA COM DIAFRAGMA</v>
          </cell>
          <cell r="C366">
            <v>0</v>
          </cell>
          <cell r="D366">
            <v>0</v>
          </cell>
        </row>
        <row r="367">
          <cell r="A367" t="str">
            <v>73889/001</v>
          </cell>
          <cell r="B367" t="str">
            <v>GABIAO TIPO CAIXA COM DIAFRAGMA GALVANIZADO</v>
          </cell>
          <cell r="C367" t="str">
            <v>M3</v>
          </cell>
          <cell r="D367">
            <v>242.55</v>
          </cell>
        </row>
        <row r="368">
          <cell r="A368" t="str">
            <v>73889/002</v>
          </cell>
          <cell r="B368" t="str">
            <v>GABIAO TIPO CAIXA COM DIAFRAGMA GALVANIZADO PLASTIFICADO</v>
          </cell>
          <cell r="C368" t="str">
            <v>M3</v>
          </cell>
          <cell r="D368">
            <v>242.55</v>
          </cell>
        </row>
        <row r="369">
          <cell r="A369">
            <v>32</v>
          </cell>
          <cell r="B369" t="str">
            <v>MUROS DE ARRIMO</v>
          </cell>
          <cell r="C369">
            <v>0</v>
          </cell>
          <cell r="D369">
            <v>0</v>
          </cell>
        </row>
        <row r="370">
          <cell r="A370">
            <v>73843</v>
          </cell>
          <cell r="B370" t="str">
            <v>MURO DE ARRIMO DE CONCRETO</v>
          </cell>
          <cell r="C370">
            <v>0</v>
          </cell>
          <cell r="D370">
            <v>0</v>
          </cell>
        </row>
        <row r="371">
          <cell r="A371" t="str">
            <v>73843/001</v>
          </cell>
          <cell r="B371" t="str">
            <v>MURO DE ARRIMO DE CONCRETO CICLOPICO COM 30% DE PEDRA DE MAO</v>
          </cell>
          <cell r="C371" t="str">
            <v>M3</v>
          </cell>
          <cell r="D371">
            <v>261.64999999999998</v>
          </cell>
        </row>
        <row r="372">
          <cell r="A372">
            <v>73844</v>
          </cell>
          <cell r="B372" t="str">
            <v>MURO DE ARRIMO DE ALVENARIA</v>
          </cell>
          <cell r="C372">
            <v>0</v>
          </cell>
          <cell r="D372">
            <v>0</v>
          </cell>
        </row>
        <row r="373">
          <cell r="A373" t="str">
            <v>73844/001</v>
          </cell>
          <cell r="B373" t="str">
            <v>MURO DE ARRIMO DE ALVENARIA DE PEDRA ARGAMASSADA</v>
          </cell>
          <cell r="C373" t="str">
            <v>M3</v>
          </cell>
          <cell r="D373">
            <v>320.48</v>
          </cell>
        </row>
        <row r="374">
          <cell r="A374" t="str">
            <v>73844/002</v>
          </cell>
          <cell r="B374" t="str">
            <v>MURO DE ARRIMO DE ALVENARIA DE TIJOLOS</v>
          </cell>
          <cell r="C374" t="str">
            <v>M3</v>
          </cell>
          <cell r="D374">
            <v>258.31</v>
          </cell>
        </row>
        <row r="375">
          <cell r="A375">
            <v>35</v>
          </cell>
          <cell r="B375" t="str">
            <v>CALHAS DE DRENAGEM/ALAS DE GALERIAS (ESTRUT. DE LANCAMENTO)</v>
          </cell>
          <cell r="C375">
            <v>0</v>
          </cell>
          <cell r="D375">
            <v>0</v>
          </cell>
        </row>
        <row r="376">
          <cell r="A376">
            <v>74150</v>
          </cell>
          <cell r="B376" t="str">
            <v>VALETA E SAIDAS LATERAIS D AGU</v>
          </cell>
          <cell r="C376">
            <v>0</v>
          </cell>
          <cell r="D376">
            <v>0</v>
          </cell>
        </row>
        <row r="377">
          <cell r="A377" t="str">
            <v>74150/001</v>
          </cell>
          <cell r="B377" t="str">
            <v>VALETA E SAIDAS LATERAIS D AGUA (EXECUTADA C/MOTONIVELADORA</v>
          </cell>
          <cell r="C377" t="str">
            <v>M</v>
          </cell>
          <cell r="D377">
            <v>0.71</v>
          </cell>
        </row>
        <row r="378">
          <cell r="A378">
            <v>36</v>
          </cell>
          <cell r="B378" t="str">
            <v>POCOS DE VISITA/BOCAS DE LOBO/CX. DE PASSAGEM/CX. DIVERSAS</v>
          </cell>
          <cell r="C378">
            <v>0</v>
          </cell>
          <cell r="D378">
            <v>0</v>
          </cell>
        </row>
        <row r="379">
          <cell r="A379">
            <v>73772</v>
          </cell>
          <cell r="B379" t="str">
            <v>BUEIRO TUBULAR DE CONCRETO ARMADO</v>
          </cell>
          <cell r="C379">
            <v>0</v>
          </cell>
          <cell r="D379">
            <v>0</v>
          </cell>
        </row>
        <row r="380">
          <cell r="A380" t="str">
            <v>73772/001</v>
          </cell>
          <cell r="B380" t="str">
            <v>BUEIRO SIMPLES TUBULAÇÃO DE CONCRETO ARMADO DIAM=0,80M ALT=1,50M ASSENTE EM BERCO CONCRETO CICLOPICO INCLUSIVE MATERIAIS ESCAVACAO E REATERRO E TOPOGRAFO, EXCLUSIVE MATERIAL JAZIDA E TRANSPORTE.</v>
          </cell>
          <cell r="C380" t="str">
            <v>M</v>
          </cell>
          <cell r="D380">
            <v>516.1</v>
          </cell>
        </row>
        <row r="381">
          <cell r="A381">
            <v>73799</v>
          </cell>
          <cell r="B381" t="str">
            <v>FORNECIMENTO/ASSENT GRELHAS FF P/CAIXAS DE RALO</v>
          </cell>
          <cell r="C381">
            <v>0</v>
          </cell>
          <cell r="D381">
            <v>0</v>
          </cell>
        </row>
        <row r="382">
          <cell r="A382" t="str">
            <v>73799/001</v>
          </cell>
          <cell r="B382" t="str">
            <v>GRELHA EM FERRO FUNDIDO, DIMENSÕES 30X90CM, 85KG PARA CX RALO, FORNECIDA E ASSENTADA COM ARGAMASSA 1:4 CIMENTO:AREIA.</v>
          </cell>
          <cell r="C382" t="str">
            <v>UN</v>
          </cell>
          <cell r="D382">
            <v>223.29</v>
          </cell>
        </row>
        <row r="383">
          <cell r="A383">
            <v>73856</v>
          </cell>
          <cell r="B383" t="str">
            <v>BOCA PARA BUEIRO TUBULAR DE CONCRETO SIMPLES</v>
          </cell>
          <cell r="C383">
            <v>0</v>
          </cell>
          <cell r="D383">
            <v>0</v>
          </cell>
        </row>
        <row r="384">
          <cell r="A384" t="str">
            <v>73856/001</v>
          </cell>
          <cell r="B384" t="str">
            <v>BOCA P/BUEIRO SIMPLES TUBULAR D=0,40M EM CONC CICLOP INCL FORMAS ESCA-VACAO REATERRO E MATERIAIS EXCL MATERIAL REATERRO JAZIDA E TRANSPORTE.</v>
          </cell>
          <cell r="C384" t="str">
            <v>UN</v>
          </cell>
          <cell r="D384">
            <v>244.86</v>
          </cell>
        </row>
        <row r="385">
          <cell r="A385" t="str">
            <v>73856/002</v>
          </cell>
          <cell r="B385" t="str">
            <v>BOCA PARA BUEIRO SIMPLES TUBULAR, DIAMETRO =0,60M, EM CONCRETO CICLOPICO, INCLUINDO FORMAS, ESCAVACAO, REATERRO E MATERIAIS, EXCLUINDO MATERIAL REATERRO JAZIDA E TRANSPORTE.</v>
          </cell>
          <cell r="C385" t="str">
            <v>UN</v>
          </cell>
          <cell r="D385">
            <v>414.56</v>
          </cell>
        </row>
        <row r="386">
          <cell r="A386" t="str">
            <v>73856/003</v>
          </cell>
          <cell r="B386" t="str">
            <v>BOCA PARA BUEIRO SIMPLES TUBULAR, DIAMETRO =0,80M, EM CONCRETO CICLOPICO, INCLUINDO FORMAS, ESCAVACAO, REATERRO E MATERIAIS, EXCLUINDO MATERIAL REATERRO JAZIDA E TRANSPORTE.</v>
          </cell>
          <cell r="C386" t="str">
            <v>UN</v>
          </cell>
          <cell r="D386">
            <v>637.28</v>
          </cell>
        </row>
        <row r="387">
          <cell r="A387" t="str">
            <v>73856/004</v>
          </cell>
          <cell r="B387" t="str">
            <v>BOCA PARA BUEIRO SIMPLES TUBULAR, DIAMETRO =1,00M, EM CONCRETO CICLOPICO, INCLUINDO FORMAS, ESCAVACAO, REATERRO E MATERIAIS, EXCLUINDO MATERIAL REATERRO JAZIDA E TRANSPORTE.</v>
          </cell>
          <cell r="C387" t="str">
            <v>UN</v>
          </cell>
          <cell r="D387">
            <v>917.98</v>
          </cell>
        </row>
        <row r="388">
          <cell r="A388" t="str">
            <v>73856/005</v>
          </cell>
          <cell r="B388" t="str">
            <v>BOCA PARA BUEIRO SIMPLES TUBULAR, DIAMETRO =1,20M, EM CONCRETO CICLOPICO, INCLUINDO FORMAS, ESCAVACAO, REATERRO E MATERIAIS, EXCLUINDO MATERIAL REATERRO JAZIDA E TRANSPORTE.</v>
          </cell>
          <cell r="C388" t="str">
            <v>UN</v>
          </cell>
          <cell r="D388">
            <v>1260.53</v>
          </cell>
        </row>
        <row r="389">
          <cell r="A389" t="str">
            <v>73856/006</v>
          </cell>
          <cell r="B389" t="str">
            <v>BOCA PARA BUEIRO DUPLO TUBULAR, DIAMETRO =0,40M, EM CONCRETO CICLOPICO, INCLUINDO FORMAS, ESCAVACAO, REATERRO E MATERIAIS, EXCLUINDO MATERIAL REATERRO JAZIDA E TRANSPORTE.</v>
          </cell>
          <cell r="C389" t="str">
            <v>UN</v>
          </cell>
          <cell r="D389">
            <v>353.37</v>
          </cell>
        </row>
        <row r="390">
          <cell r="A390" t="str">
            <v>73856/007</v>
          </cell>
          <cell r="B390" t="str">
            <v>BOCA PARA BUEIRO DUPLO TUBULAR, DIAMETRO =0,60M, EM CONCRETO CICLOPICO, INCLUINDO FORMAS, ESCAVACAO, REATERRO E MATERIAIS, EXCLUINDO MATERIAL REATERRO JAZIDA E TRANSPORTE.</v>
          </cell>
          <cell r="C390" t="str">
            <v>UN</v>
          </cell>
          <cell r="D390">
            <v>599.88</v>
          </cell>
        </row>
        <row r="391">
          <cell r="A391" t="str">
            <v>73856/008</v>
          </cell>
          <cell r="B391" t="str">
            <v>BOCA PARA BUEIRO DUPLO TUBULAR, DIAMETRO =0,80M, EM CONCRETO CICLOPICO, INCLUINDO FORMAS, ESCAVACAO, REATERRO E MATERIAIS, EXCLUINDO MATERIAL REATERRO JAZIDA E TRANSPORTE.</v>
          </cell>
          <cell r="C391" t="str">
            <v>UN</v>
          </cell>
          <cell r="D391">
            <v>921.12</v>
          </cell>
        </row>
        <row r="392">
          <cell r="A392" t="str">
            <v>73856/009</v>
          </cell>
          <cell r="B392" t="str">
            <v>BOCA PARA BUEIRO DUPLO TUBULAR, DIAMETRO =1,00M, EM CONCRETO CICLOPICO, INCLUINDO FORMAS, ESCAVACAO, REATERRO E MATERIAIS, EXCLUINDO MATERIAL REATERRO JAZIDA E TRANSPORTE.</v>
          </cell>
          <cell r="C392" t="str">
            <v>UN</v>
          </cell>
          <cell r="D392">
            <v>1322.32</v>
          </cell>
        </row>
        <row r="393">
          <cell r="A393" t="str">
            <v>73856/010</v>
          </cell>
          <cell r="B393" t="str">
            <v>BOCA PARA BUEIRO DUPLOTUBULAR, DIAMETRO =1,20M, EM CONCRETO CICLOPICO,INCLUINDO FORMAS, ESCAVACAO, REATERRO E MATERIAIS, EXCLUINDO MATERIALREATERRO JAZIDA E TRANSPORTE.</v>
          </cell>
          <cell r="C393" t="str">
            <v>UN</v>
          </cell>
          <cell r="D393">
            <v>1808.99</v>
          </cell>
        </row>
        <row r="394">
          <cell r="A394" t="str">
            <v>73856/011</v>
          </cell>
          <cell r="B394" t="str">
            <v>BOCA PARA BUEIRO TRIPLO TUBULAR, DIAMETRO =0,40M, EM CONCRETO CICLOPICO, INCLUINDO FORMAS, ESCAVACAO, REATERRO E MATERIAIS, EXCLUINDO MATERIAL REATERRO JAZIDA E TRANSPORTE.</v>
          </cell>
          <cell r="C394" t="str">
            <v>UN</v>
          </cell>
          <cell r="D394">
            <v>461.61</v>
          </cell>
        </row>
        <row r="395">
          <cell r="A395" t="str">
            <v>73856/012</v>
          </cell>
          <cell r="B395" t="str">
            <v>BOCA PARA BUEIRO TRIPLO TUBULAR, DIAMETRO =0,60M, EM CONCRETO CICLOPICO, INCLUINDO FORMAS, ESCAVACAO, REATERRO E MATERIAIS, EXCLUINDO MATERIAL REATERRO JAZIDA E TRANSPORTE.</v>
          </cell>
          <cell r="C395" t="str">
            <v>UN</v>
          </cell>
          <cell r="D395">
            <v>784.94</v>
          </cell>
        </row>
        <row r="396">
          <cell r="A396" t="str">
            <v>73856/013</v>
          </cell>
          <cell r="B396" t="str">
            <v>BOCA PARA BUEIRO TRIPLO TUBULAR, DIAMETRO =0,80M, EM CONCRETO CICLOPICO, INCLUINDO FORMAS, ESCAVACAO, REATERRO E MATERIAIS, EXCLUINDO MATERIAL REATERRO JAZIDA E TRANSPORTE.</v>
          </cell>
          <cell r="C396" t="str">
            <v>UN</v>
          </cell>
          <cell r="D396">
            <v>1204.69</v>
          </cell>
        </row>
        <row r="397">
          <cell r="A397" t="str">
            <v>73856/014</v>
          </cell>
          <cell r="B397" t="str">
            <v>BOCA PARA BUEIRO TRIPLO TUBULAR, DIAMETRO =1,00M, EM CONCRETO CICLOPICO, INCLUINDO FORMAS, ESCAVACAO, REATERRO E MATERIAIS, EXCLUINDO MATERIAL REATERRO JAZIDA E TRANSPORTE.</v>
          </cell>
          <cell r="C397" t="str">
            <v>UN</v>
          </cell>
          <cell r="D397">
            <v>1726.93</v>
          </cell>
        </row>
        <row r="398">
          <cell r="A398" t="str">
            <v>73856/015</v>
          </cell>
          <cell r="B398" t="str">
            <v>BOCA PARA BUEIRO TRIPLO TUBULAR, DIAMETRO =1,20M, EM CONCRETO CICLOPICO, INCLUINDO FORMAS, ESCAVACAO, REATERRO E MATERIAIS, EXCLUINDO MATERIAL REATERRO JAZIDA E TRANSPORTE.</v>
          </cell>
          <cell r="C398" t="str">
            <v>UN</v>
          </cell>
          <cell r="D398">
            <v>2357.44</v>
          </cell>
        </row>
        <row r="399">
          <cell r="A399">
            <v>73950</v>
          </cell>
          <cell r="B399" t="str">
            <v>CAIXA RALO "BOCA DE LOBO" EM ALVENARIA C/GRELHA FERRO</v>
          </cell>
          <cell r="C399">
            <v>0</v>
          </cell>
          <cell r="D399">
            <v>0</v>
          </cell>
        </row>
        <row r="400">
          <cell r="A400" t="str">
            <v>73950/001</v>
          </cell>
          <cell r="B400" t="str">
            <v>CAIXA TIPO ”BOCA LOBO” 30X90X90CM, EM ALV TIJ MACICO 1 VEZ, REVESTIDACOM ARGAMASSA 1:4 CIMENTO:AREIA, SOBRE BASE DE CONCRETO SIMPLES FCK=10MPA, COM GRELHA FOFO 135KG, INCLUINDO ESCAVACAO E REATERRO.</v>
          </cell>
          <cell r="C400" t="str">
            <v>UN</v>
          </cell>
          <cell r="D400">
            <v>690.83</v>
          </cell>
        </row>
        <row r="401">
          <cell r="A401">
            <v>73963</v>
          </cell>
          <cell r="B401" t="str">
            <v>POCO VISITA ANEL CONCRETO P/COLETOR ESGOTO SANITARIO</v>
          </cell>
          <cell r="C401">
            <v>0</v>
          </cell>
          <cell r="D401">
            <v>0</v>
          </cell>
        </row>
        <row r="402">
          <cell r="A402" t="str">
            <v>73963/001</v>
          </cell>
          <cell r="B402" t="str">
            <v>POCO DE VISITA PARA REDE DE ESG. SANIT., EM ANEIS DE CONCRETO, DIÂMETRO = 60CM, PROF=80CM, INCLUINDO DEGRAU, EXCLUINDO TAMPAO FERRO FUNDIDO.</v>
          </cell>
          <cell r="C402" t="str">
            <v>UN</v>
          </cell>
          <cell r="D402">
            <v>199.71</v>
          </cell>
        </row>
        <row r="403">
          <cell r="A403" t="str">
            <v>73963/002</v>
          </cell>
          <cell r="B403" t="str">
            <v>POCO DE VISITA PARA REDE DE ESG. SANIT., EM ANEIS DE CONCRETO, DIÂMETRO = 60CM, PROF = 100CM, INCLUINDO DEGRAU, EXCLUINDO TAMPAO FERRO FUNDIDO.</v>
          </cell>
          <cell r="C403" t="str">
            <v>UN</v>
          </cell>
          <cell r="D403">
            <v>247.9</v>
          </cell>
        </row>
        <row r="404">
          <cell r="A404" t="str">
            <v>73963/003</v>
          </cell>
          <cell r="B404" t="str">
            <v>POCO DE VISITA PARA REDE DE ESG. SANIT., EM ANEIS DE CONCRETO, DIÂMETRO = 60CM, PROF = 60CM, INCLUINDO DEGRAU, EXCLUINDO TAMPAO FERRO FUNDIDO.</v>
          </cell>
          <cell r="C404" t="str">
            <v>UN</v>
          </cell>
          <cell r="D404">
            <v>175.41</v>
          </cell>
        </row>
        <row r="405">
          <cell r="A405" t="str">
            <v>73963/004</v>
          </cell>
          <cell r="B405" t="str">
            <v>POCO DE VISITA PARA REDE DE ESG. SANIT., EM ANEIS DE CONCRETO, DIÂMETRO = 60CM E 110CM, PROF = 105CM, INCLUINDO DEGRAU, EXCLUINDO TAMPAO FERRO FUNDIDO.</v>
          </cell>
          <cell r="C405" t="str">
            <v>UN</v>
          </cell>
          <cell r="D405">
            <v>759.26</v>
          </cell>
        </row>
        <row r="406">
          <cell r="A406" t="str">
            <v>73963/005</v>
          </cell>
          <cell r="B406" t="str">
            <v>POCO DE VISITA PARA REDE DE ESG. SANIT., EM ANEIS DE CONCRETO, DIÂMETRO = 60CM E 110CM, PROF = 120CM, INCLUINDO DEGRAU, EXCLUINDO TAMPAO FERRO FUNDIDO.</v>
          </cell>
          <cell r="C406" t="str">
            <v>UN</v>
          </cell>
          <cell r="D406">
            <v>830.68</v>
          </cell>
        </row>
        <row r="407">
          <cell r="A407" t="str">
            <v>73963/006</v>
          </cell>
          <cell r="B407" t="str">
            <v>POCO DE VISITA PARA REDE DE ESG. SANIT., EM ANEIS DE CONCRETO, DIÂMETRO = 60CM E 110CM, PROF = 140CM, INCLUINDO DEGRAU, EXCLUINDO TAMPAO FERRO FUNDIDO.</v>
          </cell>
          <cell r="C407" t="str">
            <v>UN</v>
          </cell>
          <cell r="D407">
            <v>938.93</v>
          </cell>
        </row>
        <row r="408">
          <cell r="A408" t="str">
            <v>73963/007</v>
          </cell>
          <cell r="B408" t="str">
            <v>POCO DE VISITA PARA REDE DE ESG. SANIT., EM ANEIS DE CONCRETO, DIÂMETRO = 60CM E 110CM, PROF = 150CM, INCLUINDO DEGRAU, EXCLUINDO TAMPAO FERRO FUNDIDO.</v>
          </cell>
          <cell r="C408" t="str">
            <v>UN</v>
          </cell>
          <cell r="D408">
            <v>993.14</v>
          </cell>
        </row>
        <row r="409">
          <cell r="A409" t="str">
            <v>73963/008</v>
          </cell>
          <cell r="B409" t="str">
            <v>POCO DE VISITA PARA REDE DE ESG. SANIT., EM ANEIS DE CONCRETO, DIÂMETRO = 60CM E 110CM, PROF = 160CM, INCLUINDO DEGRAU, EXCLUINDO TAMPAO FERRO FUNDIDO.</v>
          </cell>
          <cell r="C409" t="str">
            <v>UN</v>
          </cell>
          <cell r="D409">
            <v>997.97</v>
          </cell>
        </row>
        <row r="410">
          <cell r="A410" t="str">
            <v>73963/009</v>
          </cell>
          <cell r="B410" t="str">
            <v>POCO DE VISITA PARA REDE DE ESG. SANIT., EM ANEIS DE CONCRETO, DIÂMETRO = 110CM, PROF = 170CM, INCLUINDO DEGRAU, EXCLUINDO TAMPAO FERRO FUNDIDO.</v>
          </cell>
          <cell r="C410" t="str">
            <v>UN</v>
          </cell>
          <cell r="D410">
            <v>1069.17</v>
          </cell>
        </row>
        <row r="411">
          <cell r="A411" t="str">
            <v>73963/010</v>
          </cell>
          <cell r="B411" t="str">
            <v>POCO DE VISITA PARA REDE DE ESG. SANIT., EM ANEIS DE CONCRETO, DIÂMETRO = 60CM E 110CM, PROF = 200CM, INCLUINDO DEGRAU, EXCLUINDO TAMPAO FERRO FUNDIDO.</v>
          </cell>
          <cell r="C411" t="str">
            <v>UN</v>
          </cell>
          <cell r="D411">
            <v>1133.19</v>
          </cell>
        </row>
        <row r="412">
          <cell r="A412" t="str">
            <v>73963/011</v>
          </cell>
          <cell r="B412" t="str">
            <v>POCO DE VISITA PARA REDE DE ESG. SANIT., EM ANEIS DE CONCRETO, DIÂMETRO = 60CM E 110CM, PROF = 230CM, INCLUINDO DEGRAU, EXCLUINDO TAMPAO FERRO FUNDIDO.</v>
          </cell>
          <cell r="C412" t="str">
            <v>UN</v>
          </cell>
          <cell r="D412">
            <v>1217.47</v>
          </cell>
        </row>
        <row r="413">
          <cell r="A413" t="str">
            <v>73963/012</v>
          </cell>
          <cell r="B413" t="str">
            <v>POCO DE VISITA PARA REDE DE ESG. SANIT., EM ANEIS DE CONCRETO, DIÂMETRO = 60CM E 110CM, PROF = 260CM, INCLUINDO DEGRAU, EXCLUINDO TAMPAO FERRO FUNDIDO.</v>
          </cell>
          <cell r="C413" t="str">
            <v>UN</v>
          </cell>
          <cell r="D413">
            <v>1347.61</v>
          </cell>
        </row>
        <row r="414">
          <cell r="A414" t="str">
            <v>73963/013</v>
          </cell>
          <cell r="B414" t="str">
            <v>POCO DE VISITA PARA REDE DE ESG. SANIT., EM ANEIS DE CONCRETO, DIÂMETRO = 60CM E 110CM, PROF = 290CM, INCLUINDO DEGRAU, EXCLUINDO TAMPAO FERRO FUNDIDO.</v>
          </cell>
          <cell r="C414" t="str">
            <v>UN</v>
          </cell>
          <cell r="D414">
            <v>1473.31</v>
          </cell>
        </row>
        <row r="415">
          <cell r="A415" t="str">
            <v>73963/014</v>
          </cell>
          <cell r="B415" t="str">
            <v>POCO DE VISITA PARA REDE DE ESG. SANIT., EM ANEIS DE CONCRETO, DIÂMETRO = 60CM E 110CM, PROF = 320CM, INCLUINDO DEGRAU, EXCLUINDO TAMPAO FERRO FUNDIDO.</v>
          </cell>
          <cell r="C415" t="str">
            <v>UN</v>
          </cell>
          <cell r="D415">
            <v>1544.95</v>
          </cell>
        </row>
        <row r="416">
          <cell r="A416" t="str">
            <v>73963/015</v>
          </cell>
          <cell r="B416" t="str">
            <v>POCO DE VISITA PARA REDE DE ESG. SANIT., EM ANEIS DE CONCRETO, DIÂMETRO = 60CM E 110CM, PROF = 350CM, INCLUINDO DEGRAU, EXCLUINDO TAMPAO FERRO FUNDIDO.</v>
          </cell>
          <cell r="C416" t="str">
            <v>UN</v>
          </cell>
          <cell r="D416">
            <v>1679.55</v>
          </cell>
        </row>
        <row r="417">
          <cell r="A417" t="str">
            <v>73963/016</v>
          </cell>
          <cell r="B417" t="str">
            <v>POCO DE VISITA PARA REDE DE ESG. SANIT., EM ANEIS DE CONCRETO, DIÂMETRO = 60CM E 110CM, PROF = 380CM, INCLUINDO DEGRAU, EXCLUINDO TAMPAO FERRO FUNDIDO.</v>
          </cell>
          <cell r="C417" t="str">
            <v>UN</v>
          </cell>
          <cell r="D417">
            <v>1796.47</v>
          </cell>
        </row>
        <row r="418">
          <cell r="A418" t="str">
            <v>73963/017</v>
          </cell>
          <cell r="B418" t="str">
            <v>POCO DE VISITA PARA REDE DE ESG. SANIT., EM ANEIS DE CONCRETO, DIÂMETRO = 60CM E 110CM, PROF = 410CM, INCLUINDO DEGRAU, EXCLUINDO TAMPAO FERRO FUNDIDO.</v>
          </cell>
          <cell r="C418" t="str">
            <v>UN</v>
          </cell>
          <cell r="D418">
            <v>1931.45</v>
          </cell>
        </row>
        <row r="419">
          <cell r="A419" t="str">
            <v>73963/018</v>
          </cell>
          <cell r="B419" t="str">
            <v>POCO DE VISITA PARA REDE DE ESG. SANIT., EM ANEIS DE CONCRETO, DIÂMETRO = 60CM E 110CM, PROF = 440CM, INCLUINDO DEGRAU, EXCLUINDO TAMPAO FERRO FUNDIDO.</v>
          </cell>
          <cell r="C419" t="str">
            <v>UN</v>
          </cell>
          <cell r="D419">
            <v>2025.01</v>
          </cell>
        </row>
        <row r="420">
          <cell r="A420" t="str">
            <v>73963/019</v>
          </cell>
          <cell r="B420" t="str">
            <v>POCO DE VISITA PARA REDE DE ESG. SANIT., EM ANEIS DE CONCRETO, DIÂMETRO = 60CM E 110CM, PROF = 470CM, INCLUINDO DEGRAU, EXCLUINDO TAMPAO FERRO FUNDIDO.</v>
          </cell>
          <cell r="C420" t="str">
            <v>UN</v>
          </cell>
          <cell r="D420">
            <v>2150.9299999999998</v>
          </cell>
        </row>
        <row r="421">
          <cell r="A421" t="str">
            <v>73963/020</v>
          </cell>
          <cell r="B421" t="str">
            <v>POCO DE VISITA PARA REDE DE ESG. SANIT., EM ANEIS DE CONCRETO, DIÂMETRO = 60CM E 110CM, PROF = 500CM, INCLUINDO DEGRAU, EXCLUINDO TAMPAO FERRO FUNDIDO.</v>
          </cell>
          <cell r="C421" t="str">
            <v>UN</v>
          </cell>
          <cell r="D421">
            <v>2276.48</v>
          </cell>
        </row>
        <row r="422">
          <cell r="A422" t="str">
            <v>73963/021</v>
          </cell>
          <cell r="B422" t="str">
            <v>POCO DE VISITA PARA REDE DE ESG. SANIT., EM ANEIS DE CONCRETO, DIÂMETRO = 60CM E 110CM, PROF = 530CM, INCLUINDO DEGRAU, EXCLUINDO TAMPAO FERRO FUNDIDO.</v>
          </cell>
          <cell r="C422" t="str">
            <v>UN</v>
          </cell>
          <cell r="D422">
            <v>2409.54</v>
          </cell>
        </row>
        <row r="423">
          <cell r="A423" t="str">
            <v>73963/022</v>
          </cell>
          <cell r="B423" t="str">
            <v>POCO DE VISITA PARA REDE DE ESG. SANIT., EM ANEIS DE CONCRETO, DIÂMETRO = 60CM E 110CM, PROF = 560CM, INCLUINDO DEGRAU, EXCLUINDO TAMPAO FERRO FUNDIDO.</v>
          </cell>
          <cell r="C423" t="str">
            <v>UN</v>
          </cell>
          <cell r="D423">
            <v>2535.1</v>
          </cell>
        </row>
        <row r="424">
          <cell r="A424" t="str">
            <v>73963/023</v>
          </cell>
          <cell r="B424" t="str">
            <v>POCO DE VISITA PARA REDE DE ESG. SANIT., EM ANEIS DE CONCRETO, DIÂMETRO = 60CM E 110CM, PROF = 590CM, INCLUINDO DEGRAU, EXCLUINDO TAMPAO FERRO FUNDIDO.</v>
          </cell>
          <cell r="C424" t="str">
            <v>UN</v>
          </cell>
          <cell r="D424">
            <v>2660.65</v>
          </cell>
        </row>
        <row r="425">
          <cell r="A425" t="str">
            <v>73963/024</v>
          </cell>
          <cell r="B425" t="str">
            <v>POCO DE VISITA PARA REDE DE ESG. SANIT., EM ANEIS DE CONCRETO, DIÂMETRO = 60CM E 110CM, PROF = 690CM, INCLUINDO DEGRAU, EXCLUINDO TAMPAO FERRO FUNDIDO.</v>
          </cell>
          <cell r="C425" t="str">
            <v>UN</v>
          </cell>
          <cell r="D425">
            <v>2786.83</v>
          </cell>
        </row>
        <row r="426">
          <cell r="A426" t="str">
            <v>73963/025</v>
          </cell>
          <cell r="B426" t="str">
            <v>POCO DE VISITA PARA REDE DE ESG. SANIT., EM ANEIS DE CONCRETO, DIÂMETRO = 60CM E 110CM, PROF = 650CM, INCLUINDO DEGRAU, EXCLUINDO TAMPAO FERRO FUNDIDO.</v>
          </cell>
          <cell r="C426" t="str">
            <v>UN</v>
          </cell>
          <cell r="D426">
            <v>2912.38</v>
          </cell>
        </row>
        <row r="427">
          <cell r="A427" t="str">
            <v>73963/026</v>
          </cell>
          <cell r="B427" t="str">
            <v>POCO DE VISITA PARA REDE DE ESG. SANIT., EM ANEIS DE CONCRETO, DIÂMETRO = 60CM E 110CM, PROF = 680CM, INCLUINDO DEGRAU, EXCLUINDO TAMPAO FERRO FUNDIDO.</v>
          </cell>
          <cell r="C427" t="str">
            <v>UN</v>
          </cell>
          <cell r="D427">
            <v>3038.3</v>
          </cell>
        </row>
        <row r="428">
          <cell r="A428" t="str">
            <v>73963/027</v>
          </cell>
          <cell r="B428" t="str">
            <v>POCO DE VISITA PARA REDE DE ESG. SANIT., EM ANEIS DE CONCRETO, DIÂMETRO = 60CM E 110CM, PROF = 710CM, INCLUINDO DEGRAU, EXCLUINDO TAMPAO FERRO FUNDIDO.</v>
          </cell>
          <cell r="C428" t="str">
            <v>UN</v>
          </cell>
          <cell r="D428">
            <v>3163.86</v>
          </cell>
        </row>
        <row r="429">
          <cell r="A429" t="str">
            <v>73963/028</v>
          </cell>
          <cell r="B429" t="str">
            <v>POCO VISITA ESG SANIT ANEL CONC PRE-MOLD PROF=1,20M C/TAMPAOFF TIPO MEDIO(AD)D=60CM 125KG/DEGRAUS FF/REJUNTAMENTO ANEIS/REVEST LISO CALHA INTERNA C/ARG CIM/AREIA 1:4. BASE/BANQUETAEM CONCR FCK=10MPA</v>
          </cell>
          <cell r="C429" t="str">
            <v>UN</v>
          </cell>
          <cell r="D429">
            <v>981.69</v>
          </cell>
        </row>
        <row r="430">
          <cell r="A430" t="str">
            <v>73963/029</v>
          </cell>
          <cell r="B430" t="str">
            <v>POCO VISITA ESG SANIT ANEL CONC PRE-MOLD PROF=1,40M C/TAMPAOFF TIPO MEDIO(AD)D=60CM 125KG/DEGRAUS FF/REJUNTAMENTO ANEIS/REVEST LISO CALHA INTERNA C/ARG CIM/AREIA 1:4. BASE/BANQUETAEM CONCR FCK=10MPA</v>
          </cell>
          <cell r="C430" t="str">
            <v>UN</v>
          </cell>
          <cell r="D430">
            <v>1066.23</v>
          </cell>
        </row>
        <row r="431">
          <cell r="A431" t="str">
            <v>73963/030</v>
          </cell>
          <cell r="B431" t="str">
            <v>POCO VISITA ESG SANIT ANEL CONC PRE-MOLD PROF=1,50M C/TAMPAOFF TIPO MEDIO(AD)D=60CM 125KG/DEGRAUS FF/REJUNTAMENTO ANEIS/REVEST LISO CALHA INTERNA C/ARG CIM/AREIA 1:4. BASE/BANQUETAEM CONCR FCK=10MPA</v>
          </cell>
          <cell r="C431" t="str">
            <v>UN</v>
          </cell>
          <cell r="D431">
            <v>1156.57</v>
          </cell>
        </row>
        <row r="432">
          <cell r="A432" t="str">
            <v>73963/031</v>
          </cell>
          <cell r="B432" t="str">
            <v>POCO VISITA ESG SANIT ANEL CONC PRE-MOLD PROF=1,60M C/TAMPAOFF TIPO MEDIO(AD)D=60CM 125KG/DEGRAUS FF/REJUNTAMENTO ANEIS/REVEST LISO CALHA INTERNA C/ARG CIM/AREIA 1:4. BASE/BANQUETAEM CONCR FCK=10MPA</v>
          </cell>
          <cell r="C432" t="str">
            <v>UN</v>
          </cell>
          <cell r="D432">
            <v>1161.99</v>
          </cell>
        </row>
        <row r="433">
          <cell r="A433" t="str">
            <v>73963/032</v>
          </cell>
          <cell r="B433" t="str">
            <v>POCO VISITA ESG SANIT ANEL CONC PRE-MOLD PROF=1,70M C/TAMPAOFF TIPO MEDIO(AD)D=60CM 125KG/DEGRAUS FF/REJUNTAMENTO ANEIS/REVEST LISO CALHA INTERNA C/ARG CIM/AREIA 1:4. BASE/BANQUETAEM CONCR FCK=10MPA</v>
          </cell>
          <cell r="C433" t="str">
            <v>UN</v>
          </cell>
          <cell r="D433">
            <v>1179.1199999999999</v>
          </cell>
        </row>
        <row r="434">
          <cell r="A434" t="str">
            <v>73963/033</v>
          </cell>
          <cell r="B434" t="str">
            <v>POCO VISITA ESG SANIT ANEL CONC PRE-MOLD PROF=2,00M C/TAMPAOFF TIPO MEDIO(AD)D=60CM 125KG/DEGRAUS FF/REJUNTAMENTO ANEIS/REVEST LISO CALHA INTERNA C/ARG CIM/AREIA 1:4. BASE/BANQUETAEM CONCR FCK=10MPA</v>
          </cell>
          <cell r="C434" t="str">
            <v>UN</v>
          </cell>
          <cell r="D434">
            <v>1305.81</v>
          </cell>
        </row>
        <row r="435">
          <cell r="A435" t="str">
            <v>73963/034</v>
          </cell>
          <cell r="B435" t="str">
            <v>POCO VISITA ESG SANIT ANEL CONC PRE MOLD PROF=2,30M C/TAMPAOFF TIPO MEDIO(AD)D=60CM 125KG/DEGRAUS FF/REJUNTAMENTO ANEIS/REVEST LISO CALHA INTERNA C/ARG CIM/AREIA 1:4. BASE/BANQUETAEM CONCR FCK=10MPA</v>
          </cell>
          <cell r="C435" t="str">
            <v>UN</v>
          </cell>
          <cell r="D435">
            <v>1378.88</v>
          </cell>
        </row>
        <row r="436">
          <cell r="A436" t="str">
            <v>73963/035</v>
          </cell>
          <cell r="B436" t="str">
            <v>POCO VISITA ESG SANIT ANEL CONC PRE-MOLD PROF=2,60M C/TAMPAOFF TIPO MEDIO(AD)D=60CM 125KG/DEGRAUS FF/REJUNTAMENTO ANEIS/REVEST LISO CALHA INTERNA C/ARG CIM/AREIA 1:4. BASE/BANQUETAEM CONCR FCK=10MPA</v>
          </cell>
          <cell r="C436" t="str">
            <v>UN</v>
          </cell>
          <cell r="D436">
            <v>1505.57</v>
          </cell>
        </row>
        <row r="437">
          <cell r="A437" t="str">
            <v>73963/036</v>
          </cell>
          <cell r="B437" t="str">
            <v>POCO VISITA ESG SANIT ANEL CONC PRE-MOLD PROF=2,90M C/TAMPAOFF TIPO MEDIO(AD) D=60CM 125KG/DEGRAUS FF/REJUNTAMENTO ANEIS/REVEST LISO CALHA INTERNA C/ARG CIM/AREIA 1:4. BASE/BANQUETAEM CONCR FCK=10MPA</v>
          </cell>
          <cell r="C437" t="str">
            <v>UN</v>
          </cell>
          <cell r="D437">
            <v>1632.26</v>
          </cell>
        </row>
        <row r="438">
          <cell r="A438" t="str">
            <v>73963/037</v>
          </cell>
          <cell r="B438" t="str">
            <v>POCO VISITA ESG SANIT ANEL CONC PRE-MOLD PROF=3,20M C/TAMPAOFF TIPO MEDIO(AD)D=60CM 125KG/DEGRAUS FF/REJUNTAMENTOANEIS/REVEST LISO CALHA INTERNA C/ARG CIM/AREIA 1:4. BASE/BANQUETAEM CONCR FCK=10MPA</v>
          </cell>
          <cell r="C438" t="str">
            <v>UN</v>
          </cell>
          <cell r="D438">
            <v>1726.95</v>
          </cell>
        </row>
        <row r="439">
          <cell r="A439" t="str">
            <v>73963/038</v>
          </cell>
          <cell r="B439" t="str">
            <v>POCO VISITA ESG SANIT ANEL CONC PRE-MOLD PROF=3,50M C/TAMPAOFF TIPO MEDIO(AD)D=60CM 125KG/DEGRAUS FF/REJUNTAMENTO/ANEIS/REVEST LISO CALHA INTERNA C/ARG CIM/AREIA 1:4. BASE/BANQUETAEM CONCR FCK=10MPA</v>
          </cell>
          <cell r="C439" t="str">
            <v>UN</v>
          </cell>
          <cell r="D439">
            <v>1853.98</v>
          </cell>
        </row>
        <row r="440">
          <cell r="A440" t="str">
            <v>73963/039</v>
          </cell>
          <cell r="B440" t="str">
            <v>POCO VISITA ESG SANIT ANEL CONC PRE-MOLD PROF=3,80M C/TAMPAOFF TIPO MEDIO(AD)D=60CM 125KG/DEGRAUS FF/REJUNTAMENTO ANEIS/REVEST LISO CALHA INTERNA C/ARG CIM/AREIA 1:4. BASE/BANQUETAEM CONCR FCK=10MPA</v>
          </cell>
          <cell r="C440" t="str">
            <v>UN</v>
          </cell>
          <cell r="D440">
            <v>1980.89</v>
          </cell>
        </row>
        <row r="441">
          <cell r="A441" t="str">
            <v>73963/040</v>
          </cell>
          <cell r="B441" t="str">
            <v>POCO VISITA ESG SANIT ANEL CONC PRE-MOLD PROF=4,10M C/TAMPAOFF TIPO MEDIO(AD)D=60CM 125KG/DEGRAUS FF/REJUNTAMENTO ANEIS/REVEST LISO CALHA INTERNA C/ARG CIM/AREIA 1:4. BASE/BANQUETAEM CONCR FCK=10MPA</v>
          </cell>
          <cell r="C441" t="str">
            <v>UN</v>
          </cell>
          <cell r="D441">
            <v>2073.0500000000002</v>
          </cell>
        </row>
        <row r="442">
          <cell r="A442" t="str">
            <v>73963/041</v>
          </cell>
          <cell r="B442" t="str">
            <v>POCO VISITA ESG SANIT ANEL CONC PRE MOLD PROF=4,40M C/TAMPAOFF TIPO MEDIO(AD)D=60CM 125KG/DEGRAUS FF/REJUNTAMENTO ANEIS/REVEST LISO CALHA INTERNA C/ARG CIM/AREIA 1:4. BASE/BANQUETAEM CONCR FCK=10MPA</v>
          </cell>
          <cell r="C442" t="str">
            <v>UN</v>
          </cell>
          <cell r="D442">
            <v>2198.75</v>
          </cell>
        </row>
        <row r="443">
          <cell r="A443" t="str">
            <v>73963/042</v>
          </cell>
          <cell r="B443" t="str">
            <v>POCO VISITA ESG SANIT ANEL CONC PRE-MOLD PROF=4,70M C/TAMPAOFF TIPO MEDIO(AD)D=60CM 125KG/DEGRAUS FF/REJUNTAMENTO ANEIS/REVEST LISO CALHA INTERNA C/ARG CIM/AREIA 1:4. BASE/BANQUETAEM CONCR FCK=10MPA</v>
          </cell>
          <cell r="C443" t="str">
            <v>UN</v>
          </cell>
          <cell r="D443">
            <v>2297.2199999999998</v>
          </cell>
        </row>
        <row r="444">
          <cell r="A444" t="str">
            <v>73963/043</v>
          </cell>
          <cell r="B444" t="str">
            <v>POCO VISITA ESG SANIT ANEL CONC PRE-MOLD PROF=5,00M C/TAMPAOFF TIPO MEDIO(AD)D=60CM 125KG/DEGRAUS FF/REJUNTAMENTO ANEIS/REVEST LISO CALHA INTERNA C/ARG CIM/AREIA 1:4. BASE/BANQUETAEM CONCR FCK=10MPA</v>
          </cell>
          <cell r="C444" t="str">
            <v>UN</v>
          </cell>
          <cell r="D444">
            <v>2404.92</v>
          </cell>
        </row>
        <row r="445">
          <cell r="A445" t="str">
            <v>73963/044</v>
          </cell>
          <cell r="B445" t="str">
            <v>POCO VISITA ESG SANIT ANEL CONC PRE-MOLD PROF=0,80M C/TAMPAOFF TIPO MEDIO(AD)D=60CM 125KG/DEGRAUS FF/REJUNTAMENTO ANEIS/REVEST LISO CALHA INTERNA C/ARG CIM/AREIA 1:4. BASE/BANQUETAEM CONCR FCK=10MPA</v>
          </cell>
          <cell r="C445" t="str">
            <v>UN</v>
          </cell>
          <cell r="D445">
            <v>430.9</v>
          </cell>
        </row>
        <row r="446">
          <cell r="A446" t="str">
            <v>73963/045</v>
          </cell>
          <cell r="B446" t="str">
            <v>POCO DE VISITA PARA REDE DE ESG. SANIT., EM ANEIS DE CONCRETO, DIÂMETRO = 60CM E 110CM, PROF = 240CM, INCLUINDO DEGRAU, EXCLUINDO TAMPAO FERRO FUNDIDO.</v>
          </cell>
          <cell r="C446" t="str">
            <v>UN</v>
          </cell>
          <cell r="D446">
            <v>1269.5999999999999</v>
          </cell>
        </row>
        <row r="447">
          <cell r="A447" t="str">
            <v>73963/046</v>
          </cell>
          <cell r="B447" t="str">
            <v>POCO DE VISITA PARA REDE DE ESG. SANIT., EM ANEIS DE CONCRETO, DIÂMETRO = 60CM E 110CM, PROF = 250CM, INCLUINDO DEGRAU, EXCLUINDO TAMPAO FERRO FUNDIDO.</v>
          </cell>
          <cell r="C447" t="str">
            <v>UN</v>
          </cell>
          <cell r="D447">
            <v>1304.23</v>
          </cell>
        </row>
        <row r="448">
          <cell r="A448" t="str">
            <v>73963/047</v>
          </cell>
          <cell r="B448" t="str">
            <v>POCO DE VISITA PARA REDE DE ESG. SANIT., EM ANEIS DE CONCRETO, DIÂMETRO = 60CM E 110CM, PROF = 280CM, INCLUINDO DEGRAU, EXCLUINDO TAMPAO FERRO FUNDIDO.</v>
          </cell>
          <cell r="C448" t="str">
            <v>UN</v>
          </cell>
          <cell r="D448">
            <v>1431.41</v>
          </cell>
        </row>
        <row r="449">
          <cell r="A449" t="str">
            <v>73963/048</v>
          </cell>
          <cell r="B449" t="str">
            <v>POCO DE VISITA PARA REDE DE ESG. SANIT., EM ANEIS DE CONCRETO, DIÂMETRO = 60CM E 110CM, PROF = 310CM, INCLUINDO DEGRAU, EXCLUINDO TAMPAO FERRO FUNDIDO.</v>
          </cell>
          <cell r="C449" t="str">
            <v>UN</v>
          </cell>
          <cell r="D449">
            <v>1521.07</v>
          </cell>
        </row>
        <row r="450">
          <cell r="A450">
            <v>74124</v>
          </cell>
          <cell r="B450" t="str">
            <v>POCO VISITA CONCRETO ARMADO P/COLETOR AGUAS PLUVIAIS</v>
          </cell>
          <cell r="C450">
            <v>0</v>
          </cell>
          <cell r="D450">
            <v>0</v>
          </cell>
        </row>
        <row r="451">
          <cell r="A451" t="str">
            <v>74124/001</v>
          </cell>
          <cell r="B451" t="str">
            <v>POCO VISITA AG PLUV:CONC ARM 1X1X1,40M COLETOR D=40 A 50CMPAREDE E=15CM BASE CONC FCK=10MPA REVEST C/ARG CIM/AREIA 1:4DEGRAUS FF INCL FORN TODOS MATERIAIS</v>
          </cell>
          <cell r="C451" t="str">
            <v>UN</v>
          </cell>
          <cell r="D451">
            <v>1188.5</v>
          </cell>
        </row>
        <row r="452">
          <cell r="A452" t="str">
            <v>74124/002</v>
          </cell>
          <cell r="B452" t="str">
            <v>POCO VISITA AG PLUV:CONC ARM 1,10X1,10X1,40M COLETOR D=60CMPAREDE E=15CM BASE CONC FCK=10MPA REVEST C/ARG CIM/AREIA 1:4DEGRAUS FF INCL FORN TODOS MATERIAIS</v>
          </cell>
          <cell r="C452" t="str">
            <v>UN</v>
          </cell>
          <cell r="D452">
            <v>1383.59</v>
          </cell>
        </row>
        <row r="453">
          <cell r="A453" t="str">
            <v>74124/003</v>
          </cell>
          <cell r="B453" t="str">
            <v>POCO VISITA AG PLUV:CONC ARM 1,20X1,20X1,40M COLETOR D=70CMPAREDE E=15CM BASE CONC FCK=10MPA REVEST C/ARG CIM/AREIA 1:4DEGRAUS FF INCL FORN TODOS MATERIAIS</v>
          </cell>
          <cell r="C453" t="str">
            <v>UN</v>
          </cell>
          <cell r="D453">
            <v>1496.85</v>
          </cell>
        </row>
        <row r="454">
          <cell r="A454" t="str">
            <v>74124/004</v>
          </cell>
          <cell r="B454" t="str">
            <v>POCO VISITA AG PLUV:CONC ARM 1,30X1,30X1,40M COLETOR D=80CMPAREDE E=15CM BASE CONC FCK=10MPA REVEST C/ARG CIM/AREIA 1:4DEGRAUS FF INCL FORN TODOS MATERIAIS</v>
          </cell>
          <cell r="C454" t="str">
            <v>UN</v>
          </cell>
          <cell r="D454">
            <v>1673.87</v>
          </cell>
        </row>
        <row r="455">
          <cell r="A455" t="str">
            <v>74124/005</v>
          </cell>
          <cell r="B455" t="str">
            <v>POCO VISITA CONCRETO ARMADO P/AG PLUV 1,40X1,40X1,50M COLETOR D=90CMPAREDE E=15CM BASE CONCRETO FCK=10MPA REVESTIDO C/ARG CIM/AREIA 1:4DEGRAUS FF INCL FORN TODOS MATERIAIS</v>
          </cell>
          <cell r="C455" t="str">
            <v>UN</v>
          </cell>
          <cell r="D455">
            <v>1962.32</v>
          </cell>
        </row>
        <row r="456">
          <cell r="A456" t="str">
            <v>74124/006</v>
          </cell>
          <cell r="B456" t="str">
            <v>POCO VISITA AG PLUV:CONC ARM 1,50X1,50X1,60M COLETOR D=1M PAREDE E=15CM BASE CONC FCK=10MPA REVEST C/ARG CIM/AREIA 1:4DEGRAUS FF INCL FORN TODOS MATERIAIS</v>
          </cell>
          <cell r="C456" t="str">
            <v>UN</v>
          </cell>
          <cell r="D456">
            <v>2154.94</v>
          </cell>
        </row>
        <row r="457">
          <cell r="A457" t="str">
            <v>74124/007</v>
          </cell>
          <cell r="B457" t="str">
            <v>POCO VISITA AG PLUV:CONC ARM 1,60X1,60X1,70M COLETOR D=1,10MPAREDE E=15CM BASE CONC FCK=10MPA REVEST C/ARG CIM/AREIA 1:4DEGRAUS FF INCL FORN TODOS MATERIAIS</v>
          </cell>
          <cell r="C457" t="str">
            <v>UN</v>
          </cell>
          <cell r="D457">
            <v>2344.4499999999998</v>
          </cell>
        </row>
        <row r="458">
          <cell r="A458" t="str">
            <v>74124/008</v>
          </cell>
          <cell r="B458" t="str">
            <v>POCO VISITA AG PLUV:CONC ARM 1,70X1,70X1,80M COLETOR D=1,20MPAREDE E=15CM BASE CONC FCK=10MPA REVEST C/ARG CIM/AREIA 1:4DEGRAUS FF INCL FORN TODOS MATERIAIS</v>
          </cell>
          <cell r="C458" t="str">
            <v>UN</v>
          </cell>
          <cell r="D458">
            <v>2530.2800000000002</v>
          </cell>
        </row>
        <row r="459">
          <cell r="A459">
            <v>74162</v>
          </cell>
          <cell r="B459" t="str">
            <v>CAIXA DE ALVENARIA P/ PROTECAO DE REGISTRO</v>
          </cell>
          <cell r="C459">
            <v>0</v>
          </cell>
          <cell r="D459">
            <v>0</v>
          </cell>
        </row>
        <row r="460">
          <cell r="A460" t="str">
            <v>74162/001</v>
          </cell>
          <cell r="B460" t="str">
            <v>CAIXA DE CONCRETO, ALTURA = 1,00 METRO, DIAMETRO REGISTRO &lt; 150 MM</v>
          </cell>
          <cell r="C460" t="str">
            <v>UN</v>
          </cell>
          <cell r="D460">
            <v>65.06</v>
          </cell>
        </row>
        <row r="461">
          <cell r="A461">
            <v>74206</v>
          </cell>
          <cell r="B461" t="str">
            <v>CAIXAS COLETORAS</v>
          </cell>
          <cell r="C461">
            <v>0</v>
          </cell>
          <cell r="D461">
            <v>0</v>
          </cell>
        </row>
        <row r="462">
          <cell r="A462" t="str">
            <v>74206/001</v>
          </cell>
          <cell r="B462" t="str">
            <v>CAIXA COLETORA, 1,20X1,20X1,50M, COM FUNDO E TAMPA DE CONCRETO E PAREDES EM ALVENARIA</v>
          </cell>
          <cell r="C462" t="str">
            <v>UN</v>
          </cell>
          <cell r="D462">
            <v>851.38</v>
          </cell>
        </row>
        <row r="463">
          <cell r="A463" t="str">
            <v>74206/002</v>
          </cell>
          <cell r="B463" t="str">
            <v>CAIXA COLETORA, 0,25 X 0,85 X 1,0 M (REF.DR-01/OBRAS RE)</v>
          </cell>
          <cell r="C463" t="str">
            <v>UN</v>
          </cell>
          <cell r="D463">
            <v>410.64</v>
          </cell>
        </row>
        <row r="464">
          <cell r="A464">
            <v>74212</v>
          </cell>
          <cell r="B464" t="str">
            <v>MODULO TIPO &gt; POCO DE INSPECAO EM ALVENARIACOMPREENDE: - ESCAVACAO EM QQ TERRENO, EXCETO ROCHA, TRANSPORTE,CARGA,DESCARGA E ESPALHAMENTO DO MATERIAL EXCEDENTE EM BOTA -FORA.</v>
          </cell>
          <cell r="C464">
            <v>0</v>
          </cell>
          <cell r="D464">
            <v>0</v>
          </cell>
        </row>
        <row r="465">
          <cell r="A465" t="str">
            <v>74212/001</v>
          </cell>
          <cell r="B465" t="str">
            <v>MÓDULO TÍPICO &gt; POÇO DE VISITA EM ALVENARIA PARA REDE DE ESGOTO SANITÁRIO, DIAMETRO 0,60 M - PROFUNDIDADE 1,60 METROS</v>
          </cell>
          <cell r="C465" t="str">
            <v>UN</v>
          </cell>
          <cell r="D465">
            <v>1880.85</v>
          </cell>
        </row>
        <row r="466">
          <cell r="A466">
            <v>74214</v>
          </cell>
          <cell r="B466" t="str">
            <v>MODULO TIPO &gt; PV EM ALVENARIA P/ REDE COLETORACOMPREENDE: - ESCAVACAO EM QQ TERRENO, EXCETO ROCHA, TRANSPORTE,CARGA,DESCARGA E ESPALHAMENTO DO MATERIAL EXCEDENTE EM BOTA-FORA.</v>
          </cell>
          <cell r="C466">
            <v>0</v>
          </cell>
          <cell r="D466">
            <v>0</v>
          </cell>
        </row>
        <row r="467">
          <cell r="A467" t="str">
            <v>74214/001</v>
          </cell>
          <cell r="B467" t="str">
            <v>MÓDULO TÍPICO &gt; POÇO DE VISITA EM ALVENARIA PARA REDE DE ESGOTO SANITÁRIO, DIAMETRO 1,20 M - PROFUNDIDADE ATE 2,00 METROS</v>
          </cell>
          <cell r="C467" t="str">
            <v>UN</v>
          </cell>
          <cell r="D467">
            <v>3234.98</v>
          </cell>
        </row>
        <row r="468">
          <cell r="A468" t="str">
            <v>74214/002</v>
          </cell>
          <cell r="B468" t="str">
            <v>MÓDULO TÍPICO &gt; POÇO DE VISITA EM ALVENARIA PARA REDE DE ESGOTO SANITÁRIO, DIAMETRO 1,20 M - PROFUNDIDADE ATE 4,00 METROS.</v>
          </cell>
          <cell r="C468" t="str">
            <v>UN</v>
          </cell>
          <cell r="D468">
            <v>4611.6899999999996</v>
          </cell>
        </row>
        <row r="469">
          <cell r="A469">
            <v>74224</v>
          </cell>
          <cell r="B469" t="str">
            <v>POCO DE VISITA - DRENAGEM PLUVIAL - EM CONCRETO ESTRUTURAL</v>
          </cell>
          <cell r="C469">
            <v>0</v>
          </cell>
          <cell r="D469">
            <v>0</v>
          </cell>
        </row>
        <row r="470">
          <cell r="A470" t="str">
            <v>74224/001</v>
          </cell>
          <cell r="B470" t="str">
            <v>POÇO DE VISITA EM CONCRETO ESTRUTURAL - DRENAGEM PLUVIAL, DIMENSÕES INTERNAS DE 90X150X80CM (LARGXCOMPXALT.)”, PARA REDE DE 600 MM, EXCLUSOTAMPÃO E CHAMINÉ.</v>
          </cell>
          <cell r="C470" t="str">
            <v>UN</v>
          </cell>
          <cell r="D470">
            <v>1239.9000000000001</v>
          </cell>
        </row>
        <row r="471">
          <cell r="A471">
            <v>37</v>
          </cell>
          <cell r="B471" t="str">
            <v>MEIO FIO, LINHA D'AGUA E SARJERTA</v>
          </cell>
          <cell r="C471">
            <v>0</v>
          </cell>
          <cell r="D471">
            <v>0</v>
          </cell>
        </row>
        <row r="472">
          <cell r="A472">
            <v>73763</v>
          </cell>
          <cell r="B472" t="str">
            <v>SARJETA E MEIO FIO CONJUGADOS</v>
          </cell>
          <cell r="C472">
            <v>0</v>
          </cell>
          <cell r="D472">
            <v>0</v>
          </cell>
        </row>
        <row r="473">
          <cell r="A473" t="str">
            <v>73763/001</v>
          </cell>
          <cell r="B473" t="str">
            <v>MEIO-FIO E SARJETA DE CONCRETO MOLDADO NO LOCAL, USINADO 15 MPA, COM 0,65 M BASE X 0,30 M ALTURA, REJUNTE EM ARGAMASSA TRACO 1:3,5 (CIMENTOE AREIA)</v>
          </cell>
          <cell r="C473" t="str">
            <v>M</v>
          </cell>
          <cell r="D473">
            <v>59.62</v>
          </cell>
        </row>
        <row r="474">
          <cell r="A474" t="str">
            <v>73763/002</v>
          </cell>
          <cell r="B474" t="str">
            <v>MEIO-FIO E SARJETA DE CONCRETO MOLDADO NO LOCAL, USINADO 15 MPA, COM 0,45 M BASE X 0,30 M ALTURA, REJUNTE EM ARGAMASSA TRACO 1:3,5 (CIMENTOE AREIA)</v>
          </cell>
          <cell r="C474" t="str">
            <v>M</v>
          </cell>
          <cell r="D474">
            <v>43.85</v>
          </cell>
        </row>
        <row r="475">
          <cell r="A475" t="str">
            <v>73763/003</v>
          </cell>
          <cell r="B475" t="str">
            <v>MEIO-FIO E SARJETA CONJUGADOS DE CONCRETO 15 MPA, 47 CM BASE X 30 CM ALTURA, MOLDADO "IN LOCO" COM EXTRUSORA</v>
          </cell>
          <cell r="C475" t="str">
            <v>M</v>
          </cell>
          <cell r="D475">
            <v>38.03</v>
          </cell>
        </row>
        <row r="476">
          <cell r="A476" t="str">
            <v>73763/004</v>
          </cell>
          <cell r="B476" t="str">
            <v>MEIO-FIO E SARJETA CONJUGADOS DE CONCRETO 15 MPA, 35 CM BASE X 30 CM ALTURA, MOLDADO "IN LOCO" COM EXTRUSORA</v>
          </cell>
          <cell r="C476" t="str">
            <v>M</v>
          </cell>
          <cell r="D476">
            <v>31.88</v>
          </cell>
        </row>
        <row r="477">
          <cell r="A477" t="str">
            <v>73763/005</v>
          </cell>
          <cell r="B477" t="str">
            <v>MEIO-FIO E SARJETA CONJUGADOS DE CONCRETO 15 MPA, 30 CM BASE X 26 CM ALTURA, MOLDADO "IN LOCO" COM EXTRUSORA</v>
          </cell>
          <cell r="C477" t="str">
            <v>M</v>
          </cell>
          <cell r="D477">
            <v>23.23</v>
          </cell>
        </row>
        <row r="478">
          <cell r="A478">
            <v>73789</v>
          </cell>
          <cell r="B478" t="str">
            <v>MEIO FIO CONCRETO</v>
          </cell>
          <cell r="C478">
            <v>0</v>
          </cell>
          <cell r="D478">
            <v>0</v>
          </cell>
        </row>
        <row r="479">
          <cell r="A479" t="str">
            <v>73789/001</v>
          </cell>
          <cell r="B479" t="str">
            <v>MEIO-FIO DE CONCRETO MOLDADO NO LOCAL, USINADO 15 MPA, COM 0,45 M ALTURA X 0,15 M BASE, REJUNTE EM ARGAMASSA TRACO 1:3,5 (CIMENTO E AREIA)</v>
          </cell>
          <cell r="C479" t="str">
            <v>M</v>
          </cell>
          <cell r="D479">
            <v>36.130000000000003</v>
          </cell>
        </row>
        <row r="480">
          <cell r="A480" t="str">
            <v>73789/002</v>
          </cell>
          <cell r="B480" t="str">
            <v>MEIO-FIO DE CONCRETO MOLDADO NO LOCAL, USINADO 15 MPA, COM 0,30 M ALTURA X 0,15 M BASE, REJUNTE EM ARGAMASSA TRACO 1:3,5 (CIMENTO E AREIA)</v>
          </cell>
          <cell r="C480" t="str">
            <v>M</v>
          </cell>
          <cell r="D480">
            <v>24.9</v>
          </cell>
        </row>
        <row r="481">
          <cell r="A481">
            <v>74012</v>
          </cell>
          <cell r="B481" t="str">
            <v>SARJETA - CONCRETO ESTRUTURAL</v>
          </cell>
          <cell r="C481">
            <v>0</v>
          </cell>
          <cell r="D481">
            <v>0</v>
          </cell>
        </row>
        <row r="482">
          <cell r="A482" t="str">
            <v>74012/001</v>
          </cell>
          <cell r="B482" t="str">
            <v>SARJETA EM CONCRETO, PREPARO MANUAL, COM SEIXO ROLADO, ESPESSURA = 8CM, LARGURA = 40CM.</v>
          </cell>
          <cell r="C482" t="str">
            <v>M</v>
          </cell>
          <cell r="D482">
            <v>27.25</v>
          </cell>
        </row>
        <row r="483">
          <cell r="A483">
            <v>74208</v>
          </cell>
          <cell r="B483" t="str">
            <v>CONSTRUCAO DE MEIO-FIO E LINHA D AGU</v>
          </cell>
          <cell r="C483">
            <v>0</v>
          </cell>
          <cell r="D483">
            <v>0</v>
          </cell>
        </row>
        <row r="484">
          <cell r="A484" t="str">
            <v>74208/001</v>
          </cell>
          <cell r="B484" t="str">
            <v>CONSTRUCAO DE MEIO-FIO DE PEDRAS GRANITICAS, REJUNTADO C/ ARGAMASSA DECIMENTO E AREIA 1:2 E LINHA D AGUA DE PARALELEPIPEDOS,ASSENTADOS SOBREMISTURA DE CIMENTO E AREIA 1:6, C/ 6,0 CM DE ESPESSURA E REJUNTADOS C/ARGAMASSA DE CIMENTO E AREIA 1:2, INCLUSIV</v>
          </cell>
          <cell r="C484" t="str">
            <v>M</v>
          </cell>
          <cell r="D484">
            <v>47.19</v>
          </cell>
        </row>
        <row r="485">
          <cell r="A485">
            <v>74211</v>
          </cell>
          <cell r="B485" t="str">
            <v>LINHA D AGUA EM PARALELEPIPEDOS GRANITICO</v>
          </cell>
          <cell r="C485">
            <v>0</v>
          </cell>
          <cell r="D485">
            <v>0</v>
          </cell>
        </row>
        <row r="486">
          <cell r="A486" t="str">
            <v>74211/001</v>
          </cell>
          <cell r="B486" t="str">
            <v>LINHA D AGUA EM PARALELEPIPEDOS GRANITICOS, REJUNTADOS C/ ARCIMENTO E AREIA TRACO 1:3</v>
          </cell>
          <cell r="C486" t="str">
            <v>M</v>
          </cell>
          <cell r="D486">
            <v>23.49</v>
          </cell>
        </row>
        <row r="487">
          <cell r="A487">
            <v>74223</v>
          </cell>
          <cell r="B487" t="str">
            <v>MEIO-FIO</v>
          </cell>
          <cell r="C487">
            <v>0</v>
          </cell>
          <cell r="D487">
            <v>0</v>
          </cell>
        </row>
        <row r="488">
          <cell r="A488" t="str">
            <v>74223/001</v>
          </cell>
          <cell r="B488" t="str">
            <v>MEIO-FIO (GUIA) DE CONCRETO PRE-MOLDADO, DIMENSÕES 12X15X30X100CM (FACE SUPERIORXFACE INFERIORXALTURAXCOMPRIMENTO),REJUNTADO C/ARGAMASSA 1:4CIMENTO:AREIA, INCLUINDO ESCAVAÇÃO E REATERRO.</v>
          </cell>
          <cell r="C488" t="str">
            <v>M</v>
          </cell>
          <cell r="D488">
            <v>28.39</v>
          </cell>
        </row>
        <row r="489">
          <cell r="A489" t="str">
            <v>74223/002</v>
          </cell>
          <cell r="B489" t="str">
            <v>MEIO-FIO EM PEDRA GRANITICA, REJUNTADO C/ARGAMASSA CIMENTO E AREIA 1:3</v>
          </cell>
          <cell r="C489" t="str">
            <v>M</v>
          </cell>
          <cell r="D489">
            <v>22.58</v>
          </cell>
        </row>
        <row r="490">
          <cell r="A490">
            <v>74237</v>
          </cell>
          <cell r="B490" t="str">
            <v>MEIO-FIO COM SARJETA, EXECUTADO COM EXTRUSORA</v>
          </cell>
          <cell r="C490">
            <v>0</v>
          </cell>
          <cell r="D490">
            <v>0</v>
          </cell>
        </row>
        <row r="491">
          <cell r="A491" t="str">
            <v>74237/001</v>
          </cell>
          <cell r="B491" t="str">
            <v>MEIO-FIO COM SARJETA, EXECUTADO C/EXTRUSORA (SARJETA 30X8CMMEIO-FIO 15X10CM X H=23CM), INCLUI ESC.E ACERTO FAIXA 0,45M</v>
          </cell>
          <cell r="C491" t="str">
            <v>M</v>
          </cell>
          <cell r="D491">
            <v>21.68</v>
          </cell>
        </row>
        <row r="492">
          <cell r="A492">
            <v>317</v>
          </cell>
          <cell r="B492" t="str">
            <v>BUEIROS</v>
          </cell>
          <cell r="C492">
            <v>0</v>
          </cell>
          <cell r="D492">
            <v>0</v>
          </cell>
        </row>
        <row r="493">
          <cell r="A493">
            <v>74239</v>
          </cell>
          <cell r="B493" t="str">
            <v>CONSTRUCAO DE SUMIDOURO</v>
          </cell>
          <cell r="C493">
            <v>0</v>
          </cell>
          <cell r="D493">
            <v>0</v>
          </cell>
        </row>
        <row r="494">
          <cell r="A494" t="str">
            <v>74239/001</v>
          </cell>
          <cell r="B494" t="str">
            <v>P/EFLUENTE LIQUIDO DA FOSSA SEPTICA, D INT = 300CM / H INT = 660 CM</v>
          </cell>
          <cell r="C494" t="str">
            <v>UN</v>
          </cell>
          <cell r="D494">
            <v>12380.75</v>
          </cell>
        </row>
        <row r="495">
          <cell r="A495">
            <v>74240</v>
          </cell>
          <cell r="B495" t="str">
            <v>CONSTRUCAO DE FOSSA SEPTICA TIPO OMS</v>
          </cell>
          <cell r="C495">
            <v>0</v>
          </cell>
          <cell r="D495">
            <v>0</v>
          </cell>
        </row>
        <row r="496">
          <cell r="A496" t="str">
            <v>74240/001</v>
          </cell>
          <cell r="B496" t="str">
            <v>D INT = 200 CM, H INT = 240 CM</v>
          </cell>
          <cell r="C496" t="str">
            <v>UN</v>
          </cell>
          <cell r="D496">
            <v>2936.8</v>
          </cell>
        </row>
        <row r="497">
          <cell r="A497" t="str">
            <v>ESCO</v>
          </cell>
          <cell r="B497" t="str">
            <v>ESCORAMENTO</v>
          </cell>
          <cell r="C497">
            <v>0</v>
          </cell>
          <cell r="D497">
            <v>0</v>
          </cell>
        </row>
        <row r="498">
          <cell r="A498">
            <v>24</v>
          </cell>
          <cell r="B498" t="str">
            <v>ESCORAMENTO METALICO EM VALAS OU POCOS</v>
          </cell>
          <cell r="C498">
            <v>0</v>
          </cell>
          <cell r="D498">
            <v>0</v>
          </cell>
        </row>
        <row r="499">
          <cell r="A499">
            <v>73877</v>
          </cell>
          <cell r="B499" t="str">
            <v>ESCORAMENTO DE VALAS COM PRANCHOES METALICOS E QUADROS UTILIZANDO LON-GARINAS DE MADEIRA DE 3X5", INCLUSIVE POSTERIOR RETIRADA</v>
          </cell>
          <cell r="C499">
            <v>0</v>
          </cell>
          <cell r="D499">
            <v>0</v>
          </cell>
        </row>
        <row r="500">
          <cell r="A500" t="str">
            <v>73877/001</v>
          </cell>
          <cell r="B500" t="str">
            <v>ESCORAMENTO DE VALAS COM PRANCHOES METALICOS - AREA CRAVADA</v>
          </cell>
          <cell r="C500" t="str">
            <v>M2</v>
          </cell>
          <cell r="D500">
            <v>32.619999999999997</v>
          </cell>
        </row>
        <row r="501">
          <cell r="A501" t="str">
            <v>73877/002</v>
          </cell>
          <cell r="B501" t="str">
            <v>ESCORAMENTO DE VALAS COM PRANCHOES METALICOS - AREA NAO CRAVADA</v>
          </cell>
          <cell r="C501" t="str">
            <v>M2</v>
          </cell>
          <cell r="D501">
            <v>20.76</v>
          </cell>
        </row>
        <row r="502">
          <cell r="A502" t="str">
            <v>ESQV</v>
          </cell>
          <cell r="B502" t="str">
            <v>ESQUADRIAS/FERRAGENS/VIDROS</v>
          </cell>
          <cell r="C502">
            <v>0</v>
          </cell>
          <cell r="D502">
            <v>0</v>
          </cell>
        </row>
        <row r="503">
          <cell r="A503">
            <v>89</v>
          </cell>
          <cell r="B503" t="str">
            <v>PORTA DE MADEIRA</v>
          </cell>
          <cell r="C503">
            <v>0</v>
          </cell>
          <cell r="D503">
            <v>0</v>
          </cell>
        </row>
        <row r="504">
          <cell r="A504">
            <v>7100</v>
          </cell>
          <cell r="B504" t="str">
            <v>LAMINADO MELAMINICO TEXTURIZADO COLADO EM COMPENSADO ESPESSURA 1,3MM</v>
          </cell>
          <cell r="C504" t="str">
            <v>M2</v>
          </cell>
          <cell r="D504">
            <v>29.55</v>
          </cell>
        </row>
        <row r="505">
          <cell r="A505">
            <v>7101</v>
          </cell>
          <cell r="B505" t="str">
            <v>LAMINADO MELAMINICO LISO FOSCO E=1,3MM COLADO EM COMPENSA*</v>
          </cell>
          <cell r="C505" t="str">
            <v>M2</v>
          </cell>
          <cell r="D505">
            <v>28.32</v>
          </cell>
        </row>
        <row r="506">
          <cell r="A506">
            <v>72141</v>
          </cell>
          <cell r="B506" t="str">
            <v>FAIXA BATE MACA EM LAMINADO MELAMINICO TEXTURIZADO ESPESSURA 1,3MM PARA PORTA DE MADEIRA</v>
          </cell>
          <cell r="C506" t="str">
            <v>M2</v>
          </cell>
          <cell r="D506">
            <v>25.61</v>
          </cell>
        </row>
        <row r="507">
          <cell r="A507">
            <v>72142</v>
          </cell>
          <cell r="B507" t="str">
            <v>RETIRADA DE FOLHAS DE PORTA DE PASSAGEM OU JANELA</v>
          </cell>
          <cell r="C507" t="str">
            <v>UN</v>
          </cell>
          <cell r="D507">
            <v>4.5</v>
          </cell>
        </row>
        <row r="508">
          <cell r="A508">
            <v>72143</v>
          </cell>
          <cell r="B508" t="str">
            <v>RETIRADA DE BATENTES DE MADEIRA</v>
          </cell>
          <cell r="C508" t="str">
            <v>UN</v>
          </cell>
          <cell r="D508">
            <v>21.61</v>
          </cell>
        </row>
        <row r="509">
          <cell r="A509">
            <v>72144</v>
          </cell>
          <cell r="B509" t="str">
            <v>RECOLOCACAO DE FOLHAS DE PORTA DE PASSAGEM OU JANELA, CONSIDERANDO REAPROVEITAMENTO DO MATERIAL</v>
          </cell>
          <cell r="C509" t="str">
            <v>UN</v>
          </cell>
          <cell r="D509">
            <v>34.89</v>
          </cell>
        </row>
        <row r="510">
          <cell r="A510">
            <v>72146</v>
          </cell>
          <cell r="B510" t="str">
            <v>RECOLOCACAO DE BATENTES DE MADEIRA, CONSIDERANDO REAPROVEITAMENTO DE MATERIAL</v>
          </cell>
          <cell r="C510" t="str">
            <v>UN</v>
          </cell>
          <cell r="D510">
            <v>21.92</v>
          </cell>
        </row>
        <row r="511">
          <cell r="A511">
            <v>73880</v>
          </cell>
          <cell r="B511" t="str">
            <v>PORTA DE MADEIRA ALMOFADADA</v>
          </cell>
          <cell r="C511">
            <v>0</v>
          </cell>
          <cell r="D511">
            <v>0</v>
          </cell>
        </row>
        <row r="512">
          <cell r="A512" t="str">
            <v>73880/002</v>
          </cell>
          <cell r="B512" t="str">
            <v>PORTA DE MADEIRA ALMOFADADA SEMI-OCA 1A 0,80 A 2,10 INCLUSO ADUELA, ALIZAR, DOBRADIÇA E FECHADURA EXTERNA PADRÃO POPULAR</v>
          </cell>
          <cell r="C512" t="str">
            <v>UN</v>
          </cell>
          <cell r="D512">
            <v>443.71</v>
          </cell>
        </row>
        <row r="513">
          <cell r="A513">
            <v>73905</v>
          </cell>
          <cell r="B513" t="str">
            <v>BANDEIRA EM VENEZIANA MAD REGIONAL 1A 100X40CM FIXA C/ADUELA E ALIZAR</v>
          </cell>
          <cell r="C513">
            <v>0</v>
          </cell>
          <cell r="D513">
            <v>0</v>
          </cell>
        </row>
        <row r="514">
          <cell r="A514" t="str">
            <v>73905/001</v>
          </cell>
          <cell r="B514" t="str">
            <v>BANDEIRA PARA VIDRO EM MADEIRA 1A FIXA SEM ADUELA E ALIZAR, 40X60CM</v>
          </cell>
          <cell r="C514" t="str">
            <v>UN</v>
          </cell>
          <cell r="D514">
            <v>42.67</v>
          </cell>
        </row>
        <row r="515">
          <cell r="A515" t="str">
            <v>73905/002</v>
          </cell>
          <cell r="B515" t="str">
            <v>BANDEIRA PARA VIDRO EM MADEIRA 2A FIXA SEM ADUELA E ALIZAR, 40X60CM</v>
          </cell>
          <cell r="C515" t="str">
            <v>UN</v>
          </cell>
          <cell r="D515">
            <v>35.61</v>
          </cell>
        </row>
        <row r="516">
          <cell r="A516">
            <v>73906</v>
          </cell>
          <cell r="B516" t="str">
            <v>PORTA MADEIRA VENEZIANA</v>
          </cell>
          <cell r="C516">
            <v>0</v>
          </cell>
          <cell r="D516">
            <v>0</v>
          </cell>
        </row>
        <row r="517">
          <cell r="A517" t="str">
            <v>73906/001</v>
          </cell>
          <cell r="B517" t="str">
            <v>PORTA DE MADEIRA TIPO VENEZIANA, 70X210X3,5CM, INCLUSO ADUELA 1A, ALIZAR 1A E DOBRADICA COM ANEIS</v>
          </cell>
          <cell r="C517" t="str">
            <v>UN</v>
          </cell>
          <cell r="D517">
            <v>456.49</v>
          </cell>
        </row>
        <row r="518">
          <cell r="A518" t="str">
            <v>73906/002</v>
          </cell>
          <cell r="B518" t="str">
            <v>PORTA DE MADEIRA TIPO VENEZIANA 70X210X3,5CM C/MARCO 1A 7X3,5CM C/DOBRADICA LATAO CROMADO C/ANEIS</v>
          </cell>
          <cell r="C518" t="str">
            <v>UN</v>
          </cell>
          <cell r="D518">
            <v>386.48</v>
          </cell>
        </row>
        <row r="519">
          <cell r="A519" t="str">
            <v>73906/003</v>
          </cell>
          <cell r="B519" t="str">
            <v>PORTA DE MADEIRA TIPO VENEZIANA, 80X210X3CM, INCLUSO ADUELA 1A, ALIZAR1A E DOBRADICA COM ANEIS</v>
          </cell>
          <cell r="C519" t="str">
            <v>UN</v>
          </cell>
          <cell r="D519">
            <v>600.27</v>
          </cell>
        </row>
        <row r="520">
          <cell r="A520" t="str">
            <v>73906/004</v>
          </cell>
          <cell r="B520" t="str">
            <v>PORTA DE MADEIRA TIPO VENEZIANA, 120X210X3CM, 2 FOLHAS, INCLUSO ADUELA1A, ALIZAR 1A E DOBRADICA COM ANEIS</v>
          </cell>
          <cell r="C520" t="str">
            <v>UN</v>
          </cell>
          <cell r="D520">
            <v>816.94</v>
          </cell>
        </row>
        <row r="521">
          <cell r="A521" t="str">
            <v>73906/005</v>
          </cell>
          <cell r="B521" t="str">
            <v>PORTA DE MADEIRA TIPO VENEZIANA, 140X210X3CM, 2 FOLHAS, INCLUSO ADUELA1A, ALIZAR 1A E DOBRADICA COM ANEIS</v>
          </cell>
          <cell r="C521" t="str">
            <v>UN</v>
          </cell>
          <cell r="D521">
            <v>849.27</v>
          </cell>
        </row>
        <row r="522">
          <cell r="A522" t="str">
            <v>73906/006</v>
          </cell>
          <cell r="B522" t="str">
            <v>PORTA DE MADEIRA TIPO VENEZIANA, 60X210X3CM, INCLUSO ADUELA 1A, ALIZAR1A E DOBRADICA COM ANEIS</v>
          </cell>
          <cell r="C522" t="str">
            <v>UN</v>
          </cell>
          <cell r="D522">
            <v>482.73</v>
          </cell>
        </row>
        <row r="523">
          <cell r="A523">
            <v>73910</v>
          </cell>
          <cell r="B523" t="str">
            <v>PORTA DE MADEIRA COMPENSADA LISA</v>
          </cell>
          <cell r="C523">
            <v>0</v>
          </cell>
          <cell r="D523">
            <v>0</v>
          </cell>
        </row>
        <row r="524">
          <cell r="A524" t="str">
            <v>73910/001</v>
          </cell>
          <cell r="B524" t="str">
            <v>PORTA DE MADEIRA COMPENSADA LISA PARA PINTURA, 0,60X2,10M, INCLUSO ADUELA 2A, ALIZAR 2A E DOBRADICA</v>
          </cell>
          <cell r="C524" t="str">
            <v>UN</v>
          </cell>
          <cell r="D524">
            <v>189.87</v>
          </cell>
        </row>
        <row r="525">
          <cell r="A525" t="str">
            <v>73910/002</v>
          </cell>
          <cell r="B525" t="str">
            <v>PORTA DE MADEIRA COMPENSADA LISA PARA CERA/VERNIZ, 0,60X2,10M, INCLUSOADUELA 1A, ALIZAR 1A E DOBRADICA COM ANEL</v>
          </cell>
          <cell r="C525" t="str">
            <v>UN</v>
          </cell>
          <cell r="D525">
            <v>277.92</v>
          </cell>
        </row>
        <row r="526">
          <cell r="A526" t="str">
            <v>73910/003</v>
          </cell>
          <cell r="B526" t="str">
            <v>PORTA DE MADEIRA COMPENSADA LISA PARA PINTURA, 0,70X2,10M, INCLUSO ADUELA 2A, ALIZAR 2A E DOBRADICA</v>
          </cell>
          <cell r="C526" t="str">
            <v>UN</v>
          </cell>
          <cell r="D526">
            <v>192.18</v>
          </cell>
        </row>
        <row r="527">
          <cell r="A527" t="str">
            <v>73910/004</v>
          </cell>
          <cell r="B527" t="str">
            <v>PORTA DE MADEIRA COMPENSADA LISA PARA CERA/VERNIZ, 0,70X2,10M, INCLUSOADUELA 1A, ALIZAR 1A E DOBRADICA COM ANEL</v>
          </cell>
          <cell r="C527" t="str">
            <v>UN</v>
          </cell>
          <cell r="D527">
            <v>282.52</v>
          </cell>
        </row>
        <row r="528">
          <cell r="A528" t="str">
            <v>73910/005</v>
          </cell>
          <cell r="B528" t="str">
            <v>PORTA DE MADEIRA COMPENSADA LISA PARA PINTURA, 0,80X2,10M, INCLUSO ADUELA 2A, ALIZAR 2A E DOBRADICA</v>
          </cell>
          <cell r="C528" t="str">
            <v>UN</v>
          </cell>
          <cell r="D528">
            <v>194.75</v>
          </cell>
        </row>
        <row r="529">
          <cell r="A529" t="str">
            <v>73910/006</v>
          </cell>
          <cell r="B529" t="str">
            <v>PORTA DE MADEIRA COMPENSADA LISA PARA CERA/VERNIZ, 0,80X2,10M, INCLUSOADUELA 1A, ALIZAR 1A E DOBRADICA COM ANEL</v>
          </cell>
          <cell r="C529" t="str">
            <v>UN</v>
          </cell>
          <cell r="D529">
            <v>288.31</v>
          </cell>
        </row>
        <row r="530">
          <cell r="A530" t="str">
            <v>73910/007</v>
          </cell>
          <cell r="B530" t="str">
            <v>PORTA DE MADEIRA COMPENSADA LISA PARA CERA/VERNIZ, 0,90X2,10M, INCLUSOADUELA 1A, ALIZAR 1A E DOBRADICA COM ANEL</v>
          </cell>
          <cell r="C530" t="str">
            <v>UN</v>
          </cell>
          <cell r="D530">
            <v>301.93</v>
          </cell>
        </row>
        <row r="531">
          <cell r="A531" t="str">
            <v>73910/008</v>
          </cell>
          <cell r="B531" t="str">
            <v>PORTA DE MADEIRA COMPENSADA LISA PARA PINTURA, 1,20X2,10M, 2 FOLHAS, INCLUSO ADUELA 2A, ALIZAR 2A E DOBRADICA</v>
          </cell>
          <cell r="C531" t="str">
            <v>UN</v>
          </cell>
          <cell r="D531">
            <v>280.87</v>
          </cell>
        </row>
        <row r="532">
          <cell r="A532" t="str">
            <v>73910/009</v>
          </cell>
          <cell r="B532" t="str">
            <v>PORTA DE MADEIRA COMPENSADA LISA PARA CERA/VERNIZ, 1,20X2,10M, 2 FOLHAS, INCLUSO ADUELA 1A, ALIZAR 1A E DOBRADICA COM ANEL</v>
          </cell>
          <cell r="C532" t="str">
            <v>UN</v>
          </cell>
          <cell r="D532">
            <v>405.29</v>
          </cell>
        </row>
        <row r="533">
          <cell r="A533" t="str">
            <v>73910/010</v>
          </cell>
          <cell r="B533" t="str">
            <v>PORTA DE MADEIRA COMPENSADA LISA PARA PINTURA, 0,90X2,10M, INCLUSO ADUELA 2A, ALIZAR 2A E DOBRADICA</v>
          </cell>
          <cell r="C533" t="str">
            <v>UN</v>
          </cell>
          <cell r="D533">
            <v>211.02</v>
          </cell>
        </row>
        <row r="534">
          <cell r="A534" t="str">
            <v>73910/011</v>
          </cell>
          <cell r="B534" t="str">
            <v>PORTA DE MADEIRA COMPENSADA LISA PARA PINTURA, 1,60X2,10M, 2 FOLHAS, INCLUSO ADUELA 2A, ALIZAR 2A E DOBRADICA</v>
          </cell>
          <cell r="C534" t="str">
            <v>UN</v>
          </cell>
          <cell r="D534">
            <v>292.83</v>
          </cell>
        </row>
        <row r="535">
          <cell r="A535">
            <v>73934</v>
          </cell>
          <cell r="B535" t="str">
            <v>PORTA DURADOOR 60X210X3,5CM C/ADUELA 13CM E ALIZAR DE 3A C/DOBRADICA LATAO CROMADO</v>
          </cell>
          <cell r="C535">
            <v>0</v>
          </cell>
          <cell r="D535">
            <v>0</v>
          </cell>
        </row>
        <row r="536">
          <cell r="A536" t="str">
            <v>73934/001</v>
          </cell>
          <cell r="B536" t="str">
            <v>PORTA EM CHAPA DE FIBRA DE EUCALIPTO LISA PARA PINTURA, 0,80X2,10 M, INCLUSO ADUELA 3A, ALIZAR 3A E DOBRADICA</v>
          </cell>
          <cell r="C536" t="str">
            <v>UN</v>
          </cell>
          <cell r="D536">
            <v>210.82</v>
          </cell>
        </row>
        <row r="537">
          <cell r="A537" t="str">
            <v>73934/002</v>
          </cell>
          <cell r="B537" t="str">
            <v>PORTA EM CHAPA DE FIBRA DE EUCALIPTO LISA PARA PINTURA, 0,70X2,10 M, INCLUSO ADUELA 3A, ALIZAR 3A E DOBRADICA</v>
          </cell>
          <cell r="C537" t="str">
            <v>UN</v>
          </cell>
          <cell r="D537">
            <v>251.17</v>
          </cell>
        </row>
        <row r="538">
          <cell r="A538" t="str">
            <v>73934/003</v>
          </cell>
          <cell r="B538" t="str">
            <v>PORTA EM CHAPA DE FIBRA DE EUCALIPTO LISA PARA PINTURA, 0,60X2,10 M, INCLUSO ADUELA 3A, ALIZAR 3A E DOBRADICA</v>
          </cell>
          <cell r="C538" t="str">
            <v>UN</v>
          </cell>
          <cell r="D538">
            <v>246.39</v>
          </cell>
        </row>
        <row r="539">
          <cell r="A539">
            <v>74139</v>
          </cell>
          <cell r="B539" t="str">
            <v>PORTA P/SANITARIO C/LAMINADO, MARCO E FERRAGENS</v>
          </cell>
          <cell r="C539">
            <v>0</v>
          </cell>
          <cell r="D539">
            <v>0</v>
          </cell>
        </row>
        <row r="540">
          <cell r="A540" t="str">
            <v>74139/001</v>
          </cell>
          <cell r="B540" t="str">
            <v>PORTA DE MADEIRA PARA BANHEIRO EM COMPENSADO COM LAMINADO TEXTURIZADO0,80X1,60M, INCLUSO MARCO, DOBRADICAS E TARJETA TIPO LIVRE/OCUPADO</v>
          </cell>
          <cell r="C540" t="str">
            <v>UN</v>
          </cell>
          <cell r="D540">
            <v>186.76</v>
          </cell>
        </row>
        <row r="541">
          <cell r="A541" t="str">
            <v>74139/002</v>
          </cell>
          <cell r="B541" t="str">
            <v>PORTA DE MADEIRA PARA BANHEIRO EM COMPENSADO COM LAMINADO TEXTURIZADO0,60X1,60M, INCLUSO MARCO, DOBRADICAS E TARJETA TIPO LIVRE/OCUPADO</v>
          </cell>
          <cell r="C541" t="str">
            <v>UN</v>
          </cell>
          <cell r="D541">
            <v>162.44</v>
          </cell>
        </row>
        <row r="542">
          <cell r="A542">
            <v>90</v>
          </cell>
          <cell r="B542" t="str">
            <v>JANELA DE MADEIRA</v>
          </cell>
          <cell r="C542">
            <v>0</v>
          </cell>
          <cell r="D542">
            <v>0</v>
          </cell>
        </row>
        <row r="543">
          <cell r="A543">
            <v>73773</v>
          </cell>
          <cell r="B543" t="str">
            <v>DIVERSOS</v>
          </cell>
          <cell r="C543">
            <v>0</v>
          </cell>
          <cell r="D543">
            <v>0</v>
          </cell>
        </row>
        <row r="544">
          <cell r="A544" t="str">
            <v>73773/001</v>
          </cell>
          <cell r="B544" t="str">
            <v>QUADRO DE MADEIRA PARA APARELHO DE AR-CONDICIONADO COM ALIZAR, FIXADOEM TACO DE MADEIRA</v>
          </cell>
          <cell r="C544" t="str">
            <v>UN</v>
          </cell>
          <cell r="D544">
            <v>53.93</v>
          </cell>
        </row>
        <row r="545">
          <cell r="A545">
            <v>73813</v>
          </cell>
          <cell r="B545" t="str">
            <v>JANELA DE MADEIRA</v>
          </cell>
          <cell r="C545">
            <v>0</v>
          </cell>
          <cell r="D545">
            <v>0</v>
          </cell>
        </row>
        <row r="546">
          <cell r="A546" t="str">
            <v>73813/001</v>
          </cell>
          <cell r="B546" t="str">
            <v>JANELA DE ABRIR DE MADEIRA 1A COM ALMOFADA, 1,5X1,5M, INCLUSO GUARNICOES E DOBRADICAS</v>
          </cell>
          <cell r="C546" t="str">
            <v>UN</v>
          </cell>
          <cell r="D546">
            <v>640.73</v>
          </cell>
        </row>
        <row r="547">
          <cell r="A547">
            <v>91</v>
          </cell>
          <cell r="B547" t="str">
            <v>GUARDA-CORPO DE MADEIRA</v>
          </cell>
          <cell r="C547">
            <v>0</v>
          </cell>
          <cell r="D547">
            <v>0</v>
          </cell>
        </row>
        <row r="548">
          <cell r="A548">
            <v>73668</v>
          </cell>
          <cell r="B548" t="str">
            <v>GUARDA CORPO EM MADEIRA 1A SERRADA APARELHADA</v>
          </cell>
          <cell r="C548" t="str">
            <v>M</v>
          </cell>
          <cell r="D548">
            <v>71.83</v>
          </cell>
        </row>
        <row r="549">
          <cell r="A549">
            <v>92</v>
          </cell>
          <cell r="B549" t="str">
            <v>PORTA E/OU TAMPA DE FERRO</v>
          </cell>
          <cell r="C549">
            <v>0</v>
          </cell>
          <cell r="D549">
            <v>0</v>
          </cell>
        </row>
        <row r="550">
          <cell r="A550">
            <v>40678</v>
          </cell>
          <cell r="B550" t="str">
            <v>PORTA DE ABRIR PARA ABRIGO DE MEDIDORES E BOTIJOES, EM FERRO QUADRICULADO, COM GUARNICOES</v>
          </cell>
          <cell r="C550" t="str">
            <v>M2</v>
          </cell>
          <cell r="D550">
            <v>118.93</v>
          </cell>
        </row>
        <row r="551">
          <cell r="A551">
            <v>72140</v>
          </cell>
          <cell r="B551" t="str">
            <v>PORTA DE FERRO PARA LIXEIRA, DE ABRIR, TIPO CHAPA, 0,70X2,10M , COM GUARNICOES</v>
          </cell>
          <cell r="C551" t="str">
            <v>UN</v>
          </cell>
          <cell r="D551">
            <v>151.24</v>
          </cell>
        </row>
        <row r="552">
          <cell r="A552">
            <v>73632</v>
          </cell>
          <cell r="B552" t="str">
            <v>PORTA CORTA-FOGO 0,90X2,10X0,04M</v>
          </cell>
          <cell r="C552" t="str">
            <v>UN</v>
          </cell>
          <cell r="D552">
            <v>409.34</v>
          </cell>
        </row>
        <row r="553">
          <cell r="A553">
            <v>73933</v>
          </cell>
          <cell r="B553" t="str">
            <v>PORTA DE FERRO DE ABRIR</v>
          </cell>
          <cell r="C553">
            <v>0</v>
          </cell>
          <cell r="D553">
            <v>0</v>
          </cell>
        </row>
        <row r="554">
          <cell r="A554" t="str">
            <v>73933/001</v>
          </cell>
          <cell r="B554" t="str">
            <v>PORTA DE FERRO ABRIR TIPO GRADE COM CHAPA 0,87X2,10M, INCLUSO GUARNICOES</v>
          </cell>
          <cell r="C554" t="str">
            <v>M2</v>
          </cell>
          <cell r="D554">
            <v>160.21</v>
          </cell>
        </row>
        <row r="555">
          <cell r="A555" t="str">
            <v>73933/002</v>
          </cell>
          <cell r="B555" t="str">
            <v>PORTA DE FERRO ABRIR TIPO CHAPA LISA 0,87X2,10M, INCLUSO GUARNICOES</v>
          </cell>
          <cell r="C555" t="str">
            <v>M2</v>
          </cell>
          <cell r="D555">
            <v>188.36</v>
          </cell>
        </row>
        <row r="556">
          <cell r="A556" t="str">
            <v>73933/003</v>
          </cell>
          <cell r="B556" t="str">
            <v>PORTA DE FERRO, DE ABRIR, VENEZIANA SEM BANDEIRA SEM FERRAGENS</v>
          </cell>
          <cell r="C556" t="str">
            <v>M2</v>
          </cell>
          <cell r="D556">
            <v>170.45</v>
          </cell>
        </row>
        <row r="557">
          <cell r="A557" t="str">
            <v>73933/004</v>
          </cell>
          <cell r="B557" t="str">
            <v>PORTA DE FERRO, DE ABRIR, BARRA CHATA COM REQUADRO E GUARNIÇÃO</v>
          </cell>
          <cell r="C557" t="str">
            <v>M2</v>
          </cell>
          <cell r="D557">
            <v>151.66999999999999</v>
          </cell>
        </row>
        <row r="558">
          <cell r="A558">
            <v>74073</v>
          </cell>
          <cell r="B558" t="str">
            <v>ALÇAPÃO DE FERRO</v>
          </cell>
          <cell r="C558">
            <v>0</v>
          </cell>
          <cell r="D558">
            <v>0</v>
          </cell>
        </row>
        <row r="559">
          <cell r="A559" t="str">
            <v>74073/001</v>
          </cell>
          <cell r="B559" t="str">
            <v>ALCAPAO EM FERRO 0,6MX0,6M, INCLUSO FERRAGENS</v>
          </cell>
          <cell r="C559" t="str">
            <v>UN</v>
          </cell>
          <cell r="D559">
            <v>51.88</v>
          </cell>
        </row>
        <row r="560">
          <cell r="A560" t="str">
            <v>74073/002</v>
          </cell>
          <cell r="B560" t="str">
            <v>ALCAPAO EM FERRO 0,7MX0,7M, INCLUSO FERRAGENS</v>
          </cell>
          <cell r="C560" t="str">
            <v>UN</v>
          </cell>
          <cell r="D560">
            <v>60.22</v>
          </cell>
        </row>
        <row r="561">
          <cell r="A561">
            <v>74136</v>
          </cell>
          <cell r="B561" t="str">
            <v>PORTA DE AÇO DE ENROLAR</v>
          </cell>
          <cell r="C561">
            <v>0</v>
          </cell>
          <cell r="D561">
            <v>0</v>
          </cell>
        </row>
        <row r="562">
          <cell r="A562" t="str">
            <v>74136/001</v>
          </cell>
          <cell r="B562" t="str">
            <v>PORTA DE ACO DE ENROLAR TIPO GRADE, CHAPA 14</v>
          </cell>
          <cell r="C562" t="str">
            <v>M2</v>
          </cell>
          <cell r="D562">
            <v>495.18</v>
          </cell>
        </row>
        <row r="563">
          <cell r="A563" t="str">
            <v>74136/002</v>
          </cell>
          <cell r="B563" t="str">
            <v>PORTA DE ACO DE ENROLAR TIPO TIJOLINHO, VAZADA, CHAPA 24 RAIADA LARGA</v>
          </cell>
          <cell r="C563" t="str">
            <v>M2</v>
          </cell>
          <cell r="D563">
            <v>547.38</v>
          </cell>
        </row>
        <row r="564">
          <cell r="A564" t="str">
            <v>74136/003</v>
          </cell>
          <cell r="B564" t="str">
            <v>PORTA DE ACO DE ENROLAR ONDULADA CHAPA 24 RAIADA LARGA</v>
          </cell>
          <cell r="C564" t="str">
            <v>M2</v>
          </cell>
          <cell r="D564">
            <v>335.68</v>
          </cell>
        </row>
        <row r="565">
          <cell r="A565">
            <v>74232</v>
          </cell>
          <cell r="B565" t="str">
            <v>PORTA DE FERRO, DE ABRIR, CHAPA DOBRADA</v>
          </cell>
          <cell r="C565">
            <v>0</v>
          </cell>
          <cell r="D565">
            <v>0</v>
          </cell>
        </row>
        <row r="566">
          <cell r="A566" t="str">
            <v>74232/001</v>
          </cell>
          <cell r="B566" t="str">
            <v>PORTA DE CHAPA DE ACO PRE-ZINCADA, DE ABRIR, 0,87X2,1CM, COM POSTIGOPARA VIDRO</v>
          </cell>
          <cell r="C566" t="str">
            <v>UN</v>
          </cell>
          <cell r="D566">
            <v>390.2</v>
          </cell>
        </row>
        <row r="567">
          <cell r="A567">
            <v>93</v>
          </cell>
          <cell r="B567" t="str">
            <v>JANELA DE FERRO</v>
          </cell>
          <cell r="C567">
            <v>0</v>
          </cell>
          <cell r="D567">
            <v>0</v>
          </cell>
        </row>
        <row r="568">
          <cell r="A568">
            <v>6103</v>
          </cell>
          <cell r="B568" t="str">
            <v>JANELA BASCULANTE DE FERRO EM CANTONEIRA 5/8"X1/8", LINHA POPULAR</v>
          </cell>
          <cell r="C568" t="str">
            <v>M2</v>
          </cell>
          <cell r="D568">
            <v>277.47000000000003</v>
          </cell>
        </row>
        <row r="569">
          <cell r="A569">
            <v>6104</v>
          </cell>
          <cell r="B569" t="str">
            <v>JANELA BASCULANTE EM CHAPA DE ACO</v>
          </cell>
          <cell r="C569" t="str">
            <v>M2</v>
          </cell>
          <cell r="D569">
            <v>219.92</v>
          </cell>
        </row>
        <row r="570">
          <cell r="A570">
            <v>6126</v>
          </cell>
          <cell r="B570" t="str">
            <v>JANELA DE CORRER EM CHAPA DE ACO, COM 02 FOLHAS PARA VIDRO</v>
          </cell>
          <cell r="C570" t="str">
            <v>M2</v>
          </cell>
          <cell r="D570">
            <v>266.31</v>
          </cell>
        </row>
        <row r="571">
          <cell r="A571">
            <v>72148</v>
          </cell>
          <cell r="B571" t="str">
            <v>RETIRADA DE BATENTES METALICOS</v>
          </cell>
          <cell r="C571" t="str">
            <v>UN</v>
          </cell>
          <cell r="D571">
            <v>19.03</v>
          </cell>
        </row>
        <row r="572">
          <cell r="A572">
            <v>72149</v>
          </cell>
          <cell r="B572" t="str">
            <v>RECOLOCACAO DE BATENTES METALICOS, CONSIDERANDO REAPROVEITAMENTO DO MATERIAL</v>
          </cell>
          <cell r="C572" t="str">
            <v>UN</v>
          </cell>
          <cell r="D572">
            <v>20.62</v>
          </cell>
        </row>
        <row r="573">
          <cell r="A573">
            <v>73940</v>
          </cell>
          <cell r="B573" t="str">
            <v>JANELA DE CORRER, EM CHAPA DOBRADA, AÇO COM ADIÇÃO DE COBRE PRÉ-ZINCADO</v>
          </cell>
          <cell r="C573">
            <v>0</v>
          </cell>
          <cell r="D573">
            <v>0</v>
          </cell>
        </row>
        <row r="574">
          <cell r="A574" t="str">
            <v>73940/001</v>
          </cell>
          <cell r="B574" t="str">
            <v>JANELA DE CORRER EM CHAPA DE ACO DOBRADA, QUATRO FOLHAS, SEM DIVISAO HORIZONTAL, PARA VIDRO, 1,50X1,20M</v>
          </cell>
          <cell r="C574" t="str">
            <v>UN</v>
          </cell>
          <cell r="D574">
            <v>276.42</v>
          </cell>
        </row>
        <row r="575">
          <cell r="A575">
            <v>73945</v>
          </cell>
          <cell r="B575" t="str">
            <v>JANELA DE FERRO, DE CORRER, PARA VIDRO</v>
          </cell>
          <cell r="C575">
            <v>0</v>
          </cell>
          <cell r="D575">
            <v>0</v>
          </cell>
        </row>
        <row r="576">
          <cell r="A576" t="str">
            <v>73945/001</v>
          </cell>
          <cell r="B576" t="str">
            <v>JANELA DE CHAPA DOBRADA ACO DE CORRER, DUAS FOLHAS, DIVISAO HORIZONTAL</v>
          </cell>
          <cell r="C576" t="str">
            <v>M2</v>
          </cell>
          <cell r="D576">
            <v>264.44</v>
          </cell>
        </row>
        <row r="577">
          <cell r="A577">
            <v>73961</v>
          </cell>
          <cell r="B577" t="str">
            <v>JANELA MAXIM AIR</v>
          </cell>
          <cell r="C577">
            <v>0</v>
          </cell>
          <cell r="D577">
            <v>0</v>
          </cell>
        </row>
        <row r="578">
          <cell r="A578" t="str">
            <v>73961/001</v>
          </cell>
          <cell r="B578" t="str">
            <v>JANELA MAXIM AIR CHAPA DOBRADA</v>
          </cell>
          <cell r="C578" t="str">
            <v>M2</v>
          </cell>
          <cell r="D578">
            <v>293.24</v>
          </cell>
        </row>
        <row r="579">
          <cell r="A579">
            <v>73984</v>
          </cell>
          <cell r="B579" t="str">
            <v>JANELA DE FERRO, DE CORRER (SEM VIDRO E PINTURA)</v>
          </cell>
          <cell r="C579">
            <v>0</v>
          </cell>
          <cell r="D579">
            <v>0</v>
          </cell>
        </row>
        <row r="580">
          <cell r="A580" t="str">
            <v>73984/001</v>
          </cell>
          <cell r="B580" t="str">
            <v>JANELA DE CORRER EM CHAPA DE ACO, COM 04 FOLHAS PARA VIDRO, COM DIVISAO HORIZONTAL</v>
          </cell>
          <cell r="C580" t="str">
            <v>M2</v>
          </cell>
          <cell r="D580">
            <v>254.71</v>
          </cell>
        </row>
        <row r="581">
          <cell r="A581" t="str">
            <v>73984/002</v>
          </cell>
          <cell r="B581" t="str">
            <v>JANELA DE CORRER EM FERRO TIPO VENEZIANA, 02 FOLHAS, LINHA POPULAR</v>
          </cell>
          <cell r="C581" t="str">
            <v>M2</v>
          </cell>
          <cell r="D581">
            <v>427.5</v>
          </cell>
        </row>
        <row r="582">
          <cell r="A582">
            <v>94</v>
          </cell>
          <cell r="B582" t="str">
            <v>GRADE DE FERRO</v>
          </cell>
          <cell r="C582">
            <v>0</v>
          </cell>
          <cell r="D582">
            <v>0</v>
          </cell>
        </row>
        <row r="583">
          <cell r="A583">
            <v>73932</v>
          </cell>
          <cell r="B583" t="str">
            <v>GRADE DE FERRO, BARRA CHATA</v>
          </cell>
          <cell r="C583">
            <v>0</v>
          </cell>
          <cell r="D583">
            <v>0</v>
          </cell>
        </row>
        <row r="584">
          <cell r="A584" t="str">
            <v>73932/001</v>
          </cell>
          <cell r="B584" t="str">
            <v>GRADE DE FERRO EM BARRA CHATA 3/16"</v>
          </cell>
          <cell r="C584" t="str">
            <v>M2</v>
          </cell>
          <cell r="D584">
            <v>231.55</v>
          </cell>
        </row>
        <row r="585">
          <cell r="A585">
            <v>95</v>
          </cell>
          <cell r="B585" t="str">
            <v>GUARDA-CORPO DE FERRO</v>
          </cell>
          <cell r="C585">
            <v>0</v>
          </cell>
          <cell r="D585">
            <v>0</v>
          </cell>
        </row>
        <row r="586">
          <cell r="A586">
            <v>73631</v>
          </cell>
          <cell r="B586" t="str">
            <v>GUARDA-CORPO EM TUBO DE ACO GALVANIZADO 1 1/2"</v>
          </cell>
          <cell r="C586" t="str">
            <v>M2</v>
          </cell>
          <cell r="D586">
            <v>197.03</v>
          </cell>
        </row>
        <row r="587">
          <cell r="A587">
            <v>74195</v>
          </cell>
          <cell r="B587" t="str">
            <v>GUARDA-CORPO</v>
          </cell>
          <cell r="C587">
            <v>0</v>
          </cell>
          <cell r="D587">
            <v>0</v>
          </cell>
        </row>
        <row r="588">
          <cell r="A588" t="str">
            <v>74195/001</v>
          </cell>
          <cell r="B588" t="str">
            <v>GUARDA-CORPO COM CORRIMAO EM FERRO BARRA CHATA 3/16"</v>
          </cell>
          <cell r="C588" t="str">
            <v>M</v>
          </cell>
          <cell r="D588">
            <v>270.79000000000002</v>
          </cell>
        </row>
        <row r="589">
          <cell r="A589">
            <v>97</v>
          </cell>
          <cell r="B589" t="str">
            <v>ESCADAS/CORRIMAOS</v>
          </cell>
          <cell r="C589">
            <v>0</v>
          </cell>
          <cell r="D589">
            <v>0</v>
          </cell>
        </row>
        <row r="590">
          <cell r="A590">
            <v>73665</v>
          </cell>
          <cell r="B590" t="str">
            <v>ESCADA TIPO MARINHEIRO EM ACO CA-50 9,52MM, INCLUSO PINTURA COM FUNDOANTI-OXIDANTE</v>
          </cell>
          <cell r="C590" t="str">
            <v>M</v>
          </cell>
          <cell r="D590">
            <v>32.56</v>
          </cell>
        </row>
        <row r="591">
          <cell r="A591">
            <v>73669</v>
          </cell>
          <cell r="B591" t="str">
            <v>CORRIMAO EM MADEIRA 1A 2,5X30CM</v>
          </cell>
          <cell r="C591" t="str">
            <v>M</v>
          </cell>
          <cell r="D591">
            <v>39.950000000000003</v>
          </cell>
        </row>
        <row r="592">
          <cell r="A592">
            <v>74072</v>
          </cell>
          <cell r="B592" t="str">
            <v>CORRIMÃO DE FERRO</v>
          </cell>
          <cell r="C592">
            <v>0</v>
          </cell>
          <cell r="D592">
            <v>0</v>
          </cell>
        </row>
        <row r="593">
          <cell r="A593" t="str">
            <v>74072/001</v>
          </cell>
          <cell r="B593" t="str">
            <v>CORRIMAO EM TUBO ACO GALVANIZADO 3/4" COM BRACADEIRA</v>
          </cell>
          <cell r="C593" t="str">
            <v>M</v>
          </cell>
          <cell r="D593">
            <v>37.57</v>
          </cell>
        </row>
        <row r="594">
          <cell r="A594" t="str">
            <v>74072/002</v>
          </cell>
          <cell r="B594" t="str">
            <v>CORRIMAO EM TUBO ACO GALVANIZADO 2 1/2" COM BRACADEIRA</v>
          </cell>
          <cell r="C594" t="str">
            <v>M</v>
          </cell>
          <cell r="D594">
            <v>73.19</v>
          </cell>
        </row>
        <row r="595">
          <cell r="A595" t="str">
            <v>74072/003</v>
          </cell>
          <cell r="B595" t="str">
            <v>CORRIMAO EM TUBO ACO GALVANIZADO 1 1/4" COM BRACADEIRA</v>
          </cell>
          <cell r="C595" t="str">
            <v>M</v>
          </cell>
          <cell r="D595">
            <v>48.74</v>
          </cell>
        </row>
        <row r="596">
          <cell r="A596">
            <v>74103</v>
          </cell>
          <cell r="B596" t="str">
            <v>ESCADA MARINHEIRO EM FERRO CA-50, D=1/2" (12.5MM), L=0,3M, SEM PROTEÇÃO, INCLUINDO PINTURA ANTI-CORROSIVA (INCLUSIVE FORNECIMENTO E INSTALAÇÃO)</v>
          </cell>
          <cell r="C596">
            <v>0</v>
          </cell>
          <cell r="D596">
            <v>0</v>
          </cell>
        </row>
        <row r="597">
          <cell r="A597" t="str">
            <v>74103/001</v>
          </cell>
          <cell r="B597" t="str">
            <v>ESCADA TIPO MARINHEIRO EM ACO CA-50 12,5", INCLUSO PINTURA COM FUNDOANTI-OXIDANTE</v>
          </cell>
          <cell r="C597" t="str">
            <v>M</v>
          </cell>
          <cell r="D597">
            <v>40.15</v>
          </cell>
        </row>
        <row r="598">
          <cell r="A598">
            <v>74194</v>
          </cell>
          <cell r="B598" t="str">
            <v>ESCADA MARINHEIRO</v>
          </cell>
          <cell r="C598">
            <v>0</v>
          </cell>
          <cell r="D598">
            <v>0</v>
          </cell>
        </row>
        <row r="599">
          <cell r="A599" t="str">
            <v>74194/001</v>
          </cell>
          <cell r="B599" t="str">
            <v>ESCADA TIPO MARINHEIRO EM TUBO ACO GALVANIZADO 1 1/2" 5 DEGRAUS</v>
          </cell>
          <cell r="C599" t="str">
            <v>M</v>
          </cell>
          <cell r="D599">
            <v>156.35</v>
          </cell>
        </row>
        <row r="600">
          <cell r="A600">
            <v>98</v>
          </cell>
          <cell r="B600" t="str">
            <v>PORTA E/OU TAMPA DE ALUMINIO</v>
          </cell>
          <cell r="C600">
            <v>0</v>
          </cell>
          <cell r="D600">
            <v>0</v>
          </cell>
        </row>
        <row r="601">
          <cell r="A601">
            <v>68050</v>
          </cell>
          <cell r="B601" t="str">
            <v>PORTA DE CORRER EM ALUMINIO, PERFIL SERIE 25, COM 02 FOLHAS PARA VIDRO</v>
          </cell>
          <cell r="C601" t="str">
            <v>M2</v>
          </cell>
          <cell r="D601">
            <v>274.33</v>
          </cell>
        </row>
        <row r="602">
          <cell r="A602">
            <v>74071</v>
          </cell>
          <cell r="B602" t="str">
            <v>PORTA DE ALUMÍNIO, DE ABRIR</v>
          </cell>
          <cell r="C602">
            <v>0</v>
          </cell>
          <cell r="D602">
            <v>0</v>
          </cell>
        </row>
        <row r="603">
          <cell r="A603" t="str">
            <v>74071/001</v>
          </cell>
          <cell r="B603" t="str">
            <v>PORTA DE ABRIR EM ALUMINIO TIPO CHAPA CORRUGADA, PERFIL SERIE 25, COMGUARNICOES</v>
          </cell>
          <cell r="C603" t="str">
            <v>M2</v>
          </cell>
          <cell r="D603">
            <v>354.74</v>
          </cell>
        </row>
        <row r="604">
          <cell r="A604" t="str">
            <v>74071/002</v>
          </cell>
          <cell r="B604" t="str">
            <v>PORTA DE ABRIR EM ALUMINIO TIPO VENEZIANA, PERFIL SERIE 25, COM GUARNICOES</v>
          </cell>
          <cell r="C604" t="str">
            <v>M2</v>
          </cell>
          <cell r="D604">
            <v>356.23</v>
          </cell>
        </row>
        <row r="605">
          <cell r="A605">
            <v>99</v>
          </cell>
          <cell r="B605" t="str">
            <v>GUARDA-CORPO/GRADE DE ALUMINIO</v>
          </cell>
          <cell r="C605">
            <v>0</v>
          </cell>
          <cell r="D605">
            <v>0</v>
          </cell>
        </row>
        <row r="606">
          <cell r="A606">
            <v>73737</v>
          </cell>
          <cell r="B606" t="str">
            <v>GRADIL ALUMINIO P/VARANDA</v>
          </cell>
          <cell r="C606">
            <v>0</v>
          </cell>
          <cell r="D606">
            <v>0</v>
          </cell>
        </row>
        <row r="607">
          <cell r="A607" t="str">
            <v>73737/001</v>
          </cell>
          <cell r="B607" t="str">
            <v>GRADIL DE ALUMINIO ANODIZADO TIPO BARRA CHATA PARA VARANDAS, ALTURA 0,4M</v>
          </cell>
          <cell r="C607" t="str">
            <v>M</v>
          </cell>
          <cell r="D607">
            <v>128.49</v>
          </cell>
        </row>
        <row r="608">
          <cell r="A608" t="str">
            <v>73737/002</v>
          </cell>
          <cell r="B608" t="str">
            <v>GRADIL DE ALUMINIO ANODIZADO TIPO BARRA CHATA PARA VARANDAS, ALTURA 1,0M</v>
          </cell>
          <cell r="C608" t="str">
            <v>M</v>
          </cell>
          <cell r="D608">
            <v>291.39999999999998</v>
          </cell>
        </row>
        <row r="609">
          <cell r="A609" t="str">
            <v>73737/003</v>
          </cell>
          <cell r="B609" t="str">
            <v>GRADIL DE ALUMINIO ANODIZADO TIPO BARRA CHATA PARA VARANDAS, ALTURA 1,2M</v>
          </cell>
          <cell r="C609" t="str">
            <v>M</v>
          </cell>
          <cell r="D609">
            <v>343.82</v>
          </cell>
        </row>
        <row r="610">
          <cell r="A610">
            <v>100</v>
          </cell>
          <cell r="B610" t="str">
            <v>FERRAGENS PARA PORTAS</v>
          </cell>
          <cell r="C610">
            <v>0</v>
          </cell>
          <cell r="D610">
            <v>0</v>
          </cell>
        </row>
        <row r="611">
          <cell r="A611">
            <v>73736</v>
          </cell>
          <cell r="B611" t="str">
            <v>FORNECIMENTO E ASSENTAMENTO DE FERRAGENS</v>
          </cell>
          <cell r="C611">
            <v>0</v>
          </cell>
          <cell r="D611">
            <v>0</v>
          </cell>
        </row>
        <row r="612">
          <cell r="A612" t="str">
            <v>73736/001</v>
          </cell>
          <cell r="B612" t="str">
            <v>DOBRADICA TIPO VAI E VEM EM LATAO POLIDO 3"</v>
          </cell>
          <cell r="C612" t="str">
            <v>UN</v>
          </cell>
          <cell r="D612">
            <v>25.86</v>
          </cell>
        </row>
        <row r="613">
          <cell r="A613">
            <v>74068</v>
          </cell>
          <cell r="B613" t="str">
            <v>CONJUNTO FERRAGENS CILINDRO 330/ROSETA 303/MACANETA TIPO ALAVANCA LATAO CROMADO LA FONTE</v>
          </cell>
          <cell r="C613">
            <v>0</v>
          </cell>
          <cell r="D613">
            <v>0</v>
          </cell>
        </row>
        <row r="614">
          <cell r="A614" t="str">
            <v>74068/001</v>
          </cell>
          <cell r="B614" t="str">
            <v>CONJUNTO FERRAGENS CILINDRO 330/ROSETA 303/MACANETA TIPO ALAVANCA LATAO CROMADO LA FONTE</v>
          </cell>
          <cell r="C614" t="str">
            <v>UN</v>
          </cell>
          <cell r="D614">
            <v>383.8</v>
          </cell>
        </row>
        <row r="615">
          <cell r="A615" t="str">
            <v>74068/002</v>
          </cell>
          <cell r="B615" t="str">
            <v>FECHADURA DE EMBUTIR COMPLETA, PARA PORTAS EXTERNAS, PADRAO DE ACABAMENTO POPULAR</v>
          </cell>
          <cell r="C615" t="str">
            <v>UN</v>
          </cell>
          <cell r="D615">
            <v>51.85</v>
          </cell>
        </row>
        <row r="616">
          <cell r="A616" t="str">
            <v>74068/003</v>
          </cell>
          <cell r="B616" t="str">
            <v>FECHADURA DE EMBUTIR COMPLETA, PARA PORTAS EXTERNAS, PADRAO DE ACABAMENTO SUPERIOR</v>
          </cell>
          <cell r="C616" t="str">
            <v>UN</v>
          </cell>
          <cell r="D616">
            <v>189.82</v>
          </cell>
        </row>
        <row r="617">
          <cell r="A617" t="str">
            <v>74068/004</v>
          </cell>
          <cell r="B617" t="str">
            <v>FECHADURA DE EMBUTIR COMPLETA, PARA PORTAS EXTERNAS 2 FOLHAS, PADRAO DE ACABAMENTO POPULAR</v>
          </cell>
          <cell r="C617" t="str">
            <v>UN</v>
          </cell>
          <cell r="D617">
            <v>142.16999999999999</v>
          </cell>
        </row>
        <row r="618">
          <cell r="A618" t="str">
            <v>74068/005</v>
          </cell>
          <cell r="B618" t="str">
            <v>FECHADURA DE SOBREPOR PARA PORTAS EXTERNAS, FERRO PINTADO COM MACANETA</v>
          </cell>
          <cell r="C618" t="str">
            <v>UN</v>
          </cell>
          <cell r="D618">
            <v>52.27</v>
          </cell>
        </row>
        <row r="619">
          <cell r="A619" t="str">
            <v>74068/006</v>
          </cell>
          <cell r="B619" t="str">
            <v>FECHADURA DE EMBUTIR COMPLETA, PARA PORTAS EXTERNAS, PADRAO DE ACABAMENTO MEDIO</v>
          </cell>
          <cell r="C619" t="str">
            <v>UN</v>
          </cell>
          <cell r="D619">
            <v>110.29</v>
          </cell>
        </row>
        <row r="620">
          <cell r="A620">
            <v>74069</v>
          </cell>
          <cell r="B620" t="str">
            <v>CONJUNTO FERRAGENS LATAO CROMADO TRANQUETA COMPLETA LINHA LUXO</v>
          </cell>
          <cell r="C620">
            <v>0</v>
          </cell>
          <cell r="D620">
            <v>0</v>
          </cell>
        </row>
        <row r="621">
          <cell r="A621" t="str">
            <v>74069/001</v>
          </cell>
          <cell r="B621" t="str">
            <v>FECHADURA DE EMBUTIR COMPLETA, PARA PORTAS DE BANHEIRO, PADRAO DE ACABAMENTO POPULAR</v>
          </cell>
          <cell r="C621" t="str">
            <v>UN</v>
          </cell>
          <cell r="D621">
            <v>44.67</v>
          </cell>
        </row>
        <row r="622">
          <cell r="A622" t="str">
            <v>74069/002</v>
          </cell>
          <cell r="B622" t="str">
            <v>FECHADURA DE EMBUTIR COMPLETA, PARA PORTAS DE BANHEIRO, PADRAO DE ACABAMENTO SUPERIOR</v>
          </cell>
          <cell r="C622" t="str">
            <v>UN</v>
          </cell>
          <cell r="D622">
            <v>160.31</v>
          </cell>
        </row>
        <row r="623">
          <cell r="A623">
            <v>74070</v>
          </cell>
          <cell r="B623" t="str">
            <v>CONJUNTO FERRAGEM GORGES COMPLETA LINHA MEDIA</v>
          </cell>
          <cell r="C623">
            <v>0</v>
          </cell>
          <cell r="D623">
            <v>0</v>
          </cell>
        </row>
        <row r="624">
          <cell r="A624" t="str">
            <v>74070/001</v>
          </cell>
          <cell r="B624" t="str">
            <v>FECHADURA DE EMBUTIR COMPLETA, PARA PORTAS INTERNAS, PADRAO DE ACABAMENTO SUPERIOR</v>
          </cell>
          <cell r="C624" t="str">
            <v>UN</v>
          </cell>
          <cell r="D624">
            <v>136.72999999999999</v>
          </cell>
        </row>
        <row r="625">
          <cell r="A625" t="str">
            <v>74070/003</v>
          </cell>
          <cell r="B625" t="str">
            <v>FECHADURA DE EMBUTIR COMPLETA, PARA PORTAS INTERNAS, PADRAO DE ACABAMENTO POPULAR</v>
          </cell>
          <cell r="C625" t="str">
            <v>UN</v>
          </cell>
          <cell r="D625">
            <v>44.17</v>
          </cell>
        </row>
        <row r="626">
          <cell r="A626" t="str">
            <v>74070/004</v>
          </cell>
          <cell r="B626" t="str">
            <v>FECHADURA DE EMBUTIR COMPLETA, PARA PORTAS INTERNAS, PADRAO DE ACABAMENTO MEDIO</v>
          </cell>
          <cell r="C626" t="str">
            <v>UN</v>
          </cell>
          <cell r="D626">
            <v>75.150000000000006</v>
          </cell>
        </row>
        <row r="627">
          <cell r="A627">
            <v>102</v>
          </cell>
          <cell r="B627" t="str">
            <v>FERRAGENS DIVERSAS</v>
          </cell>
          <cell r="C627">
            <v>0</v>
          </cell>
          <cell r="D627">
            <v>0</v>
          </cell>
        </row>
        <row r="628">
          <cell r="A628">
            <v>74046</v>
          </cell>
          <cell r="B628" t="str">
            <v>TARJETA</v>
          </cell>
          <cell r="C628">
            <v>0</v>
          </cell>
          <cell r="D628">
            <v>0</v>
          </cell>
        </row>
        <row r="629">
          <cell r="A629" t="str">
            <v>74046/001</v>
          </cell>
          <cell r="B629" t="str">
            <v>TARJETA DE FERRO CROMADO DE SOBREPOR 2"</v>
          </cell>
          <cell r="C629" t="str">
            <v>UN</v>
          </cell>
          <cell r="D629">
            <v>5.38</v>
          </cell>
        </row>
        <row r="630">
          <cell r="A630" t="str">
            <v>74046/002</v>
          </cell>
          <cell r="B630" t="str">
            <v>TARJETA TIPO LIVRE/OCUPADO PARA PORTA DE BANHEIRO</v>
          </cell>
          <cell r="C630" t="str">
            <v>UN</v>
          </cell>
          <cell r="D630">
            <v>25.75</v>
          </cell>
        </row>
        <row r="631">
          <cell r="A631">
            <v>74047</v>
          </cell>
          <cell r="B631" t="str">
            <v>DOBRADICA</v>
          </cell>
          <cell r="C631">
            <v>0</v>
          </cell>
          <cell r="D631">
            <v>0</v>
          </cell>
        </row>
        <row r="632">
          <cell r="A632" t="str">
            <v>74047/001</v>
          </cell>
          <cell r="B632" t="str">
            <v>DOBRADICA EM FERRO CROMADO 3X3", SEM ANEIS</v>
          </cell>
          <cell r="C632" t="str">
            <v>UN</v>
          </cell>
          <cell r="D632">
            <v>7.38</v>
          </cell>
        </row>
        <row r="633">
          <cell r="A633" t="str">
            <v>74047/002</v>
          </cell>
          <cell r="B633" t="str">
            <v>DOBRADICA EM ACO ZINCADO 3X3", SEM ANEIS</v>
          </cell>
          <cell r="C633" t="str">
            <v>UN</v>
          </cell>
          <cell r="D633">
            <v>7.41</v>
          </cell>
        </row>
        <row r="634">
          <cell r="A634" t="str">
            <v>74047/003</v>
          </cell>
          <cell r="B634" t="str">
            <v>DOBRADICA EM LATAO CROMADO 3X3", COM ANEIS</v>
          </cell>
          <cell r="C634" t="str">
            <v>UN</v>
          </cell>
          <cell r="D634">
            <v>13.43</v>
          </cell>
        </row>
        <row r="635">
          <cell r="A635" t="str">
            <v>74047/004</v>
          </cell>
          <cell r="B635" t="str">
            <v>DOBRADICA LATAO CROMADO 3 X 2 1/2"</v>
          </cell>
          <cell r="C635" t="str">
            <v>UN</v>
          </cell>
          <cell r="D635">
            <v>9.49</v>
          </cell>
        </row>
        <row r="636">
          <cell r="A636" t="str">
            <v>74047/005</v>
          </cell>
          <cell r="B636" t="str">
            <v>DOBRADICA EM FERRO GALVANIZADO 1 3/4 X2", COM ANEIS</v>
          </cell>
          <cell r="C636" t="str">
            <v>UN</v>
          </cell>
          <cell r="D636">
            <v>5.51</v>
          </cell>
        </row>
        <row r="637">
          <cell r="A637" t="str">
            <v>74047/006</v>
          </cell>
          <cell r="B637" t="str">
            <v>DOBRADICA EM FERRO CROMADO 2X1", COM ANEIS</v>
          </cell>
          <cell r="C637" t="str">
            <v>UN</v>
          </cell>
          <cell r="D637">
            <v>7</v>
          </cell>
        </row>
        <row r="638">
          <cell r="A638" t="str">
            <v>74047/007</v>
          </cell>
          <cell r="B638" t="str">
            <v>DOBRADICA EM FERRO CROMADO 3X2 1/2", SEM ANEIS</v>
          </cell>
          <cell r="C638" t="str">
            <v>UN</v>
          </cell>
          <cell r="D638">
            <v>6.87</v>
          </cell>
        </row>
        <row r="639">
          <cell r="A639" t="str">
            <v>74047/008</v>
          </cell>
          <cell r="B639" t="str">
            <v>DOBRADICA EM FERRO GALVANIZADO 4X3", COM ANEIS</v>
          </cell>
          <cell r="C639" t="str">
            <v>UN</v>
          </cell>
          <cell r="D639">
            <v>7.1</v>
          </cell>
        </row>
        <row r="640">
          <cell r="A640">
            <v>74084</v>
          </cell>
          <cell r="B640" t="str">
            <v>PORTA CADEADO</v>
          </cell>
          <cell r="C640">
            <v>0</v>
          </cell>
          <cell r="D640">
            <v>0</v>
          </cell>
        </row>
        <row r="641">
          <cell r="A641" t="str">
            <v>74084/001</v>
          </cell>
          <cell r="B641" t="str">
            <v>PORTA CADEADO COM CADEADO DE ACO 45MM</v>
          </cell>
          <cell r="C641" t="str">
            <v>UN</v>
          </cell>
          <cell r="D641">
            <v>30.59</v>
          </cell>
        </row>
        <row r="642">
          <cell r="A642">
            <v>103</v>
          </cell>
          <cell r="B642" t="str">
            <v>VIDROS/ESPELHOS</v>
          </cell>
          <cell r="C642">
            <v>0</v>
          </cell>
          <cell r="D642">
            <v>0</v>
          </cell>
        </row>
        <row r="643">
          <cell r="A643">
            <v>72116</v>
          </cell>
          <cell r="B643" t="str">
            <v>VIDRO LISO COMUM TRANSPARENTE, ESPESSURA 3MM</v>
          </cell>
          <cell r="C643" t="str">
            <v>M2</v>
          </cell>
          <cell r="D643">
            <v>66.84</v>
          </cell>
        </row>
        <row r="644">
          <cell r="A644">
            <v>72117</v>
          </cell>
          <cell r="B644" t="str">
            <v>VIDRO LISO COMUM TRANSPARENTE, ESPESSURA 4MM</v>
          </cell>
          <cell r="C644" t="str">
            <v>M2</v>
          </cell>
          <cell r="D644">
            <v>86.34</v>
          </cell>
        </row>
        <row r="645">
          <cell r="A645">
            <v>72118</v>
          </cell>
          <cell r="B645" t="str">
            <v>VIDRO TEMPERADO INCOLOR, ESPESSURA 6MM</v>
          </cell>
          <cell r="C645" t="str">
            <v>M2</v>
          </cell>
          <cell r="D645">
            <v>143.16999999999999</v>
          </cell>
        </row>
        <row r="646">
          <cell r="A646">
            <v>72119</v>
          </cell>
          <cell r="B646" t="str">
            <v>VIDRO TEMPERADO INCOLOR, ESPESSURA 8MM</v>
          </cell>
          <cell r="C646" t="str">
            <v>M2</v>
          </cell>
          <cell r="D646">
            <v>169.32</v>
          </cell>
        </row>
        <row r="647">
          <cell r="A647">
            <v>72120</v>
          </cell>
          <cell r="B647" t="str">
            <v>VIDRO TEMPERADO INCOLOR, ESPESSURA 10MM</v>
          </cell>
          <cell r="C647" t="str">
            <v>M2</v>
          </cell>
          <cell r="D647">
            <v>198.77</v>
          </cell>
        </row>
        <row r="648">
          <cell r="A648">
            <v>72121</v>
          </cell>
          <cell r="B648" t="str">
            <v>VIDRO TEMPERADO COLORIDO, ESPESSURA 10MM</v>
          </cell>
          <cell r="C648" t="str">
            <v>M2</v>
          </cell>
          <cell r="D648">
            <v>235.84</v>
          </cell>
        </row>
        <row r="649">
          <cell r="A649">
            <v>72122</v>
          </cell>
          <cell r="B649" t="str">
            <v>VIDRO FANTASIA TIPO CANELADO, ESPESSURA 4MM</v>
          </cell>
          <cell r="C649" t="str">
            <v>M2</v>
          </cell>
          <cell r="D649">
            <v>67.64</v>
          </cell>
        </row>
        <row r="650">
          <cell r="A650">
            <v>72123</v>
          </cell>
          <cell r="B650" t="str">
            <v>VIDRO ARAMADO, ESPESSURA 7MM</v>
          </cell>
          <cell r="C650" t="str">
            <v>M2</v>
          </cell>
          <cell r="D650">
            <v>223.47</v>
          </cell>
        </row>
        <row r="651">
          <cell r="A651">
            <v>73838</v>
          </cell>
          <cell r="B651" t="str">
            <v>PORTA DE VIDRO TEMPERADO</v>
          </cell>
          <cell r="C651">
            <v>0</v>
          </cell>
          <cell r="D651">
            <v>0</v>
          </cell>
        </row>
        <row r="652">
          <cell r="A652" t="str">
            <v>73838/001</v>
          </cell>
          <cell r="B652" t="str">
            <v>PORTA DE VIDRO TEMPERADO, 0,9X2,10M, ESPESSURA 10MM, INCLUSIVE ACESSORIOS</v>
          </cell>
          <cell r="C652" t="str">
            <v>UN</v>
          </cell>
          <cell r="D652">
            <v>1387.51</v>
          </cell>
        </row>
        <row r="653">
          <cell r="A653">
            <v>74125</v>
          </cell>
          <cell r="B653" t="str">
            <v>ESPELHO C/MOLDURA</v>
          </cell>
          <cell r="C653">
            <v>0</v>
          </cell>
          <cell r="D653">
            <v>0</v>
          </cell>
        </row>
        <row r="654">
          <cell r="A654" t="str">
            <v>74125/001</v>
          </cell>
          <cell r="B654" t="str">
            <v>ESPELHO CRISTAL ESPESSURA 4MM, COM MOLDURA DE MADEIRA</v>
          </cell>
          <cell r="C654" t="str">
            <v>M2</v>
          </cell>
          <cell r="D654">
            <v>230.16</v>
          </cell>
        </row>
        <row r="655">
          <cell r="A655" t="str">
            <v>74125/002</v>
          </cell>
          <cell r="B655" t="str">
            <v>ESPELHO CRISTAL ESPESSURA 4MM, COM MOLDURA EM ALUMINIO E COMPENSADO 6MM PLASTIFICADO COLADO</v>
          </cell>
          <cell r="C655" t="str">
            <v>M2</v>
          </cell>
          <cell r="D655">
            <v>293.19</v>
          </cell>
        </row>
        <row r="656">
          <cell r="A656">
            <v>105</v>
          </cell>
          <cell r="B656" t="str">
            <v>PORTOES DE MADEIRA/FERRO/ALUMINIO</v>
          </cell>
          <cell r="C656">
            <v>0</v>
          </cell>
          <cell r="D656">
            <v>0</v>
          </cell>
        </row>
        <row r="657">
          <cell r="A657">
            <v>68054</v>
          </cell>
          <cell r="B657" t="str">
            <v>PORTAO DE FERRO EM CHAPA PLANA 14"</v>
          </cell>
          <cell r="C657" t="str">
            <v>M2</v>
          </cell>
          <cell r="D657">
            <v>137.91999999999999</v>
          </cell>
        </row>
        <row r="658">
          <cell r="A658">
            <v>74100</v>
          </cell>
          <cell r="B658" t="str">
            <v>PE-A.43 - PORTÃO DE FERRO COM FERRAGENS SEM PINTURA</v>
          </cell>
          <cell r="C658">
            <v>0</v>
          </cell>
          <cell r="D658">
            <v>0</v>
          </cell>
        </row>
        <row r="659">
          <cell r="A659" t="str">
            <v>74100/001</v>
          </cell>
          <cell r="B659" t="str">
            <v>PORTAO DE FERRO COM VARA 1/2", COM REQUADRO</v>
          </cell>
          <cell r="C659" t="str">
            <v>M2</v>
          </cell>
          <cell r="D659">
            <v>126.19</v>
          </cell>
        </row>
        <row r="660">
          <cell r="A660">
            <v>74238</v>
          </cell>
          <cell r="B660" t="str">
            <v>FABRICACAO E INSTALACAO DE PORTAO PARA ENTRADA DE VEICULOS - MMA</v>
          </cell>
          <cell r="C660">
            <v>0</v>
          </cell>
          <cell r="D660">
            <v>0</v>
          </cell>
        </row>
        <row r="661">
          <cell r="A661" t="str">
            <v>74238/001</v>
          </cell>
          <cell r="B661" t="str">
            <v>PORTAO EM TELA RIGIDA E MOLDURA EM ACO COM DUAS FOLHAS DE ABRIR 2X3,50MX1,80M, INCLUSO CADEADO, FUNDO OXIDO FERRO/ZARCAO UMA DEMAO E PINTURAESMALTE DUAS DEMAOS</v>
          </cell>
          <cell r="C661" t="str">
            <v>UN</v>
          </cell>
          <cell r="D661">
            <v>2053.4899999999998</v>
          </cell>
        </row>
        <row r="662">
          <cell r="A662" t="str">
            <v>74238/002</v>
          </cell>
          <cell r="B662" t="str">
            <v>PORTAO EM TELA ARAME GALVANIZADO N.12 MALHA 2" E MOLDURA EM TUBOS DE ACO COM DUAS FOLHAS DE ABRIR, INCLUSO FERRAGENS</v>
          </cell>
          <cell r="C662" t="str">
            <v>M2</v>
          </cell>
          <cell r="D662">
            <v>509.57</v>
          </cell>
        </row>
        <row r="663">
          <cell r="A663">
            <v>222</v>
          </cell>
          <cell r="B663" t="str">
            <v>JANELA DE ALUMINIO</v>
          </cell>
          <cell r="C663">
            <v>0</v>
          </cell>
          <cell r="D663">
            <v>0</v>
          </cell>
        </row>
        <row r="664">
          <cell r="A664">
            <v>68052</v>
          </cell>
          <cell r="B664" t="str">
            <v>JANELA ALUMINIO, BASCULANTE, SERIE 25</v>
          </cell>
          <cell r="C664" t="str">
            <v>M2</v>
          </cell>
          <cell r="D664">
            <v>548.9</v>
          </cell>
        </row>
        <row r="665">
          <cell r="A665">
            <v>73809</v>
          </cell>
          <cell r="B665" t="str">
            <v>JANELA DE ALUMINIO, TIPO CORRER OU MAXIMAR, CONVENCIONAL, INCLUSIVE ASSENTAMENTO</v>
          </cell>
          <cell r="C665">
            <v>0</v>
          </cell>
          <cell r="D665">
            <v>0</v>
          </cell>
        </row>
        <row r="666">
          <cell r="A666" t="str">
            <v>73809/001</v>
          </cell>
          <cell r="B666" t="str">
            <v>JANELA DE ALUMINIO TIPO MAXIM-AIR, SERIE 25</v>
          </cell>
          <cell r="C666" t="str">
            <v>M2</v>
          </cell>
          <cell r="D666">
            <v>590.97</v>
          </cell>
        </row>
        <row r="667">
          <cell r="A667">
            <v>74067</v>
          </cell>
          <cell r="B667" t="str">
            <v>JANELA DE ALUMÍNIO, DE CORRER</v>
          </cell>
          <cell r="C667">
            <v>0</v>
          </cell>
          <cell r="D667">
            <v>0</v>
          </cell>
        </row>
        <row r="668">
          <cell r="A668" t="str">
            <v>74067/001</v>
          </cell>
          <cell r="B668" t="str">
            <v>JANELA ALUMINIO DE CORRER, 2 FOLHAS PARA VIDRO, SEM BANDEIRA, LINHA 25</v>
          </cell>
          <cell r="C668" t="str">
            <v>M2</v>
          </cell>
          <cell r="D668">
            <v>546.01</v>
          </cell>
        </row>
        <row r="669">
          <cell r="A669" t="str">
            <v>74067/002</v>
          </cell>
          <cell r="B669" t="str">
            <v>JANELA ALUMINIO DE CORRER, 2 FOLHAS PARA VIDRO, COM BANDEIRA, LINHA 25</v>
          </cell>
          <cell r="C669" t="str">
            <v>M2</v>
          </cell>
          <cell r="D669">
            <v>686.73</v>
          </cell>
        </row>
        <row r="670">
          <cell r="A670" t="str">
            <v>74067/003</v>
          </cell>
          <cell r="B670" t="str">
            <v>JANELA ALUMINIO DE CORRER, VENEZIANA, COM BANDEIRA, LINHA 25</v>
          </cell>
          <cell r="C670" t="str">
            <v>M2</v>
          </cell>
          <cell r="D670">
            <v>832.89</v>
          </cell>
        </row>
        <row r="671">
          <cell r="A671" t="str">
            <v>74067/004</v>
          </cell>
          <cell r="B671" t="str">
            <v>JANELA ALUMINIO DE CORRER, VENEZIANA, SEM BANDEIRA, LINHA 25</v>
          </cell>
          <cell r="C671" t="str">
            <v>M2</v>
          </cell>
          <cell r="D671">
            <v>721.6</v>
          </cell>
        </row>
        <row r="672">
          <cell r="A672">
            <v>304</v>
          </cell>
          <cell r="B672" t="str">
            <v>PERFIL/CANTONEIRA/BARRA</v>
          </cell>
          <cell r="C672">
            <v>0</v>
          </cell>
          <cell r="D672">
            <v>0</v>
          </cell>
        </row>
        <row r="673">
          <cell r="A673">
            <v>73908</v>
          </cell>
          <cell r="B673" t="str">
            <v>CANTONEIRA DE ALUMÍNIO</v>
          </cell>
          <cell r="C673">
            <v>0</v>
          </cell>
          <cell r="D673">
            <v>0</v>
          </cell>
        </row>
        <row r="674">
          <cell r="A674" t="str">
            <v>73908/001</v>
          </cell>
          <cell r="B674" t="str">
            <v>CANTONEIRA DE ALUMINIO 2X2”, PARA PROTECAO DE QUINA DE PAREDE</v>
          </cell>
          <cell r="C674" t="str">
            <v>M</v>
          </cell>
          <cell r="D674">
            <v>27.6</v>
          </cell>
        </row>
        <row r="675">
          <cell r="A675" t="str">
            <v>73908/002</v>
          </cell>
          <cell r="B675" t="str">
            <v>CANTONEIRA DE ALUMINIO 1X1" , PARA PROTECAO DE QUINA DE PAREDE</v>
          </cell>
          <cell r="C675" t="str">
            <v>M</v>
          </cell>
          <cell r="D675">
            <v>18.440000000000001</v>
          </cell>
        </row>
        <row r="676">
          <cell r="A676" t="str">
            <v>FOMA</v>
          </cell>
          <cell r="B676" t="str">
            <v>FORNECIMENTO DE MATERIAIS E EQUIPAMENTOS</v>
          </cell>
          <cell r="C676">
            <v>0</v>
          </cell>
          <cell r="D676">
            <v>0</v>
          </cell>
        </row>
        <row r="677">
          <cell r="A677">
            <v>284</v>
          </cell>
          <cell r="B677" t="str">
            <v>FORNEC. DE MAT. BRITADO C/OU S/CARGA, DESCARGA E TRANSPORTE</v>
          </cell>
          <cell r="C677">
            <v>0</v>
          </cell>
          <cell r="D677">
            <v>0</v>
          </cell>
        </row>
        <row r="678">
          <cell r="A678">
            <v>6515</v>
          </cell>
          <cell r="B678" t="str">
            <v>FORNECIMENTO E LANCAMENTO DE BRITA N. 4 P/ENVOLTORIA INTERNA DO SUMIDOURO P/ O EFLUENTE LIQUIDO DA FOSSA SEPTICA, D INT = 300 CM / H INT = 660 CM (P/ COMP.11516/1)</v>
          </cell>
          <cell r="C678" t="str">
            <v>M3</v>
          </cell>
          <cell r="D678">
            <v>2341</v>
          </cell>
        </row>
        <row r="679">
          <cell r="A679">
            <v>74119</v>
          </cell>
          <cell r="B679" t="str">
            <v>FORNECIMENTO E ASSENTAMENTO DE BRITA 2 EM DRENOS E FILTROS</v>
          </cell>
          <cell r="C679">
            <v>0</v>
          </cell>
          <cell r="D679">
            <v>0</v>
          </cell>
        </row>
        <row r="680">
          <cell r="A680" t="str">
            <v>74119/001</v>
          </cell>
          <cell r="B680" t="str">
            <v>FORNECIMENTO E ASSENTAMENTO DE BRITA 2-DRENOS E FILTROS MM</v>
          </cell>
          <cell r="C680" t="str">
            <v>M3</v>
          </cell>
          <cell r="D680">
            <v>112.91</v>
          </cell>
        </row>
        <row r="681">
          <cell r="A681" t="str">
            <v>FUES</v>
          </cell>
          <cell r="B681" t="str">
            <v>FUNDACOES E ESTRUTURAS</v>
          </cell>
          <cell r="C681">
            <v>0</v>
          </cell>
          <cell r="D681">
            <v>0</v>
          </cell>
        </row>
        <row r="682">
          <cell r="A682">
            <v>38</v>
          </cell>
          <cell r="B682" t="str">
            <v>TUBULOES</v>
          </cell>
          <cell r="C682">
            <v>0</v>
          </cell>
          <cell r="D682">
            <v>0</v>
          </cell>
        </row>
        <row r="683">
          <cell r="A683">
            <v>73761</v>
          </cell>
          <cell r="B683" t="str">
            <v>ARRASAMENTO DE TUBULAO DE CONCRETO ARMADO</v>
          </cell>
          <cell r="C683">
            <v>0</v>
          </cell>
          <cell r="D683">
            <v>0</v>
          </cell>
        </row>
        <row r="684">
          <cell r="A684" t="str">
            <v>73761/001</v>
          </cell>
          <cell r="B684" t="str">
            <v>ARRASAMENTO DE TUBULAO DE CONCRETO D=0,80M.</v>
          </cell>
          <cell r="C684" t="str">
            <v>UN</v>
          </cell>
          <cell r="D684">
            <v>190.55</v>
          </cell>
        </row>
        <row r="685">
          <cell r="A685" t="str">
            <v>73761/002</v>
          </cell>
          <cell r="B685" t="str">
            <v>ARRASAMENTO DE TUBULAO DE CONCRETO D=1,25 A 1,40M.</v>
          </cell>
          <cell r="C685" t="str">
            <v>UN</v>
          </cell>
          <cell r="D685">
            <v>330.28</v>
          </cell>
        </row>
        <row r="686">
          <cell r="A686" t="str">
            <v>73761/003</v>
          </cell>
          <cell r="B686" t="str">
            <v>ARRASAMENTO DE TUBULAO DE CONCRETO D=1,45 A 1,60M.</v>
          </cell>
          <cell r="C686" t="str">
            <v>UN</v>
          </cell>
          <cell r="D686">
            <v>381.09</v>
          </cell>
        </row>
        <row r="687">
          <cell r="A687" t="str">
            <v>73761/004</v>
          </cell>
          <cell r="B687" t="str">
            <v>ARRASAMENTO DE TUBULAO DE CONCRETO D=1,65 A 2,00M.</v>
          </cell>
          <cell r="C687" t="str">
            <v>UN</v>
          </cell>
          <cell r="D687">
            <v>476.37</v>
          </cell>
        </row>
        <row r="688">
          <cell r="A688" t="str">
            <v>73761/005</v>
          </cell>
          <cell r="B688" t="str">
            <v>ARRASAMENTO DE TUBULAO DE CONCRETO D=2,10 A 2,50M.</v>
          </cell>
          <cell r="C688" t="str">
            <v>UN</v>
          </cell>
          <cell r="D688">
            <v>590.70000000000005</v>
          </cell>
        </row>
        <row r="689">
          <cell r="A689">
            <v>73852</v>
          </cell>
          <cell r="B689" t="str">
            <v>TUBULAO DE CONCRETO COM CAMISA DE ACO EXCL ESCAVACAO</v>
          </cell>
          <cell r="C689">
            <v>0</v>
          </cell>
          <cell r="D689">
            <v>0</v>
          </cell>
        </row>
        <row r="690">
          <cell r="A690" t="str">
            <v>73852/002</v>
          </cell>
          <cell r="B690" t="str">
            <v>TUBULAO CONCRETO C/CAMISA ACO INCORPORADA D=1,00M ESPES 1/4 PLANO INFERIOR DA BASE ATE 10,00M DA COTA DE ARRASAMENTO A CEU ABERTO TERRENO 1A CAT EXCL ESCAVACAO E ARMACAO DO FUSTE INCL FERRAGEM DE TRANSICAO A BASE E AOS BLOCOS DE FUNDACAO E O CONCRETO DE</v>
          </cell>
          <cell r="C690" t="str">
            <v>M</v>
          </cell>
          <cell r="D690">
            <v>3260.58</v>
          </cell>
        </row>
        <row r="691">
          <cell r="A691" t="str">
            <v>73852/003</v>
          </cell>
          <cell r="B691" t="str">
            <v>TUBULAO CONCRETO C/CAMISA ACO INCORPORADA D=1,25M ESPES 1/4 PLAN0 INFERIOR DA BASE ATE 10,00M DA COTA DE ARRASAMENTO A CEU ABERTO EM TERRENO 1A CAT EXCL ESCAVACAO E ARMACAO DO FUSTE INCL FERRAGEM DE TRANSICAOABASE E AOS BLOCOS DE FUNDACAO E O CONCRETOD</v>
          </cell>
          <cell r="C691" t="str">
            <v>M</v>
          </cell>
          <cell r="D691">
            <v>4325.1000000000004</v>
          </cell>
        </row>
        <row r="692">
          <cell r="A692" t="str">
            <v>73852/004</v>
          </cell>
          <cell r="B692" t="str">
            <v>TUBULAO CONCRETO C/CAMISA ACO INCORPORADA D=1,50M ESPES 1/4 PLANO INFERIOR DA BASE ATE 10,00M DA COTA DE ARRASAMENTO A CEU ABERTO EM TERRENO 1A CAT EXCL ESCAVACAO E ARMACAO DO FUSTE INCL FERRAGEM DE TRANSICAOABASE E AOS BLOCOS DE FUNDACAO E O CONCRETOD</v>
          </cell>
          <cell r="C692" t="str">
            <v>M</v>
          </cell>
          <cell r="D692">
            <v>7086.34</v>
          </cell>
        </row>
        <row r="693">
          <cell r="A693">
            <v>39</v>
          </cell>
          <cell r="B693" t="str">
            <v>ESTACAS</v>
          </cell>
          <cell r="C693">
            <v>0</v>
          </cell>
          <cell r="D693">
            <v>0</v>
          </cell>
        </row>
        <row r="694">
          <cell r="A694">
            <v>72819</v>
          </cell>
          <cell r="B694" t="str">
            <v>ESTACA A TRADO (BROCA) DIAMETRO 30CM EM CONCRETO ARMADO MOLDADA IN-LOCO, 20 MPA</v>
          </cell>
          <cell r="C694" t="str">
            <v>M</v>
          </cell>
          <cell r="D694">
            <v>55.31</v>
          </cell>
        </row>
        <row r="695">
          <cell r="A695">
            <v>72820</v>
          </cell>
          <cell r="B695" t="str">
            <v>CORTE E REPARO EM CABECA DE ESTACA</v>
          </cell>
          <cell r="C695" t="str">
            <v>UN</v>
          </cell>
          <cell r="D695">
            <v>19.39</v>
          </cell>
        </row>
        <row r="696">
          <cell r="A696">
            <v>73755</v>
          </cell>
          <cell r="B696" t="str">
            <v>ARMADURA P/PAREDE DIAFRAGMA E PLACA ACO CONTRAPUNCAO</v>
          </cell>
          <cell r="C696">
            <v>0</v>
          </cell>
          <cell r="D696">
            <v>0</v>
          </cell>
        </row>
        <row r="697">
          <cell r="A697" t="str">
            <v>73755/001</v>
          </cell>
          <cell r="B697" t="str">
            <v>GAIOLA ARMADURA P/PAREDE DIAFRAGMA ACO CA-50 INCL FORNECIMENTO PERDASCORTE DOBRAGEM MONTAGEM E SOLDAS.</v>
          </cell>
          <cell r="C697" t="str">
            <v>KG</v>
          </cell>
          <cell r="D697">
            <v>6.76</v>
          </cell>
        </row>
        <row r="698">
          <cell r="A698">
            <v>74122</v>
          </cell>
          <cell r="B698" t="str">
            <v>ESTACA PRE-MOLDADA</v>
          </cell>
          <cell r="C698">
            <v>0</v>
          </cell>
          <cell r="D698">
            <v>0</v>
          </cell>
        </row>
        <row r="699">
          <cell r="A699" t="str">
            <v>74122/001</v>
          </cell>
          <cell r="B699" t="str">
            <v>FORNECIMENTO E EXECUÇÃO DE ESTACA PRE-MOLDADA - 20 TONELADAS</v>
          </cell>
          <cell r="C699" t="str">
            <v>M</v>
          </cell>
          <cell r="D699">
            <v>65.849999999999994</v>
          </cell>
        </row>
        <row r="700">
          <cell r="A700">
            <v>74156</v>
          </cell>
          <cell r="B700" t="str">
            <v>BROCAS (ESTACAS A TRADO) MOLDADA IN-LOCO</v>
          </cell>
          <cell r="C700">
            <v>0</v>
          </cell>
          <cell r="D700">
            <v>0</v>
          </cell>
        </row>
        <row r="701">
          <cell r="A701" t="str">
            <v>74156/001</v>
          </cell>
          <cell r="B701" t="str">
            <v>ESTACA A TRADO(BROCA) D=25CM C/CONCRETO FCK=15MPA+20KG ACO/M3 MOLD.IN-LOCO</v>
          </cell>
          <cell r="C701" t="str">
            <v>M</v>
          </cell>
          <cell r="D701">
            <v>36.35</v>
          </cell>
        </row>
        <row r="702">
          <cell r="A702" t="str">
            <v>74156/002</v>
          </cell>
          <cell r="B702" t="str">
            <v>ESTACA A TRADO(BROCA) D=25CM C/CONCRETO FCK=15MPA SEM ACO MOLDADA IN-LOCO</v>
          </cell>
          <cell r="C702" t="str">
            <v>M</v>
          </cell>
          <cell r="D702">
            <v>31.63</v>
          </cell>
        </row>
        <row r="703">
          <cell r="A703" t="str">
            <v>74156/003</v>
          </cell>
          <cell r="B703" t="str">
            <v>ESTACA A TRADO (BROCA) D=20CM C/CONCRETO FCK=15MPA (SEM ARMAÇÃO)</v>
          </cell>
          <cell r="C703" t="str">
            <v>M</v>
          </cell>
          <cell r="D703">
            <v>26.06</v>
          </cell>
        </row>
        <row r="704">
          <cell r="A704">
            <v>40</v>
          </cell>
          <cell r="B704" t="str">
            <v>LASTROS/FUNDACOES DIVERSAS</v>
          </cell>
          <cell r="C704">
            <v>0</v>
          </cell>
          <cell r="D704">
            <v>0</v>
          </cell>
        </row>
        <row r="705">
          <cell r="A705">
            <v>73894</v>
          </cell>
          <cell r="B705" t="str">
            <v>LASTRO DE PEDRA MARROADA - 50.620</v>
          </cell>
          <cell r="C705">
            <v>0</v>
          </cell>
          <cell r="D705">
            <v>0</v>
          </cell>
        </row>
        <row r="706">
          <cell r="A706" t="str">
            <v>73894/001</v>
          </cell>
          <cell r="B706" t="str">
            <v>LASTRO DE PEDRA MARROADA - 50620</v>
          </cell>
          <cell r="C706" t="str">
            <v>M3</v>
          </cell>
          <cell r="D706">
            <v>102.75</v>
          </cell>
        </row>
        <row r="707">
          <cell r="A707">
            <v>74164</v>
          </cell>
          <cell r="B707" t="str">
            <v>LASTRO DE PEDRA BRITADA E FUNDACOES EM BALDRAME</v>
          </cell>
          <cell r="C707">
            <v>0</v>
          </cell>
          <cell r="D707">
            <v>0</v>
          </cell>
        </row>
        <row r="708">
          <cell r="A708" t="str">
            <v>74164/001</v>
          </cell>
          <cell r="B708" t="str">
            <v>LASTRO DE BRITA Nº 2 APILOADA MANUALMENTE COM MAÇO DE ATÉ 30 KG</v>
          </cell>
          <cell r="C708" t="str">
            <v>M3</v>
          </cell>
          <cell r="D708">
            <v>119.76</v>
          </cell>
        </row>
        <row r="709">
          <cell r="A709" t="str">
            <v>74164/002</v>
          </cell>
          <cell r="B709" t="str">
            <v>CAMADA DE BRITA P/PROTECAO DA LAJE DE COBERTURA</v>
          </cell>
          <cell r="C709" t="str">
            <v>M3</v>
          </cell>
          <cell r="D709">
            <v>162.16999999999999</v>
          </cell>
        </row>
        <row r="710">
          <cell r="A710" t="str">
            <v>74164/003</v>
          </cell>
          <cell r="B710" t="str">
            <v>EXECUÇÃO DE BALDRAME EM CONCRETO CICLOPICO 1:3 C/30% PEDRA-DE-MAO CAVAS ATE 80 CM DE LARGURA, INCLUSIVE ESCAVAÇÃO, EXCLUSIVE FORMAS</v>
          </cell>
          <cell r="C710" t="str">
            <v>M3</v>
          </cell>
          <cell r="D710">
            <v>272.36</v>
          </cell>
        </row>
        <row r="711">
          <cell r="A711" t="str">
            <v>74164/004</v>
          </cell>
          <cell r="B711" t="str">
            <v>LASTRO DE BRITA</v>
          </cell>
          <cell r="C711" t="str">
            <v>M3</v>
          </cell>
          <cell r="D711">
            <v>119.76</v>
          </cell>
        </row>
        <row r="712">
          <cell r="A712">
            <v>41</v>
          </cell>
          <cell r="B712" t="str">
            <v>FORMAS/CIMBRAMENTOS/ESCORAMENTOS</v>
          </cell>
          <cell r="C712">
            <v>0</v>
          </cell>
          <cell r="D712">
            <v>0</v>
          </cell>
        </row>
        <row r="713">
          <cell r="A713">
            <v>5621</v>
          </cell>
          <cell r="B713" t="str">
            <v>FORMA PARA PAREDES E LAJES DE GALERIAS CELULARES, NÃO INCLUIDO DESMOLDANTE</v>
          </cell>
          <cell r="C713" t="str">
            <v>M2</v>
          </cell>
          <cell r="D713">
            <v>40.33</v>
          </cell>
        </row>
        <row r="714">
          <cell r="A714">
            <v>5651</v>
          </cell>
          <cell r="B714" t="str">
            <v>FORMA DE MADEIRA COMUM PARA FUNDACOES - REAPROVEITAMENTO 5X</v>
          </cell>
          <cell r="C714" t="str">
            <v>M2</v>
          </cell>
          <cell r="D714">
            <v>27.59</v>
          </cell>
        </row>
        <row r="715">
          <cell r="A715">
            <v>5970</v>
          </cell>
          <cell r="B715" t="str">
            <v>FORMAS C/TABUAS 3A (2,5X30,0CM) P/M2 P/FUNDACOES,INCL MONTAGEM EDESMONTAGEM (C/REAPR. 2X)</v>
          </cell>
          <cell r="C715" t="str">
            <v>M2</v>
          </cell>
          <cell r="D715">
            <v>28.64</v>
          </cell>
        </row>
        <row r="716">
          <cell r="A716">
            <v>5987</v>
          </cell>
          <cell r="B716" t="str">
            <v>FORMA PLANA EM CHAPA COMPENSADA RESINADA, ESTRUTURAL, E = 12 MM, COM REAPR.8X</v>
          </cell>
          <cell r="C716" t="str">
            <v>M2</v>
          </cell>
          <cell r="D716">
            <v>43.65</v>
          </cell>
        </row>
        <row r="717">
          <cell r="A717">
            <v>6095</v>
          </cell>
          <cell r="B717" t="str">
            <v>FORMA PLANA TABUA 3A. P/CINTA AMARRACAO INCL. DESMONTAGEM E REAPROVEIT</v>
          </cell>
          <cell r="C717" t="str">
            <v>M2</v>
          </cell>
          <cell r="D717">
            <v>17.09</v>
          </cell>
        </row>
        <row r="718">
          <cell r="A718">
            <v>68328</v>
          </cell>
          <cell r="B718" t="str">
            <v>JUNTA DE DILATACAO COM ISOPOR 10 MM</v>
          </cell>
          <cell r="C718" t="str">
            <v>M2</v>
          </cell>
          <cell r="D718">
            <v>8.4499999999999993</v>
          </cell>
        </row>
        <row r="719">
          <cell r="A719">
            <v>72830</v>
          </cell>
          <cell r="B719" t="str">
            <v>FORMA EM CHAPA DE MADEIRA COMPENSADA PLASTIFICADA 10MM, PARA ESTRUTURAS DE CONCRETO (PILARES/VIGAS/LAJES) REAPR. 5X</v>
          </cell>
          <cell r="C719" t="str">
            <v>M2</v>
          </cell>
          <cell r="D719">
            <v>21.41</v>
          </cell>
        </row>
        <row r="720">
          <cell r="A720">
            <v>72831</v>
          </cell>
          <cell r="B720" t="str">
            <v>FORMA EM CHAPA DE MADEIRA COMPENSADA PLASTIFICADA 12MM, PARA ESTRUTURAS DE CONCRETO (PILARES/VIGAS/LAJES) REAPR. 5X</v>
          </cell>
          <cell r="C720" t="str">
            <v>M2</v>
          </cell>
          <cell r="D720">
            <v>22.02</v>
          </cell>
        </row>
        <row r="721">
          <cell r="A721">
            <v>73653</v>
          </cell>
          <cell r="B721" t="str">
            <v>FORMAS TIPO SANDUICHE COM TABUAS, 30 APROVEITAMENTOS</v>
          </cell>
          <cell r="C721" t="str">
            <v>M2</v>
          </cell>
          <cell r="D721">
            <v>7.75</v>
          </cell>
        </row>
        <row r="722">
          <cell r="A722">
            <v>73654</v>
          </cell>
          <cell r="B722" t="str">
            <v>FORMA PLANA PARA CONCRETO APARENTE, EM COMPENSADO PLASTIFICADO 12MM APROVEITAMENTO DE 3 VEZES, INCLUINDO CONTRAVENTAMENTO E TRAVAMENTO PONTALETADO</v>
          </cell>
          <cell r="C722" t="str">
            <v>M2</v>
          </cell>
          <cell r="D722">
            <v>63.88</v>
          </cell>
        </row>
        <row r="723">
          <cell r="A723">
            <v>73685</v>
          </cell>
          <cell r="B723" t="str">
            <v>CIMBRAMENTO DE MADEIRA</v>
          </cell>
          <cell r="C723" t="str">
            <v>M3</v>
          </cell>
          <cell r="D723">
            <v>18.3</v>
          </cell>
        </row>
        <row r="724">
          <cell r="A724">
            <v>73785</v>
          </cell>
          <cell r="B724" t="str">
            <v>FORMAS DE MADEIRA</v>
          </cell>
          <cell r="C724">
            <v>0</v>
          </cell>
          <cell r="D724">
            <v>0</v>
          </cell>
        </row>
        <row r="725">
          <cell r="A725" t="str">
            <v>73785/001</v>
          </cell>
          <cell r="B725" t="str">
            <v>FORMA PINHO 3A P/MOLDAGEM DE CINTA SOBRE BALDRAME UTIL 4X INCL FORNECIMENTO DE MATERIAIS E DESMOLDAGEM.</v>
          </cell>
          <cell r="C725" t="str">
            <v>M2</v>
          </cell>
          <cell r="D725">
            <v>13.08</v>
          </cell>
        </row>
        <row r="726">
          <cell r="A726">
            <v>73820</v>
          </cell>
          <cell r="B726" t="str">
            <v>FORMA PARA FUNDACAO E BALDRAME</v>
          </cell>
          <cell r="C726">
            <v>0</v>
          </cell>
          <cell r="D726">
            <v>0</v>
          </cell>
        </row>
        <row r="727">
          <cell r="A727" t="str">
            <v>73820/001</v>
          </cell>
          <cell r="B727" t="str">
            <v>FORMA CURVA EM CHAPA RESINADA E = 21 MM P/FUNDACAO E BALDRAME</v>
          </cell>
          <cell r="C727" t="str">
            <v>M2</v>
          </cell>
          <cell r="D727">
            <v>33.99</v>
          </cell>
        </row>
        <row r="728">
          <cell r="A728">
            <v>73821</v>
          </cell>
          <cell r="B728" t="str">
            <v>FORMA PARA VIGA, PILAR E PAREDE</v>
          </cell>
          <cell r="C728">
            <v>0</v>
          </cell>
          <cell r="D728">
            <v>0</v>
          </cell>
        </row>
        <row r="729">
          <cell r="A729" t="str">
            <v>73821/001</v>
          </cell>
          <cell r="B729" t="str">
            <v>FORMA CURVA EM MADEIRA NAO APARELHADA P/VIGA, PILAR E PAREDE</v>
          </cell>
          <cell r="C729" t="str">
            <v>M2</v>
          </cell>
          <cell r="D729">
            <v>61.49</v>
          </cell>
        </row>
        <row r="730">
          <cell r="A730">
            <v>73979</v>
          </cell>
          <cell r="B730" t="str">
            <v>FORMA PLANA EM COMPENSADO</v>
          </cell>
          <cell r="C730">
            <v>0</v>
          </cell>
          <cell r="D730">
            <v>0</v>
          </cell>
        </row>
        <row r="731">
          <cell r="A731" t="str">
            <v>73979/001</v>
          </cell>
          <cell r="B731" t="str">
            <v>FORMAS PLANAS EM COMPENSADO PLASTIFICADO 18MM P/ VIADUTOS. REAPROVEITAMENTO 2X, INCLUSIVE DESMOLDAGEM.</v>
          </cell>
          <cell r="C731" t="str">
            <v>M2</v>
          </cell>
          <cell r="D731">
            <v>65.349999999999994</v>
          </cell>
        </row>
        <row r="732">
          <cell r="A732" t="str">
            <v>73979/002</v>
          </cell>
          <cell r="B732" t="str">
            <v>FORMA PLANA EM COMPENSADO PLASTIFICADO 18MM PARA LAJE MACICA REAP. 12XINCL. ESCORAMENTO/MONT/DESMONTAGEM</v>
          </cell>
          <cell r="C732" t="str">
            <v>M2</v>
          </cell>
          <cell r="D732">
            <v>26.98</v>
          </cell>
        </row>
        <row r="733">
          <cell r="A733" t="str">
            <v>73979/003</v>
          </cell>
          <cell r="B733" t="str">
            <v>FORMA PLANA C/COMPENSADO PLASTIFICADO 18MM REAP.6X INCL.ESCORAMENTO,MONTAGEM E DESFORMA</v>
          </cell>
          <cell r="C733" t="str">
            <v>M2</v>
          </cell>
          <cell r="D733">
            <v>34.64</v>
          </cell>
        </row>
        <row r="734">
          <cell r="A734" t="str">
            <v>73979/004</v>
          </cell>
          <cell r="B734" t="str">
            <v>DESFORMA DE ESTRUTURAS, H=1,50M</v>
          </cell>
          <cell r="C734" t="str">
            <v>M2</v>
          </cell>
          <cell r="D734">
            <v>7.16</v>
          </cell>
        </row>
        <row r="735">
          <cell r="A735">
            <v>73989</v>
          </cell>
          <cell r="B735" t="str">
            <v>FORMA COMPENSADO RESINADO</v>
          </cell>
          <cell r="C735">
            <v>0</v>
          </cell>
          <cell r="D735">
            <v>0</v>
          </cell>
        </row>
        <row r="736">
          <cell r="A736" t="str">
            <v>73989/001</v>
          </cell>
          <cell r="B736" t="str">
            <v>FORMA PLANA EM CHAPA COMPENSADA RESINADA, ESTRUTURAL, E = 14 MM.</v>
          </cell>
          <cell r="C736" t="str">
            <v>M2</v>
          </cell>
          <cell r="D736">
            <v>44.79</v>
          </cell>
        </row>
        <row r="737">
          <cell r="A737">
            <v>73993</v>
          </cell>
          <cell r="B737" t="str">
            <v>FORMAS E CIMBRAMENTO</v>
          </cell>
          <cell r="C737">
            <v>0</v>
          </cell>
          <cell r="D737">
            <v>0</v>
          </cell>
        </row>
        <row r="738">
          <cell r="A738" t="str">
            <v>73993/001</v>
          </cell>
          <cell r="B738" t="str">
            <v>FORMA TABUAS 3A P/VIGAS E PILARES (SEM REAPROVEITAMENTO)</v>
          </cell>
          <cell r="C738" t="str">
            <v>M2</v>
          </cell>
          <cell r="D738">
            <v>64.8</v>
          </cell>
        </row>
        <row r="739">
          <cell r="A739">
            <v>74007</v>
          </cell>
          <cell r="B739" t="str">
            <v>FORMAS PARA CONCRETO, INCLUINDO OS SERVICOS DE ESCORAMENTO,MONTAGEM,DESMONTAGEM, PARA CONCRETO NAO ESTRUTURAL</v>
          </cell>
          <cell r="C739">
            <v>0</v>
          </cell>
          <cell r="D739">
            <v>0</v>
          </cell>
        </row>
        <row r="740">
          <cell r="A740" t="str">
            <v>74007/001</v>
          </cell>
          <cell r="B740" t="str">
            <v>FORMA DE MADEIRA P/FUNDACAO C/TABUAS 3A 1X12" REAPR 10X</v>
          </cell>
          <cell r="C740" t="str">
            <v>M2</v>
          </cell>
          <cell r="D740">
            <v>22.67</v>
          </cell>
        </row>
        <row r="741">
          <cell r="A741" t="str">
            <v>74007/002</v>
          </cell>
          <cell r="B741" t="str">
            <v>FORMA TABUAS MADEIRA 3A P/PECAS CONCRETO ARM, REAPR 2X, INCL MONT/DESMEXCL ESCORAMENTO</v>
          </cell>
          <cell r="C741" t="str">
            <v>M2</v>
          </cell>
          <cell r="D741">
            <v>30.02</v>
          </cell>
        </row>
        <row r="742">
          <cell r="A742">
            <v>74074</v>
          </cell>
          <cell r="B742" t="str">
            <v>FORMA PINHO 3A P/CONCRETO EM FUNDACAO REAPROV 2 VEZES - CORTE/MONTAGEM/ESCORAMENTO/DESFORMA</v>
          </cell>
          <cell r="C742">
            <v>0</v>
          </cell>
          <cell r="D742">
            <v>0</v>
          </cell>
        </row>
        <row r="743">
          <cell r="A743" t="str">
            <v>74074/001</v>
          </cell>
          <cell r="B743" t="str">
            <v>FORMA PINHO 3A P/CONCRETO EM FUNDAÇÃO REAPROV 2 VEZES - CORTE/MONTAGEM/ESCORAMENTO/DESFORMA, NÃO INCLUÍDO DESMOLDANTE</v>
          </cell>
          <cell r="C743" t="str">
            <v>M2</v>
          </cell>
          <cell r="D743">
            <v>35.340000000000003</v>
          </cell>
        </row>
        <row r="744">
          <cell r="A744" t="str">
            <v>74074/002</v>
          </cell>
          <cell r="B744" t="str">
            <v>FORMA PINHO 3A P/CONCRETO EM FUNDAÇÃO REAPROV 3 VEZES - CORTE/MONTAGEM/ESCORAMENTO/DESFORMA, NÃO INCLUÍDO DEMOLDANTE</v>
          </cell>
          <cell r="C744" t="str">
            <v>M2</v>
          </cell>
          <cell r="D744">
            <v>30.87</v>
          </cell>
        </row>
        <row r="745">
          <cell r="A745" t="str">
            <v>74074/003</v>
          </cell>
          <cell r="B745" t="str">
            <v>FORMA PINHO 3A P/CONCRETO EM FUNDAÇÃO REAPROV 5 VEZES - CORTE/MONTAGEM/ESCORAMENTO/DESFORMA, NÃO INCLUÍDO DESMOLDANTE</v>
          </cell>
          <cell r="C745" t="str">
            <v>M2</v>
          </cell>
          <cell r="D745">
            <v>30.82</v>
          </cell>
        </row>
        <row r="746">
          <cell r="A746" t="str">
            <v>74074/004</v>
          </cell>
          <cell r="B746" t="str">
            <v>FORMA PINHO 3A P/CONCRETO EM FUNDAÇÃO S/REAPROVEITAMENTO - CORTE/MONTAGEM/ESCORAMENTO/DESFORMA, NÃO INCLUÍDO DESMOLDANTE</v>
          </cell>
          <cell r="C746" t="str">
            <v>M2</v>
          </cell>
          <cell r="D746">
            <v>48.33</v>
          </cell>
        </row>
        <row r="747">
          <cell r="A747">
            <v>74075</v>
          </cell>
          <cell r="B747" t="str">
            <v>FORMA MADEIRA COMP RESINADA 12MM P/ESTRUTURA REAPROV 2 VEZES - CORTE/MONTAGEM/ESCORAMENTO/DESFORMA</v>
          </cell>
          <cell r="C747">
            <v>0</v>
          </cell>
          <cell r="D747">
            <v>0</v>
          </cell>
        </row>
        <row r="748">
          <cell r="A748" t="str">
            <v>74075/001</v>
          </cell>
          <cell r="B748" t="str">
            <v>FORMA MADEIRA COMP RESINADA 12MM P/ESTRUTURA REAPROV 2 VEZES - CORTE/MONTAGEM/ESCORAMENTO/DESFORMA</v>
          </cell>
          <cell r="C748" t="str">
            <v>M2</v>
          </cell>
          <cell r="D748">
            <v>61.71</v>
          </cell>
        </row>
        <row r="749">
          <cell r="A749" t="str">
            <v>74075/002</v>
          </cell>
          <cell r="B749" t="str">
            <v>FORMA MADEIRA COMP RESINADA 12MM P/ESTRUTURA REAPROV 3 VEZES - CORTE/MONTAGEM/ESCORAMENTO/DESFORMA</v>
          </cell>
          <cell r="C749" t="str">
            <v>M2</v>
          </cell>
          <cell r="D749">
            <v>49.34</v>
          </cell>
        </row>
        <row r="750">
          <cell r="A750" t="str">
            <v>74075/004</v>
          </cell>
          <cell r="B750" t="str">
            <v>FORMA MADEIRA COMP RESINADA 12MM P/ESTRUTURA REAPROV 8 VEZES - CORTE/MONTAGEM/ESCORAMENTO/DESFORMA</v>
          </cell>
          <cell r="C750" t="str">
            <v>M2</v>
          </cell>
          <cell r="D750">
            <v>40.42</v>
          </cell>
        </row>
        <row r="751">
          <cell r="A751" t="str">
            <v>74075/005</v>
          </cell>
          <cell r="B751" t="str">
            <v>FORMA MADEIRA COMP RESINADA 14MM P/ESTRUTURA REAPROV 2 VEZES - CORTE/MONTAGEM/ESCORAMENTO/DESFORMA</v>
          </cell>
          <cell r="C751" t="str">
            <v>M2</v>
          </cell>
          <cell r="D751">
            <v>63.54</v>
          </cell>
        </row>
        <row r="752">
          <cell r="A752" t="str">
            <v>74075/006</v>
          </cell>
          <cell r="B752" t="str">
            <v>FORMA MADEIRA COMP RESINADA 14MM P/ESTRUTURA REAPROV 3 VEZES - CORTE/MONTAGEM/ESCORAMENTO/DESFORMA</v>
          </cell>
          <cell r="C752" t="str">
            <v>M2</v>
          </cell>
          <cell r="D752">
            <v>50.57</v>
          </cell>
        </row>
        <row r="753">
          <cell r="A753" t="str">
            <v>74075/007</v>
          </cell>
          <cell r="B753" t="str">
            <v>FORMA MADEIRA COMP RESINADA 14MM P/ESTRUTURA REAPROV 5 VEZES - CORTE/MONTAGEM/ESCORAMENTO/DESFORMA</v>
          </cell>
          <cell r="C753" t="str">
            <v>M2</v>
          </cell>
          <cell r="D753">
            <v>42.48</v>
          </cell>
        </row>
        <row r="754">
          <cell r="A754" t="str">
            <v>74075/008</v>
          </cell>
          <cell r="B754" t="str">
            <v>FORMA MADEIRA COMP RESINADA 14MM P/ESTRUTURA REAPROV 8 VEZES - CORTE/MONTAGEM/ESCORAMENTO/DESFORMA</v>
          </cell>
          <cell r="C754" t="str">
            <v>M2</v>
          </cell>
          <cell r="D754">
            <v>40.869999999999997</v>
          </cell>
        </row>
        <row r="755">
          <cell r="A755">
            <v>74076</v>
          </cell>
          <cell r="B755" t="str">
            <v>FORMA PINHO 3A P/FUNDACAO RADIER REAPROV 10 VEZES - CORTE/MONTAGEM/ESCORAMENTO/DESFORMA</v>
          </cell>
          <cell r="C755">
            <v>0</v>
          </cell>
          <cell r="D755">
            <v>0</v>
          </cell>
        </row>
        <row r="756">
          <cell r="A756" t="str">
            <v>74076/001</v>
          </cell>
          <cell r="B756" t="str">
            <v>FORMA PINHO 3A P/FUNDAÇÃO RADIER REAPROV 3 VEZES - CORTE/MONTAGEM/ESCORAMENTO/DESFORMA, NÃO INCLUÍDO DESMOLDANTE</v>
          </cell>
          <cell r="C756" t="str">
            <v>M2</v>
          </cell>
          <cell r="D756">
            <v>15.68</v>
          </cell>
        </row>
        <row r="757">
          <cell r="A757" t="str">
            <v>74076/002</v>
          </cell>
          <cell r="B757" t="str">
            <v>FORMA PINHO 3A P/FUNDAÇÃO RADIER REAPROV 5 VEZES - CORTE/MONTAGEM/ESCORAMENTO/DESFORMA, NÃO INCLUÍDO DESMOLDANTE</v>
          </cell>
          <cell r="C757" t="str">
            <v>M2</v>
          </cell>
          <cell r="D757">
            <v>10.02</v>
          </cell>
        </row>
        <row r="758">
          <cell r="A758" t="str">
            <v>74076/003</v>
          </cell>
          <cell r="B758" t="str">
            <v>FORMA PINHO 3A P/FUNDAÇÃO RADIER REAPROV 10 VEZES - CORTE/MONTAGEM/ESCORAMENTO/DESFORMA, NÃO INCLUÍDO DESMOLDANTE</v>
          </cell>
          <cell r="C758" t="str">
            <v>M2</v>
          </cell>
          <cell r="D758">
            <v>5.79</v>
          </cell>
        </row>
        <row r="759">
          <cell r="A759">
            <v>74107</v>
          </cell>
          <cell r="B759" t="str">
            <v>ESCORAMENTO DE LAJE PRE-MOLDADA</v>
          </cell>
          <cell r="C759">
            <v>0</v>
          </cell>
          <cell r="D759">
            <v>0</v>
          </cell>
        </row>
        <row r="760">
          <cell r="A760" t="str">
            <v>74107/001</v>
          </cell>
          <cell r="B760" t="str">
            <v>ESCORAMENTO DE LAJE PRE-MOLDADA</v>
          </cell>
          <cell r="C760" t="str">
            <v>M2</v>
          </cell>
          <cell r="D760">
            <v>14.1</v>
          </cell>
        </row>
        <row r="761">
          <cell r="A761">
            <v>42</v>
          </cell>
          <cell r="B761" t="str">
            <v>ARMADURAS</v>
          </cell>
          <cell r="C761">
            <v>0</v>
          </cell>
          <cell r="D761">
            <v>0</v>
          </cell>
        </row>
        <row r="762">
          <cell r="A762">
            <v>73771</v>
          </cell>
          <cell r="B762" t="str">
            <v>TIRANTES</v>
          </cell>
          <cell r="C762">
            <v>0</v>
          </cell>
          <cell r="D762">
            <v>0</v>
          </cell>
        </row>
        <row r="763">
          <cell r="A763" t="str">
            <v>73771/001</v>
          </cell>
          <cell r="B763" t="str">
            <v>PROTENSAO DE TIRANTES DE BARRA DE ACO CA-50 EXCL MATERIAIS</v>
          </cell>
          <cell r="C763" t="str">
            <v>UN</v>
          </cell>
          <cell r="D763">
            <v>9.56</v>
          </cell>
        </row>
        <row r="764">
          <cell r="A764">
            <v>73942</v>
          </cell>
          <cell r="B764" t="str">
            <v>ARMACAO ACO CA-60 P/ ESTRUTURAS DE CONCRETO</v>
          </cell>
          <cell r="C764">
            <v>0</v>
          </cell>
          <cell r="D764">
            <v>0</v>
          </cell>
        </row>
        <row r="765">
          <cell r="A765" t="str">
            <v>73942/001</v>
          </cell>
          <cell r="B765" t="str">
            <v>ARMAÇÃO DE AÇO CA-60 DIAM.7,0 À 8,0MM - FORNECIMENTO / CORTE (C/ PERDADE 10%) / DOBRA / COLOCAÇÃO.</v>
          </cell>
          <cell r="C765" t="str">
            <v>KG</v>
          </cell>
          <cell r="D765">
            <v>5.82</v>
          </cell>
        </row>
        <row r="766">
          <cell r="A766" t="str">
            <v>73942/002</v>
          </cell>
          <cell r="B766" t="str">
            <v>ARMACAO DE ACO CA-60 DIAM. 3,4 A 6,0MM.- FORNECIMENTO / CORTE (C/PERDADE 10%) / DOBRA / COLOCAÇÃO.</v>
          </cell>
          <cell r="C766" t="str">
            <v>KG</v>
          </cell>
          <cell r="D766">
            <v>6.42</v>
          </cell>
        </row>
        <row r="767">
          <cell r="A767">
            <v>73990</v>
          </cell>
          <cell r="B767" t="str">
            <v>ARMACAO CA-50 P/1,0M3 DE CONCRETO</v>
          </cell>
          <cell r="C767">
            <v>0</v>
          </cell>
          <cell r="D767">
            <v>0</v>
          </cell>
        </row>
        <row r="768">
          <cell r="A768" t="str">
            <v>73990/001</v>
          </cell>
          <cell r="B768" t="str">
            <v>ARMACAO ACO CA-50 P/1,0M3 DE CONCRETO</v>
          </cell>
          <cell r="C768" t="str">
            <v>UN</v>
          </cell>
          <cell r="D768">
            <v>417.55</v>
          </cell>
        </row>
        <row r="769">
          <cell r="A769">
            <v>73994</v>
          </cell>
          <cell r="B769" t="str">
            <v>ARMACAO EM TELA SOLDADA</v>
          </cell>
          <cell r="C769">
            <v>0</v>
          </cell>
          <cell r="D769">
            <v>0</v>
          </cell>
        </row>
        <row r="770">
          <cell r="A770" t="str">
            <v>73994/001</v>
          </cell>
          <cell r="B770" t="str">
            <v>ARMACAO EM TELA SOLDADA Q-138 (ACO CA-60 4,2MM C/10CM)</v>
          </cell>
          <cell r="C770" t="str">
            <v>KG</v>
          </cell>
          <cell r="D770">
            <v>6.34</v>
          </cell>
        </row>
        <row r="771">
          <cell r="A771">
            <v>74024</v>
          </cell>
          <cell r="B771" t="str">
            <v>ARMAÇÃO PARA ESTACAS</v>
          </cell>
          <cell r="C771">
            <v>0</v>
          </cell>
          <cell r="D771">
            <v>0</v>
          </cell>
        </row>
        <row r="772">
          <cell r="A772" t="str">
            <v>74024/001</v>
          </cell>
          <cell r="B772" t="str">
            <v>ARMACAO DE ESTACA HELICE CONTINUA OU OMEGA ATE 4,0M, POR GRAVIDADE, COM APOIO DE RETROESCAVADEIRA, ACO CA-50</v>
          </cell>
          <cell r="C772" t="str">
            <v>KG</v>
          </cell>
          <cell r="D772">
            <v>5.38</v>
          </cell>
        </row>
        <row r="773">
          <cell r="A773">
            <v>74254</v>
          </cell>
          <cell r="B773" t="str">
            <v>ARMACAO ACO CA-50 P/ ESTRUTURAS DE CONCRETO</v>
          </cell>
          <cell r="C773">
            <v>0</v>
          </cell>
          <cell r="D773">
            <v>0</v>
          </cell>
        </row>
        <row r="774">
          <cell r="A774" t="str">
            <v>74254/001</v>
          </cell>
          <cell r="B774" t="str">
            <v>ARMACAO ACO CA-50 DIAM.16,0 (5/8) À 25,0MM (1) - FORNECIMENTO/ CORTE(PERDA DE 10%) / DOBRA / COLOCAÇÃO.</v>
          </cell>
          <cell r="C774" t="str">
            <v>KG</v>
          </cell>
          <cell r="D774">
            <v>5.29</v>
          </cell>
        </row>
        <row r="775">
          <cell r="A775" t="str">
            <v>74254/002</v>
          </cell>
          <cell r="B775" t="str">
            <v>ARMACAO ACO CA-50, DIAM. 6,3 (1/4) À 12,5MM(1/2) -FORNECIMENTO/ CORTE(PERDA DE 10%) / DOBRA / COLOCAÇÃO.</v>
          </cell>
          <cell r="C775" t="str">
            <v>KG</v>
          </cell>
          <cell r="D775">
            <v>5.96</v>
          </cell>
        </row>
        <row r="776">
          <cell r="A776" t="str">
            <v>74254/003</v>
          </cell>
          <cell r="B776" t="str">
            <v>ARMACAO (CORTE, DOBRA E COLOCAÇÃO) ACO CA-50/60 (NAO INCLUI O ACO) DIAM. DE 6,0 (1/4”) À 12,5 (1/2”) MM</v>
          </cell>
          <cell r="C776" t="str">
            <v>KG</v>
          </cell>
          <cell r="D776">
            <v>1.64</v>
          </cell>
        </row>
        <row r="777">
          <cell r="A777" t="str">
            <v>74254/004</v>
          </cell>
          <cell r="B777" t="str">
            <v>CORTE/DOBRA E COLOCACAO DE ARMADURA ACO CA-50/60 (NAO INCLUI O ACO), EM DIAM. DE 16,0 (5/8") À 25,0 (1") MM.</v>
          </cell>
          <cell r="C777" t="str">
            <v>KG</v>
          </cell>
          <cell r="D777">
            <v>1.1499999999999999</v>
          </cell>
        </row>
        <row r="778">
          <cell r="A778">
            <v>43</v>
          </cell>
          <cell r="B778" t="str">
            <v>CONCRETOS</v>
          </cell>
          <cell r="C778">
            <v>0</v>
          </cell>
          <cell r="D778">
            <v>0</v>
          </cell>
        </row>
        <row r="779">
          <cell r="A779">
            <v>5619</v>
          </cell>
          <cell r="B779" t="str">
            <v>CONCRETO ESTRUTURAL FCK=15MPA, VIRADO EM BETONEIRA, NA OBRA, INCLUSIVEAPLICAÇÃO E ADENSAMENTO. (CONFORME NBR 6118, PERMITIDO APENAS PARA FUNDAÇÕES)</v>
          </cell>
          <cell r="C779" t="str">
            <v>M3</v>
          </cell>
          <cell r="D779">
            <v>365.89</v>
          </cell>
        </row>
        <row r="780">
          <cell r="A780">
            <v>5625</v>
          </cell>
          <cell r="B780" t="str">
            <v>CONCRETO PARA BERCO DE GALERIA, INCLUSIVE PREPARO E LANCAMENTO</v>
          </cell>
          <cell r="C780" t="str">
            <v>M3</v>
          </cell>
          <cell r="D780">
            <v>316.33</v>
          </cell>
        </row>
        <row r="781">
          <cell r="A781">
            <v>5652</v>
          </cell>
          <cell r="B781" t="str">
            <v>CONCRETO NAO ESTRUTURAL, CONSUMO 150 KG/M3 (1:3,5:7), PREPARO COM BETONEIRA</v>
          </cell>
          <cell r="C781" t="str">
            <v>M3</v>
          </cell>
          <cell r="D781">
            <v>229.16</v>
          </cell>
        </row>
        <row r="782">
          <cell r="A782">
            <v>6042</v>
          </cell>
          <cell r="B782" t="str">
            <v>CONCRETO NÃO ESTRUTURAL, PREPARO C/ BETONEIRA CONSUMO CIMENTO=210KG/M3PARA LASTROS, CONTRAPISOS, CALÇADAS, ETC...</v>
          </cell>
          <cell r="C782" t="str">
            <v>M3</v>
          </cell>
          <cell r="D782">
            <v>257.77999999999997</v>
          </cell>
        </row>
        <row r="783">
          <cell r="A783">
            <v>6045</v>
          </cell>
          <cell r="B783" t="str">
            <v>CONCRETO FCK=15MPA CONTROLE ”C” ,EXCLUINDO O LANCAMENTO, PREPARO COM BETONEIRA, UTILIZANDO BRITA 1 E 2. (CONFORME NBR 6118, PERMITIDO APENASPARA FUNDAÇÕES)</v>
          </cell>
          <cell r="C783" t="str">
            <v>M3</v>
          </cell>
          <cell r="D783">
            <v>299.5</v>
          </cell>
        </row>
        <row r="784">
          <cell r="A784">
            <v>6047</v>
          </cell>
          <cell r="B784" t="str">
            <v>CONCRETO MAGRO 1:4:8 C/PREPARO MANUAL</v>
          </cell>
          <cell r="C784" t="str">
            <v>M3</v>
          </cell>
          <cell r="D784">
            <v>284.73</v>
          </cell>
        </row>
        <row r="785">
          <cell r="A785">
            <v>6089</v>
          </cell>
          <cell r="B785" t="str">
            <v>CONCRETO NÃO-ESTRUTURAL FCK=10MPA CONTROLE ”C” ,EXCLUINDO O LANCAMENTO, PREPARO COM BETONEIRA, UTILIZANDO BRITA 1 E 2. (CONFORME NBR 6118, PERMITIDO APENAS PARA FUNDAÇÕES)</v>
          </cell>
          <cell r="C785" t="str">
            <v>M3</v>
          </cell>
          <cell r="D785">
            <v>265.39</v>
          </cell>
        </row>
        <row r="786">
          <cell r="A786">
            <v>6105</v>
          </cell>
          <cell r="B786" t="str">
            <v>PREPARO MECANICO E LANÇAMENTO MANUAL DE CONCRETO CICLÓPICO 1:3:5, COM30% DE PEDRA DE MÃO, CAVAS ATÉ 80CM DE LARGURA.</v>
          </cell>
          <cell r="C786" t="str">
            <v>M3</v>
          </cell>
          <cell r="D786">
            <v>251.79</v>
          </cell>
        </row>
        <row r="787">
          <cell r="A787">
            <v>6427</v>
          </cell>
          <cell r="B787" t="str">
            <v>CONCRETO ARMADO FCK = 15 MPA, PREPARO C/ BETONEIRA, INCLUILANCAMENTO</v>
          </cell>
          <cell r="C787" t="str">
            <v>M3</v>
          </cell>
          <cell r="D787">
            <v>1198.8499999999999</v>
          </cell>
        </row>
        <row r="788">
          <cell r="A788">
            <v>6448</v>
          </cell>
          <cell r="B788" t="str">
            <v>CONCRETO FCK=15 MPA P/ TAMPA DO POCO DE VISTORIA DA FOSSA SEPTICA, COM10CM DE ESPSSURA, TIPO OMS, D INT=200 CM, H INT=240 CM</v>
          </cell>
          <cell r="C788" t="str">
            <v>M3</v>
          </cell>
          <cell r="D788">
            <v>376.44</v>
          </cell>
        </row>
        <row r="789">
          <cell r="A789">
            <v>6501</v>
          </cell>
          <cell r="B789" t="str">
            <v>CONCRETO ARMADO, FCK = 18,0 MPA E 77KG/M3 DE AÇO, PREPARO COM BETONEIRA INCLUI LANCAMENTO.</v>
          </cell>
          <cell r="C789" t="str">
            <v>M3</v>
          </cell>
          <cell r="D789">
            <v>1193.6199999999999</v>
          </cell>
        </row>
        <row r="790">
          <cell r="A790">
            <v>6504</v>
          </cell>
          <cell r="B790" t="str">
            <v>CONCRETO ARMADO DE FUNDO, FCK = 18 MPA,P/CONSTRUCAO DE FOSSA SEPTICATIPO OMS D=200 CM / H INT = 240 CM, TOTAL DE 0,452M3</v>
          </cell>
          <cell r="C790" t="str">
            <v>M3</v>
          </cell>
          <cell r="D790">
            <v>539.52</v>
          </cell>
        </row>
        <row r="791">
          <cell r="A791">
            <v>6506</v>
          </cell>
          <cell r="B791" t="str">
            <v>CONCRETO ARMADO,FCK=18MPA, P/ TAMPA DE "CHAMINÉ", NA CONSTR.DE FOSSA SEPTICA TIPO OMS, D INT = 200 CM / H INT = 240 CM</v>
          </cell>
          <cell r="C791" t="str">
            <v>M3</v>
          </cell>
          <cell r="D791">
            <v>47.74</v>
          </cell>
        </row>
        <row r="792">
          <cell r="A792">
            <v>6509</v>
          </cell>
          <cell r="B792" t="str">
            <v>CONCRETO ARMADO FCK=18 MPA,P/CONSTRUCAO DE SUMIDOURO P/EFLUENTE LIQUIDO DA FOSSA SEPTICA D INT = 300 CM E H INT = 660 CM (P/ COMP.11516/1)</v>
          </cell>
          <cell r="C792" t="str">
            <v>M3</v>
          </cell>
          <cell r="D792">
            <v>429.7</v>
          </cell>
        </row>
        <row r="793">
          <cell r="A793">
            <v>6510</v>
          </cell>
          <cell r="B793" t="str">
            <v>CONCRETO ARMADO FCK=18 MPA,P/CONSTRUCAO DA LAJE SUPERIOR DO SUMIDOUROP/EFLUENTE LIQUIDO DA FOSSA SEPTICA D INT = 300 CM E H INT = 660 CM (P/ COMP.11516/1)</v>
          </cell>
          <cell r="C793" t="str">
            <v>M3</v>
          </cell>
          <cell r="D793">
            <v>47.74</v>
          </cell>
        </row>
        <row r="794">
          <cell r="A794">
            <v>6511</v>
          </cell>
          <cell r="B794" t="str">
            <v>CONCRETO ARMADO FCK = 15 MPA, P/CONSTRUCAO DA TAMPA DO POCO DE VISTORIA DO SUMIDOURO P/EFLUENTE LIQUIDO DA FOSSA SEPTICA D INT = 300 CM / HINT = 660 CM ( P/ COMP. 11516/1)</v>
          </cell>
          <cell r="C794" t="str">
            <v>M3</v>
          </cell>
          <cell r="D794">
            <v>71.930000000000007</v>
          </cell>
        </row>
        <row r="795">
          <cell r="A795">
            <v>40780</v>
          </cell>
          <cell r="B795" t="str">
            <v>REGULARIZACAO DE SUPERFICIE DE CONC. APARENTE</v>
          </cell>
          <cell r="C795" t="str">
            <v>M2</v>
          </cell>
          <cell r="D795">
            <v>4.3899999999999997</v>
          </cell>
        </row>
        <row r="796">
          <cell r="A796">
            <v>73605</v>
          </cell>
          <cell r="B796" t="str">
            <v>CINTA DE AMARRACAO COMPLETA, CONCRETO, FERRAGEM E FÔRMA.</v>
          </cell>
          <cell r="C796" t="str">
            <v>M3</v>
          </cell>
          <cell r="D796">
            <v>823.22</v>
          </cell>
        </row>
        <row r="797">
          <cell r="A797">
            <v>73757</v>
          </cell>
          <cell r="B797" t="str">
            <v>CONCRETO USINADO C/TRANSPORTE HORIZ NA OBRA</v>
          </cell>
          <cell r="C797">
            <v>0</v>
          </cell>
          <cell r="D797">
            <v>0</v>
          </cell>
        </row>
        <row r="798">
          <cell r="A798" t="str">
            <v>73757/001</v>
          </cell>
          <cell r="B798" t="str">
            <v>CONCRETO IMPORTADO USINA DOSADO RACIONALMENTE 15MPA INCL TRANSPORTE HORIZONTAL EM CARRINHOS ATE 20M ADENSAMENTO E ACABAMENTO.</v>
          </cell>
          <cell r="C798" t="str">
            <v>M3</v>
          </cell>
          <cell r="D798">
            <v>379.24</v>
          </cell>
        </row>
        <row r="799">
          <cell r="A799">
            <v>73846</v>
          </cell>
          <cell r="B799" t="str">
            <v>MURO DE ARRIMO CELULAR</v>
          </cell>
          <cell r="C799">
            <v>0</v>
          </cell>
          <cell r="D799">
            <v>0</v>
          </cell>
        </row>
        <row r="800">
          <cell r="A800" t="str">
            <v>73846/001</v>
          </cell>
          <cell r="B800" t="str">
            <v>MURO DE ARRIMO CELULAR PECAS PRE-MOLDADAS CONCRETO EXCL FORMAS INCLCONFECCAO DAS PECAS MONTAGEM E COMPACTACAO DO SOLO DE ENCHIMENTO.</v>
          </cell>
          <cell r="C800" t="str">
            <v>M3</v>
          </cell>
          <cell r="D800">
            <v>174.13</v>
          </cell>
        </row>
        <row r="801">
          <cell r="A801" t="str">
            <v>73846/002</v>
          </cell>
          <cell r="B801" t="str">
            <v>MURO DE ARRIMO CELULAR PECAS PRE-MOLDADAS CONCRETO EXCL MATERIAIS EFORMAS INCL CONFECCAO PECAS MONTAGEM E COMPACTACAO DO SOLO(ENCHIMENTO)</v>
          </cell>
          <cell r="C801" t="str">
            <v>M3</v>
          </cell>
          <cell r="D801">
            <v>55.36</v>
          </cell>
        </row>
        <row r="802">
          <cell r="A802">
            <v>73878</v>
          </cell>
          <cell r="B802" t="str">
            <v>APLICACAO DE CONC. PROJETADO</v>
          </cell>
          <cell r="C802">
            <v>0</v>
          </cell>
          <cell r="D802">
            <v>0</v>
          </cell>
        </row>
        <row r="803">
          <cell r="A803" t="str">
            <v>73878/001</v>
          </cell>
          <cell r="B803" t="str">
            <v>EXECUÇÃO DE CONCRETO PROJETADO, COM CONSUMO DE CIMENTO 350 KG/M3, VIASECA MEDIDO POR SACO DE CIMENTO, PASSADO NA MAQUINA</v>
          </cell>
          <cell r="C803" t="str">
            <v>M3</v>
          </cell>
          <cell r="D803">
            <v>1663.7</v>
          </cell>
        </row>
        <row r="804">
          <cell r="A804" t="str">
            <v>73878/002</v>
          </cell>
          <cell r="B804" t="str">
            <v>EXECUÇÃO DE ARGAMASSA PROJETADA, COM CONSUMO DE CIMENTO 400 KG/M3, VIASECA, MEDIDO POR SACO DE CIMENTO, PASSADO NA MAQUINA</v>
          </cell>
          <cell r="C804" t="str">
            <v>M3</v>
          </cell>
          <cell r="D804">
            <v>1638.95</v>
          </cell>
        </row>
        <row r="805">
          <cell r="A805">
            <v>73936</v>
          </cell>
          <cell r="B805" t="str">
            <v>CONCRETO PREPARADO EM OBRA</v>
          </cell>
          <cell r="C805">
            <v>0</v>
          </cell>
          <cell r="D805">
            <v>0</v>
          </cell>
        </row>
        <row r="806">
          <cell r="A806" t="str">
            <v>73936/001</v>
          </cell>
          <cell r="B806" t="str">
            <v>CONCRETO 1:2:3 (18 MPA) , C/ BRITA 1 E 2, C/BETONEIRA</v>
          </cell>
          <cell r="C806" t="str">
            <v>M3</v>
          </cell>
          <cell r="D806">
            <v>301.8</v>
          </cell>
        </row>
        <row r="807">
          <cell r="A807" t="str">
            <v>73936/002</v>
          </cell>
          <cell r="B807" t="str">
            <v>CONCRETO 1:2:4 (14 MPA), C/ BRITA 1 E 2, C/BETONEIRA</v>
          </cell>
          <cell r="C807" t="str">
            <v>M3</v>
          </cell>
          <cell r="D807">
            <v>288.92</v>
          </cell>
        </row>
        <row r="808">
          <cell r="A808" t="str">
            <v>73936/003</v>
          </cell>
          <cell r="B808" t="str">
            <v>CONCRETO 1:2,5:5 ( 9 MPA),C/ BRITA 1 E2, C/BETONEIRA</v>
          </cell>
          <cell r="C808" t="str">
            <v>M3</v>
          </cell>
          <cell r="D808">
            <v>270.43</v>
          </cell>
        </row>
        <row r="809">
          <cell r="A809" t="str">
            <v>73936/005</v>
          </cell>
          <cell r="B809" t="str">
            <v>CONCRETO 1:3:5 ( 7 MPA), C/ BRITA 1 E 2, C/BETONEIRA</v>
          </cell>
          <cell r="C809" t="str">
            <v>M3</v>
          </cell>
          <cell r="D809">
            <v>259.68</v>
          </cell>
        </row>
        <row r="810">
          <cell r="A810" t="str">
            <v>73936/007</v>
          </cell>
          <cell r="B810" t="str">
            <v>CONCRETO 1:3:6 ( 6 MPA), C/ BRITA 1 E 2, C/BETONEIRA</v>
          </cell>
          <cell r="C810" t="str">
            <v>M3</v>
          </cell>
          <cell r="D810">
            <v>255.28</v>
          </cell>
        </row>
        <row r="811">
          <cell r="A811" t="str">
            <v>73936/009</v>
          </cell>
          <cell r="B811" t="str">
            <v>CONCRETO 1:4:6 ( 5 MPA), C/ BRITA 1 E 2, C/BETONEIRA</v>
          </cell>
          <cell r="C811" t="str">
            <v>M3</v>
          </cell>
          <cell r="D811">
            <v>242.33</v>
          </cell>
        </row>
        <row r="812">
          <cell r="A812" t="str">
            <v>73936/011</v>
          </cell>
          <cell r="B812" t="str">
            <v>CONCRETO 1:4:8, CONCRETO MAGRO, C/ BRITA 1 E 2, C/BETONEIRA</v>
          </cell>
          <cell r="C812" t="str">
            <v>M3</v>
          </cell>
          <cell r="D812">
            <v>238.59</v>
          </cell>
        </row>
        <row r="813">
          <cell r="A813">
            <v>73944</v>
          </cell>
          <cell r="B813" t="str">
            <v>CONCRETO C/ PREPARO MECANICO (BETONEIRA) NA OBRA</v>
          </cell>
          <cell r="C813">
            <v>0</v>
          </cell>
          <cell r="D813">
            <v>0</v>
          </cell>
        </row>
        <row r="814">
          <cell r="A814" t="str">
            <v>73944/001</v>
          </cell>
          <cell r="B814" t="str">
            <v>CONCRETO SIMPLES ( 13,5 MPA), C/ BETONEIRA, LANÇAMENTO E ADENSAMENTO C/ VIBRADOR.</v>
          </cell>
          <cell r="C814" t="str">
            <v>M3</v>
          </cell>
          <cell r="D814">
            <v>359.78</v>
          </cell>
        </row>
        <row r="815">
          <cell r="A815">
            <v>73972</v>
          </cell>
          <cell r="B815" t="str">
            <v>CONCRETO C/ PREPARO MECANICO (BETONEIRA) NA OBRA</v>
          </cell>
          <cell r="C815">
            <v>0</v>
          </cell>
          <cell r="D815">
            <v>0</v>
          </cell>
        </row>
        <row r="816">
          <cell r="A816" t="str">
            <v>73972/001</v>
          </cell>
          <cell r="B816" t="str">
            <v>CONCRETO ESTRUTURAL FCK=25MPA, VIRADO EM BETONEIRA, NA OBRA, SEM LANÇAMENTO</v>
          </cell>
          <cell r="C816" t="str">
            <v>M3</v>
          </cell>
          <cell r="D816">
            <v>319.99</v>
          </cell>
        </row>
        <row r="817">
          <cell r="A817" t="str">
            <v>73972/002</v>
          </cell>
          <cell r="B817" t="str">
            <v>CONCRETO ESTRUTURAL FCK=20MPA, VIRADO EM BETONEIRA, NA OBRA, SEM LANÇAMENTO</v>
          </cell>
          <cell r="C817" t="str">
            <v>M3</v>
          </cell>
          <cell r="D817">
            <v>309.86</v>
          </cell>
        </row>
        <row r="818">
          <cell r="A818">
            <v>73980</v>
          </cell>
          <cell r="B818" t="str">
            <v>ADENSAMENTO, DESEMPENO E PREPARO DE JUNTAS DE CONCRETAGEM</v>
          </cell>
          <cell r="C818">
            <v>0</v>
          </cell>
          <cell r="D818">
            <v>0</v>
          </cell>
        </row>
        <row r="819">
          <cell r="A819" t="str">
            <v>73980/001</v>
          </cell>
          <cell r="B819" t="str">
            <v>ADENSAMENTO, DESEMPENO E PREPARO JUNTAS CONCRETAGEM EM CONCRETO BOMBEADO</v>
          </cell>
          <cell r="C819" t="str">
            <v>M3</v>
          </cell>
          <cell r="D819">
            <v>19.149999999999999</v>
          </cell>
        </row>
        <row r="820">
          <cell r="A820">
            <v>73983</v>
          </cell>
          <cell r="B820" t="str">
            <v>CONCRETO ARMADO FCK=15MPA (PREP.NA OBRA C/BETONEIRA), INCLUSIVEIMPERMEABILIZANTE (ESTRUTURAS)</v>
          </cell>
          <cell r="C820">
            <v>0</v>
          </cell>
          <cell r="D820">
            <v>0</v>
          </cell>
        </row>
        <row r="821">
          <cell r="A821" t="str">
            <v>73983/001</v>
          </cell>
          <cell r="B821" t="str">
            <v>CONCRETO ESTRUTURAL VIRADO NA OBRA CONTROLE C COM IMPERMEABILIZANTE FCK=15MPA SEM LANÇAMENTO</v>
          </cell>
          <cell r="C821" t="str">
            <v>M3</v>
          </cell>
          <cell r="D821">
            <v>325.18</v>
          </cell>
        </row>
        <row r="822">
          <cell r="A822">
            <v>74004</v>
          </cell>
          <cell r="B822" t="str">
            <v>CONCRETOS-INCLUI FORNECIMENTO, LANCAMENTO NAS FORMAS, ADENSAMENTO,DESEMPENO E PREPARO DAS JUNTAS DE CONCRETAGEM.</v>
          </cell>
          <cell r="C822">
            <v>0</v>
          </cell>
          <cell r="D822">
            <v>0</v>
          </cell>
        </row>
        <row r="823">
          <cell r="A823" t="str">
            <v>74004/001</v>
          </cell>
          <cell r="B823" t="str">
            <v>CONCRETO NAO-ESTRUTURAL, CONSUMO 150 KG CIMENTO/M3 ( TRAÇO 1:3,5:7), PREPARO MECÂNICO EM BETONEIRA, COM LANÇAMENTO(C/ REDUTOR).</v>
          </cell>
          <cell r="C823" t="str">
            <v>M3</v>
          </cell>
          <cell r="D823">
            <v>263.02</v>
          </cell>
        </row>
        <row r="824">
          <cell r="A824" t="str">
            <v>74004/002</v>
          </cell>
          <cell r="B824" t="str">
            <v>FORNECIMENTO, LANÇAMENTO E ADENSAMENTO DE CONCRETO USINADO BOMBEADO FCK=20MPA.</v>
          </cell>
          <cell r="C824" t="str">
            <v>M3</v>
          </cell>
          <cell r="D824">
            <v>335.37</v>
          </cell>
        </row>
        <row r="825">
          <cell r="A825" t="str">
            <v>74004/003</v>
          </cell>
          <cell r="B825" t="str">
            <v>CONCRETO GROUT, FCK=14 MPA</v>
          </cell>
          <cell r="C825" t="str">
            <v>M3</v>
          </cell>
          <cell r="D825">
            <v>333.3</v>
          </cell>
        </row>
        <row r="826">
          <cell r="A826" t="str">
            <v>74004/004</v>
          </cell>
          <cell r="B826" t="str">
            <v>FORNECIMENTO DE CONCRETO USINADO BOMBEADO FCK=15MPA. (CONFORME NBR 6118, PERMITIDO APENAS PARA FUNDAÇÕES)</v>
          </cell>
          <cell r="C826" t="str">
            <v>M3</v>
          </cell>
          <cell r="D826">
            <v>300</v>
          </cell>
        </row>
        <row r="827">
          <cell r="A827">
            <v>74115</v>
          </cell>
          <cell r="B827" t="str">
            <v>CONCRETO PARA LASTRO</v>
          </cell>
          <cell r="C827">
            <v>0</v>
          </cell>
          <cell r="D827">
            <v>0</v>
          </cell>
        </row>
        <row r="828">
          <cell r="A828" t="str">
            <v>74115/001</v>
          </cell>
          <cell r="B828" t="str">
            <v>EXECUÇÃO DE LASTRO EM CONCRETO (1:2,5:6), PREPARO MANUAL</v>
          </cell>
          <cell r="C828" t="str">
            <v>M3</v>
          </cell>
          <cell r="D828">
            <v>294.42</v>
          </cell>
        </row>
        <row r="829">
          <cell r="A829">
            <v>74137</v>
          </cell>
          <cell r="B829" t="str">
            <v>CONCRETO USINADO C/TRANSPORTE HORIZ NA OBRA</v>
          </cell>
          <cell r="C829">
            <v>0</v>
          </cell>
          <cell r="D829">
            <v>0</v>
          </cell>
        </row>
        <row r="830">
          <cell r="A830" t="str">
            <v>74137/001</v>
          </cell>
          <cell r="B830" t="str">
            <v>CONCRETO IMPORTADO USINA DOSADO RACIONALMENTE 10MPA INCL TRANSPORTE HORIZONTAL ATE 20M EM CARRINHOS ADENSAMENTO E ACABAMENTO.</v>
          </cell>
          <cell r="C830" t="str">
            <v>M3</v>
          </cell>
          <cell r="D830">
            <v>311.14</v>
          </cell>
        </row>
        <row r="831">
          <cell r="A831" t="str">
            <v>74137/002</v>
          </cell>
          <cell r="B831" t="str">
            <v>CONCRETO USINADO, IMPORTADO, ESTRUTURAL FCK=15MPA INCLUS. TRANSPORTE HORIZONTAL ATÉ 20M (PROD. 2M3/H) EM CARRINHOS, ADENSAMENTO E ACABAMENTO. (CONFORME NBR 6118, PERMITIDO APENAS PARA FUNDAÇÕES)</v>
          </cell>
          <cell r="C831" t="str">
            <v>M3</v>
          </cell>
          <cell r="D831">
            <v>330.6</v>
          </cell>
        </row>
        <row r="832">
          <cell r="A832" t="str">
            <v>74137/003</v>
          </cell>
          <cell r="B832" t="str">
            <v>CONCRETO USINADO, IMPORTADO, ESTRUTURAL FCK=20MPA INCLUS. TRANSPORTE HORIZONTAL ATÉ 20M (PROD. 2M3/H) EM CARRINHOS, ADENSAMENTO E ACABAMENTO</v>
          </cell>
          <cell r="C832" t="str">
            <v>M3</v>
          </cell>
          <cell r="D832">
            <v>346.81</v>
          </cell>
        </row>
        <row r="833">
          <cell r="A833" t="str">
            <v>74137/004</v>
          </cell>
          <cell r="B833" t="str">
            <v>CONCRETO USINADO, IMPORTADO, ESTRUTURAL FCK=25MPA INCLUS. TRANSPORTE HORIZONTAL ATÉ 20M (PROD. 2M3/H) EM CARRINHOS, ADENSAMENTO E ACABAMENTO.</v>
          </cell>
          <cell r="C833" t="str">
            <v>M3</v>
          </cell>
          <cell r="D833">
            <v>371.14</v>
          </cell>
        </row>
        <row r="834">
          <cell r="A834">
            <v>74138</v>
          </cell>
          <cell r="B834" t="str">
            <v>CONCRETO BOMBEADO</v>
          </cell>
          <cell r="C834">
            <v>0</v>
          </cell>
          <cell r="D834">
            <v>0</v>
          </cell>
        </row>
        <row r="835">
          <cell r="A835" t="str">
            <v>74138/001</v>
          </cell>
          <cell r="B835" t="str">
            <v>CONCRETO USINADO BOMBEADO FCK=15MPA, INCLUSIVE COLOCAÇÃO, ESPALHAMENTOE ACABAMENTO. (CONFORME NBR6118 PERMITIDO APENAS EM FUNDAÇÕES)</v>
          </cell>
          <cell r="C835" t="str">
            <v>M3</v>
          </cell>
          <cell r="D835">
            <v>334.9</v>
          </cell>
        </row>
        <row r="836">
          <cell r="A836" t="str">
            <v>74138/002</v>
          </cell>
          <cell r="B836" t="str">
            <v>CONCRETO USINADO BOMBEADO FCK=20MPA, INCLUSIVE COLOCAÇÃO, ESPALHAMENTOE ACABAMENTO.</v>
          </cell>
          <cell r="C836" t="str">
            <v>M3</v>
          </cell>
          <cell r="D836">
            <v>351.93</v>
          </cell>
        </row>
        <row r="837">
          <cell r="A837" t="str">
            <v>74138/003</v>
          </cell>
          <cell r="B837" t="str">
            <v>CONCRETO USINADO BOMBEADO FCK=25MPA, INCLUSIVE COLOCAÇÃO, ESPALHAMENTOE ACABAMENTO.</v>
          </cell>
          <cell r="C837" t="str">
            <v>M3</v>
          </cell>
          <cell r="D837">
            <v>377.47</v>
          </cell>
        </row>
        <row r="838">
          <cell r="A838" t="str">
            <v>74138/004</v>
          </cell>
          <cell r="B838" t="str">
            <v>CONCRETO USINADO BOMBEADO FCK=30MPA, INCLUSIVE COLOCAÇÃO, ESPALHAMENTOE ACABAMENTO.</v>
          </cell>
          <cell r="C838" t="str">
            <v>M3</v>
          </cell>
          <cell r="D838">
            <v>409.99</v>
          </cell>
        </row>
        <row r="839">
          <cell r="A839" t="str">
            <v>74138/005</v>
          </cell>
          <cell r="B839" t="str">
            <v>CONCRETO USINADO BOMBEADO FCK=35MPA, INCLUSIVE COLOCAÇÃO, ESPALHAMENTOE ACABAMENTO.</v>
          </cell>
          <cell r="C839" t="str">
            <v>M3</v>
          </cell>
          <cell r="D839">
            <v>428.51</v>
          </cell>
        </row>
        <row r="840">
          <cell r="A840" t="str">
            <v>74138/006</v>
          </cell>
          <cell r="B840" t="str">
            <v>CONCRETO USINADO BOMBEADO FCK=15MPA, PARA ENCHIMENTO ENTRE O TUBO E CAMISA TUNEL LINE</v>
          </cell>
          <cell r="C840" t="str">
            <v>M3</v>
          </cell>
          <cell r="D840">
            <v>334.9</v>
          </cell>
        </row>
        <row r="841">
          <cell r="A841" t="str">
            <v>74138/007</v>
          </cell>
          <cell r="B841" t="str">
            <v>CONCRETO USINADO BOMBEADO FCK=18MPA, INCLUSIVE COLOCAÇÃO, ESPALHAMENTOE ACABAMEMTO. (CONFORME NBR 6118, PERMITIDO APENAS EM FUNDAÇÕES)</v>
          </cell>
          <cell r="C841" t="str">
            <v>M3</v>
          </cell>
          <cell r="D841">
            <v>347.67</v>
          </cell>
        </row>
        <row r="842">
          <cell r="A842" t="str">
            <v>74138/008</v>
          </cell>
          <cell r="B842" t="str">
            <v>CONCRETO USINADO BOMBEADO FCK=24MPA, INCLUSIVE COLOCAÇÃO, ESPALHAMENTOE ACABAMENTO.</v>
          </cell>
          <cell r="C842" t="str">
            <v>M3</v>
          </cell>
          <cell r="D842">
            <v>376.77</v>
          </cell>
        </row>
        <row r="843">
          <cell r="A843">
            <v>74157</v>
          </cell>
          <cell r="B843" t="str">
            <v>LANCAMENTO MANUAL DE CONCRETO</v>
          </cell>
          <cell r="C843">
            <v>0</v>
          </cell>
          <cell r="D843">
            <v>0</v>
          </cell>
        </row>
        <row r="844">
          <cell r="A844" t="str">
            <v>74157/001</v>
          </cell>
          <cell r="B844" t="str">
            <v>LANÇAMENTO E ADENSAMENTO DE CONCRETO EM FUNDAÇÕES.</v>
          </cell>
          <cell r="C844" t="str">
            <v>M3</v>
          </cell>
          <cell r="D844">
            <v>52.52</v>
          </cell>
        </row>
        <row r="845">
          <cell r="A845" t="str">
            <v>74157/002</v>
          </cell>
          <cell r="B845" t="str">
            <v>LANCAMENTO MANUAL DE CONCRETO EM ESTRUTURAS, INCL. VIBRACAO</v>
          </cell>
          <cell r="C845" t="str">
            <v>M3</v>
          </cell>
          <cell r="D845">
            <v>100.1</v>
          </cell>
        </row>
        <row r="846">
          <cell r="A846" t="str">
            <v>74157/003</v>
          </cell>
          <cell r="B846" t="str">
            <v>LANCAMENTO/APLICACAO MANUAL DE CONCRETO EM ESTRUTURAS</v>
          </cell>
          <cell r="C846" t="str">
            <v>M3</v>
          </cell>
          <cell r="D846">
            <v>99.87</v>
          </cell>
        </row>
        <row r="847">
          <cell r="A847" t="str">
            <v>74157/004</v>
          </cell>
          <cell r="B847" t="str">
            <v>LANCAMENTO/APLICACAO MANUAL DE CONCRETO EM FUNDACOES</v>
          </cell>
          <cell r="C847" t="str">
            <v>M3</v>
          </cell>
          <cell r="D847">
            <v>52.29</v>
          </cell>
        </row>
        <row r="848">
          <cell r="A848">
            <v>74251</v>
          </cell>
          <cell r="B848" t="str">
            <v>TRATAMENTO DE SUP. CONC. APARENTE C/VERNIZ 2 DEM?O</v>
          </cell>
          <cell r="C848">
            <v>0</v>
          </cell>
          <cell r="D848">
            <v>0</v>
          </cell>
        </row>
        <row r="849">
          <cell r="A849" t="str">
            <v>74251/001</v>
          </cell>
          <cell r="B849" t="str">
            <v>TRATAMENTO DE SUP. CONC. APARENTE C/VERNIZ</v>
          </cell>
          <cell r="C849" t="str">
            <v>M2</v>
          </cell>
          <cell r="D849">
            <v>6.01</v>
          </cell>
        </row>
        <row r="850">
          <cell r="A850">
            <v>44</v>
          </cell>
          <cell r="B850" t="str">
            <v>LAJE PRE-FABRICADA</v>
          </cell>
          <cell r="C850">
            <v>0</v>
          </cell>
          <cell r="D850">
            <v>0</v>
          </cell>
        </row>
        <row r="851">
          <cell r="A851">
            <v>74141</v>
          </cell>
          <cell r="B851" t="str">
            <v>LAJE PRE-MOLDADA</v>
          </cell>
          <cell r="C851">
            <v>0</v>
          </cell>
          <cell r="D851">
            <v>0</v>
          </cell>
        </row>
        <row r="852">
          <cell r="A852" t="str">
            <v>74141/001</v>
          </cell>
          <cell r="B852" t="str">
            <v>LAJE PRE-MOLD BETA 11 P/1KN/M2 VAOS 4,40M/INCL VIGOTAS TIJOLOS ARMADURA NEGATIVA CAPEAMENTO 3CM CONCRETO 20MPA ESCORAMENTO MATERIAL E MAO DE OBRA.</v>
          </cell>
          <cell r="C852" t="str">
            <v>M2</v>
          </cell>
          <cell r="D852">
            <v>60.89</v>
          </cell>
        </row>
        <row r="853">
          <cell r="A853">
            <v>74202</v>
          </cell>
          <cell r="B853" t="str">
            <v>LAJE PRE-MOLDADA</v>
          </cell>
          <cell r="C853">
            <v>0</v>
          </cell>
          <cell r="D853">
            <v>0</v>
          </cell>
        </row>
        <row r="854">
          <cell r="A854" t="str">
            <v>74202/001</v>
          </cell>
          <cell r="B854" t="str">
            <v>LAJE PRE-MOLDADA P/FORRO, SOBRECARGA 100KG/M2, VAOS ATE 3,50M/E=8CM, C/LAJOTAS E CAP.C/CONC FCK=20MPA, 3CM, INTER-EIXO 38CM, C/ESCORAMENTO (REAPR.3X) E FERRAGEM NEGATIVA</v>
          </cell>
          <cell r="C854" t="str">
            <v>M2</v>
          </cell>
          <cell r="D854">
            <v>54.9</v>
          </cell>
        </row>
        <row r="855">
          <cell r="A855" t="str">
            <v>74202/002</v>
          </cell>
          <cell r="B855" t="str">
            <v>LAJE PRE-MOLDADA P/PISO, SOBRECARGA 200KG/M2, VAOS ATE 3,50M/E=8CM, C/LAJOTAS E CAP.C/CONC FCK=20MPA, 4CM, INTER-EIXO 38CM, C/ESCORAMENTO (REAPR.3X) E FERRAGEM NEGATIVA</v>
          </cell>
          <cell r="C855" t="str">
            <v>M2</v>
          </cell>
          <cell r="D855">
            <v>62.06</v>
          </cell>
        </row>
        <row r="856">
          <cell r="A856">
            <v>247</v>
          </cell>
          <cell r="B856" t="str">
            <v>EMBASAMENTOS</v>
          </cell>
          <cell r="C856">
            <v>0</v>
          </cell>
          <cell r="D856">
            <v>0</v>
          </cell>
        </row>
        <row r="857">
          <cell r="A857">
            <v>6122</v>
          </cell>
          <cell r="B857" t="str">
            <v>EMBASAMENTO C/PEDRA ARGAMASSADA UTILIZANDO ARG.CIM/AREIA 1:4</v>
          </cell>
          <cell r="C857" t="str">
            <v>M3</v>
          </cell>
          <cell r="D857">
            <v>262.23</v>
          </cell>
        </row>
        <row r="858">
          <cell r="A858">
            <v>73817</v>
          </cell>
          <cell r="B858" t="str">
            <v>EMBASAMENTO DE MATERIAL GRANULAR</v>
          </cell>
          <cell r="C858">
            <v>0</v>
          </cell>
          <cell r="D858">
            <v>0</v>
          </cell>
        </row>
        <row r="859">
          <cell r="A859" t="str">
            <v>73817/001</v>
          </cell>
          <cell r="B859" t="str">
            <v>EMBASAMENTO DE MATERIAL GRANULAR - PO DE PEDRA</v>
          </cell>
          <cell r="C859" t="str">
            <v>M3</v>
          </cell>
          <cell r="D859">
            <v>106.02</v>
          </cell>
        </row>
        <row r="860">
          <cell r="A860" t="str">
            <v>73817/002</v>
          </cell>
          <cell r="B860" t="str">
            <v>EMBASAMENTO DE MATERIAL GRANULAR - RACHAO</v>
          </cell>
          <cell r="C860" t="str">
            <v>M3</v>
          </cell>
          <cell r="D860">
            <v>115.35</v>
          </cell>
        </row>
        <row r="861">
          <cell r="A861">
            <v>74078</v>
          </cell>
          <cell r="B861" t="str">
            <v>AGULHAMENTO DE PEDRA MARROADA NO FUNDO DE VALAS</v>
          </cell>
          <cell r="C861">
            <v>0</v>
          </cell>
          <cell r="D861">
            <v>0</v>
          </cell>
        </row>
        <row r="862">
          <cell r="A862" t="str">
            <v>74078/001</v>
          </cell>
          <cell r="B862" t="str">
            <v>AGULHAMENTO FUNDO DE VALAS C/MACO 30KG PEDRA-DE-MAO H=10CM</v>
          </cell>
          <cell r="C862" t="str">
            <v>M2</v>
          </cell>
          <cell r="D862">
            <v>18.47</v>
          </cell>
        </row>
        <row r="863">
          <cell r="A863" t="str">
            <v>74078/002</v>
          </cell>
          <cell r="B863" t="str">
            <v>AGULHAMENTO FUNDO DE VALAS C/MACO 30KG PEDRA-DE-MAO H=5CM</v>
          </cell>
          <cell r="C863" t="str">
            <v>M2</v>
          </cell>
          <cell r="D863">
            <v>9.23</v>
          </cell>
        </row>
        <row r="864">
          <cell r="A864">
            <v>296</v>
          </cell>
          <cell r="B864" t="str">
            <v>CINTAS E VERGAS</v>
          </cell>
          <cell r="C864">
            <v>0</v>
          </cell>
          <cell r="D864">
            <v>0</v>
          </cell>
        </row>
        <row r="865">
          <cell r="A865">
            <v>73995</v>
          </cell>
          <cell r="B865" t="str">
            <v>CINTAS CONCRETO</v>
          </cell>
          <cell r="C865">
            <v>0</v>
          </cell>
          <cell r="D865">
            <v>0</v>
          </cell>
        </row>
        <row r="866">
          <cell r="A866" t="str">
            <v>73995/001</v>
          </cell>
          <cell r="B866" t="str">
            <v>CINTA DE AMARRAÇÃO EM CONCRETO ARMADO FCK=20MPA CONTROLE ”C”.PREP.MECANICO NA OBRA, AÇO(55KG/M3), FORMAS MADEIRA C/ MONT/DESMON E LANCAMENTO/VIBRACAO MANUAL</v>
          </cell>
          <cell r="C866" t="str">
            <v>M3</v>
          </cell>
          <cell r="D866">
            <v>1169.1500000000001</v>
          </cell>
        </row>
        <row r="867">
          <cell r="A867">
            <v>74099</v>
          </cell>
          <cell r="B867" t="str">
            <v>CONCRETO ARMADO FCK=15MPA PREP. MECANICO FORMA CANALETA (15X20X20),ACOCA 60 ATE 3/16 = 45,13 KG/M3</v>
          </cell>
          <cell r="C867">
            <v>0</v>
          </cell>
          <cell r="D867">
            <v>0</v>
          </cell>
        </row>
        <row r="868">
          <cell r="A868" t="str">
            <v>74099/001</v>
          </cell>
          <cell r="B868" t="str">
            <v>VERGA, CONTRAVERGA, OU CINTA EM CONCRETO ARMADO FCK=20MPA, PREP. MECANICO, FORMA CANALETA (15X20X20), AÇO CA 60 5.0 (TAXA DE FERRAGEM = 45,13 KG/M3).</v>
          </cell>
          <cell r="C868" t="str">
            <v>M3</v>
          </cell>
          <cell r="D868">
            <v>840.44</v>
          </cell>
        </row>
        <row r="869">
          <cell r="A869">
            <v>74200</v>
          </cell>
          <cell r="B869" t="str">
            <v>VERGA CONCRETO ARMADO</v>
          </cell>
          <cell r="C869">
            <v>0</v>
          </cell>
          <cell r="D869">
            <v>0</v>
          </cell>
        </row>
        <row r="870">
          <cell r="A870" t="str">
            <v>74200/001</v>
          </cell>
          <cell r="B870" t="str">
            <v>VERGA 10X10CM EM CONCRETO PRÉ-MOLDADO FCK=20MPA (PREPARO COM BETONEIRA) AÇO CA60, BITOLA FINA, INCLUSIVE FORMAS TABUA 3A.</v>
          </cell>
          <cell r="C870" t="str">
            <v>M</v>
          </cell>
          <cell r="D870">
            <v>10.74</v>
          </cell>
        </row>
        <row r="871">
          <cell r="A871">
            <v>301</v>
          </cell>
          <cell r="B871" t="str">
            <v>ESTRUTURAS DIVERSAS</v>
          </cell>
          <cell r="C871">
            <v>0</v>
          </cell>
          <cell r="D871">
            <v>0</v>
          </cell>
        </row>
        <row r="872">
          <cell r="A872">
            <v>71623</v>
          </cell>
          <cell r="B872" t="str">
            <v>CHAPIM DE CONCRETO APARENTE COM ACABAMENTO DESEMPENADO, FORMA DE COMPENSADO PLASTIFICADO (MADEIRIT ) DE 14 X 10 CM, FUNDIDO NO LOCAL.</v>
          </cell>
          <cell r="C872" t="str">
            <v>M</v>
          </cell>
          <cell r="D872">
            <v>17.13</v>
          </cell>
        </row>
        <row r="873">
          <cell r="A873">
            <v>74081</v>
          </cell>
          <cell r="B873" t="str">
            <v>PILAR MADEIRA DE LEI</v>
          </cell>
          <cell r="C873">
            <v>0</v>
          </cell>
          <cell r="D873">
            <v>0</v>
          </cell>
        </row>
        <row r="874">
          <cell r="A874" t="str">
            <v>74081/001</v>
          </cell>
          <cell r="B874" t="str">
            <v>PILAR MADEIRA DE LEI 15X15X100CM COLOCADO, INCLUSIVE BASE CONCRETO</v>
          </cell>
          <cell r="C874" t="str">
            <v>M</v>
          </cell>
          <cell r="D874">
            <v>62.04</v>
          </cell>
        </row>
        <row r="875">
          <cell r="A875">
            <v>74112</v>
          </cell>
          <cell r="B875" t="str">
            <v>LAJE MACICA CONCRETO FCK=25MPA E=8CM, INCL. FORMA PLASTIFICADA 18MM /ESCORAMENTO MAD SERRADA C/REAP. 12X E 95,0KG ACO CA-50/60 /M3</v>
          </cell>
          <cell r="C875">
            <v>0</v>
          </cell>
          <cell r="D875">
            <v>0</v>
          </cell>
        </row>
        <row r="876">
          <cell r="A876" t="str">
            <v>74112/001</v>
          </cell>
          <cell r="B876" t="str">
            <v>LAJE MACICA CONCRETO FCK=25MPA E=8CM, INCL. FORMA PLASTIFICADA 18MM /ESCORAMENTO MAD SERRADA C/REAP. 12X E 95,0KG ACO CA-50/60 /M3</v>
          </cell>
          <cell r="C876" t="str">
            <v>M3</v>
          </cell>
          <cell r="D876">
            <v>1366.57</v>
          </cell>
        </row>
        <row r="877">
          <cell r="A877">
            <v>74144</v>
          </cell>
          <cell r="B877" t="str">
            <v>PILAR E SUPORTE CAIXA D AGUA EM MADEIRA 1A CASAS HP</v>
          </cell>
          <cell r="C877">
            <v>0</v>
          </cell>
          <cell r="D877">
            <v>0</v>
          </cell>
        </row>
        <row r="878">
          <cell r="A878" t="str">
            <v>74144/001</v>
          </cell>
          <cell r="B878" t="str">
            <v>PILAR EM MADEIRA 1A (15X15X2,70CM) INCL 3 DEMAOS VERNIZ SEM COLOCACAO</v>
          </cell>
          <cell r="C878" t="str">
            <v>UN</v>
          </cell>
          <cell r="D878">
            <v>102.65</v>
          </cell>
        </row>
        <row r="879">
          <cell r="A879" t="str">
            <v>74144/002</v>
          </cell>
          <cell r="B879" t="str">
            <v>SUPORTE APOIO CAIXA D AGUA BARROTES MADEIRA DE 1</v>
          </cell>
          <cell r="C879" t="str">
            <v>UN</v>
          </cell>
          <cell r="D879">
            <v>16.45</v>
          </cell>
        </row>
        <row r="880">
          <cell r="A880" t="str">
            <v>IMPE</v>
          </cell>
          <cell r="B880" t="str">
            <v>IMPERMEABILIZACOES E PROTECOES DIVERSAS</v>
          </cell>
          <cell r="C880">
            <v>0</v>
          </cell>
          <cell r="D880">
            <v>0</v>
          </cell>
        </row>
        <row r="881">
          <cell r="A881">
            <v>138</v>
          </cell>
          <cell r="B881" t="str">
            <v>IMPERMEABILIZACAO COM ARGAMASSA</v>
          </cell>
          <cell r="C881">
            <v>0</v>
          </cell>
          <cell r="D881">
            <v>0</v>
          </cell>
        </row>
        <row r="882">
          <cell r="A882">
            <v>5968</v>
          </cell>
          <cell r="B882" t="str">
            <v>IMPERMEABILIZACAO EM BASE ALVENARIA ARGAMASSA TRACO 1:3 (CIMENTO E AREIA MEDIA) ESPESSURA 2CM COM IMPERMEABILIZANTE</v>
          </cell>
          <cell r="C882" t="str">
            <v>M2</v>
          </cell>
          <cell r="D882">
            <v>21.7</v>
          </cell>
        </row>
        <row r="883">
          <cell r="A883">
            <v>6130</v>
          </cell>
          <cell r="B883" t="str">
            <v>IMPERMEABILIZACAO EM PISOS COM ARGAMASSA TRACO 1:4 (CIMENTO E AREIA GROSSA) ESPESSURA 2,5CM COM IMPERMEABILIZANTE</v>
          </cell>
          <cell r="C883" t="str">
            <v>M2</v>
          </cell>
          <cell r="D883">
            <v>13.6</v>
          </cell>
        </row>
        <row r="884">
          <cell r="A884">
            <v>74000</v>
          </cell>
          <cell r="B884" t="str">
            <v>IMPERMEABILIZACAO RIGIDA C/ARG. CIM/AREIA + IMPERMEABILIZANTE</v>
          </cell>
          <cell r="C884">
            <v>0</v>
          </cell>
          <cell r="D884">
            <v>0</v>
          </cell>
        </row>
        <row r="885">
          <cell r="A885" t="str">
            <v>74000/001</v>
          </cell>
          <cell r="B885" t="str">
            <v>IMPERMEABILIZACAO COM ARMAGASSA TRACO 1:3 (CIMENTO E AREIA GROSSA) ESPESSURA 2,5CM COM IMPERMEABILIZANTE BASE HIDROFUGA</v>
          </cell>
          <cell r="C885" t="str">
            <v>M2</v>
          </cell>
          <cell r="D885">
            <v>28.27</v>
          </cell>
        </row>
        <row r="886">
          <cell r="A886">
            <v>141</v>
          </cell>
          <cell r="B886" t="str">
            <v>IMPERMEABILIZACAO COM MANTA</v>
          </cell>
          <cell r="C886">
            <v>0</v>
          </cell>
          <cell r="D886">
            <v>0</v>
          </cell>
        </row>
        <row r="887">
          <cell r="A887">
            <v>68053</v>
          </cell>
          <cell r="B887" t="str">
            <v>LONA PLASTICA PRETA, ESPESSURA 150 MICRAS - FORNECIMENTO E COLOCAÇÃO</v>
          </cell>
          <cell r="C887" t="str">
            <v>M2</v>
          </cell>
          <cell r="D887">
            <v>2.52</v>
          </cell>
        </row>
        <row r="888">
          <cell r="A888">
            <v>73753</v>
          </cell>
          <cell r="B888" t="str">
            <v>IMPERMEABILIZACAO DE TERRACOS E LAJES</v>
          </cell>
          <cell r="C888">
            <v>0</v>
          </cell>
          <cell r="D888">
            <v>0</v>
          </cell>
        </row>
        <row r="889">
          <cell r="A889" t="str">
            <v>73753/001</v>
          </cell>
          <cell r="B889" t="str">
            <v>IMPERMEABILIZACAO COM MANTA ASFALTICA ESPESSURA 3MM PROTEGIDA COM FILME DE ALUMINIO GOFRADO ESPESSURA 0,8MM, INCLUSO EMULSAO ASFALTICA</v>
          </cell>
          <cell r="C889" t="str">
            <v>M2</v>
          </cell>
          <cell r="D889">
            <v>48.28</v>
          </cell>
        </row>
        <row r="890">
          <cell r="A890" t="str">
            <v>73753/002</v>
          </cell>
          <cell r="B890" t="str">
            <v>IMPERMEABILIZACAO COM MANTA BUTILICA ESPESSURA 0,8MM, INCLUSO CINTA DECALDEACAO E COLA ADESIVA</v>
          </cell>
          <cell r="C890" t="str">
            <v>M2</v>
          </cell>
          <cell r="D890">
            <v>82.68</v>
          </cell>
        </row>
        <row r="891">
          <cell r="A891">
            <v>73971</v>
          </cell>
          <cell r="B891" t="str">
            <v>IMPERMEABILIZACAO C/MANTA TORODIM 4MM</v>
          </cell>
          <cell r="C891">
            <v>0</v>
          </cell>
          <cell r="D891">
            <v>0</v>
          </cell>
        </row>
        <row r="892">
          <cell r="A892" t="str">
            <v>73971/001</v>
          </cell>
          <cell r="B892" t="str">
            <v>IMPERMEABILIZACAO COM MANTA ASFALTICA 4MM</v>
          </cell>
          <cell r="C892" t="str">
            <v>M2</v>
          </cell>
          <cell r="D892">
            <v>33.56</v>
          </cell>
        </row>
        <row r="893">
          <cell r="A893">
            <v>74031</v>
          </cell>
          <cell r="B893" t="str">
            <v>MANTA GEOTEXTIL TP BIDIM</v>
          </cell>
          <cell r="C893">
            <v>0</v>
          </cell>
          <cell r="D893">
            <v>0</v>
          </cell>
        </row>
        <row r="894">
          <cell r="A894" t="str">
            <v>74031/001</v>
          </cell>
          <cell r="B894" t="str">
            <v>MANTA GEOTEXTIL NÃO-TECIDO 100% POLIESTER</v>
          </cell>
          <cell r="C894" t="str">
            <v>M2</v>
          </cell>
          <cell r="D894">
            <v>17.66</v>
          </cell>
        </row>
        <row r="895">
          <cell r="A895">
            <v>74033</v>
          </cell>
          <cell r="B895" t="str">
            <v>ESTABILIZAÇÃO DE SOLO COM GEOMEMBRANA</v>
          </cell>
          <cell r="C895">
            <v>0</v>
          </cell>
          <cell r="D895">
            <v>0</v>
          </cell>
        </row>
        <row r="896">
          <cell r="A896" t="str">
            <v>74033/001</v>
          </cell>
          <cell r="B896" t="str">
            <v>GEOMEMBRANA LISA PEAD ESPESSURA 2MM</v>
          </cell>
          <cell r="C896" t="str">
            <v>M2</v>
          </cell>
          <cell r="D896">
            <v>27.22</v>
          </cell>
        </row>
        <row r="897">
          <cell r="A897">
            <v>144</v>
          </cell>
          <cell r="B897" t="str">
            <v>IMPERMEABILIZACAO COM CIMENTO CRISTALIZADO</v>
          </cell>
          <cell r="C897">
            <v>0</v>
          </cell>
          <cell r="D897">
            <v>0</v>
          </cell>
        </row>
        <row r="898">
          <cell r="A898">
            <v>73929</v>
          </cell>
          <cell r="B898" t="str">
            <v>CIMENTO ESPECIAL CRISTALIZANTE DENVERLIT C/EMULSAO ADESIVA DENVERFIX -DENVER-1 DEMAO P/SUB SOLO/BALDRAMES/GALERIAS/JARDINEIRAS/ETC</v>
          </cell>
          <cell r="C898">
            <v>0</v>
          </cell>
          <cell r="D898">
            <v>0</v>
          </cell>
        </row>
        <row r="899">
          <cell r="A899" t="str">
            <v>73929/001</v>
          </cell>
          <cell r="B899" t="str">
            <v>CIMENTO ESPECIAL CRISTALIZANTE COM ADESIVO LIQUIDO DE ALTA PERFORMANCEA BASE DE RESINA ACRÍLICA, UMA DEMAO</v>
          </cell>
          <cell r="C899" t="str">
            <v>M2</v>
          </cell>
          <cell r="D899">
            <v>13.99</v>
          </cell>
        </row>
        <row r="900">
          <cell r="A900" t="str">
            <v>73929/002</v>
          </cell>
          <cell r="B900" t="str">
            <v>CIMENTO ESPECIAL CRISTALIZANTE COM ADESIVO LIQUIDO DE ALTA PERFORMANCEA BASE DE RESINA ACRÍLICA, TRES DEMAOS</v>
          </cell>
          <cell r="C900" t="str">
            <v>M2</v>
          </cell>
          <cell r="D900">
            <v>41.97</v>
          </cell>
        </row>
        <row r="901">
          <cell r="A901" t="str">
            <v>73929/003</v>
          </cell>
          <cell r="B901" t="str">
            <v>IMPERMEABILIZACAO COM PO CRISTALIZANTE COM ADITIVO PEGA RAPIDA E SELADOR PARA AREAS SUJEITAS A PRESSAO DE LENCOL FREATICO</v>
          </cell>
          <cell r="C901" t="str">
            <v>M2</v>
          </cell>
          <cell r="D901">
            <v>35.07</v>
          </cell>
        </row>
        <row r="902">
          <cell r="A902" t="str">
            <v>73929/004</v>
          </cell>
          <cell r="B902" t="str">
            <v>IMPERMEABILIZACAO COM CIMENTO CRISTALIZANTE COM EMULSAO ADESIVA PARA ESTRUTURA ENTERRADA, PROFUNDIDADE ATE 7M</v>
          </cell>
          <cell r="C902" t="str">
            <v>M2</v>
          </cell>
          <cell r="D902">
            <v>26.24</v>
          </cell>
        </row>
        <row r="903">
          <cell r="A903">
            <v>145</v>
          </cell>
          <cell r="B903" t="str">
            <v>IMPERMEABILIZACAO BETUMINOSA C/EMULSAO ASFALTICA E ACRILICA</v>
          </cell>
          <cell r="C903">
            <v>0</v>
          </cell>
          <cell r="D903">
            <v>0</v>
          </cell>
        </row>
        <row r="904">
          <cell r="A904">
            <v>72075</v>
          </cell>
          <cell r="B904" t="str">
            <v>IMPERMEABILIZACAO SEMI-FLEXIVEL COM TINTA ASFALTICA EM SUPERFICIES LISAS DE PEQUENAS DIMENSOES</v>
          </cell>
          <cell r="C904" t="str">
            <v>M2</v>
          </cell>
          <cell r="D904">
            <v>5.79</v>
          </cell>
        </row>
        <row r="905">
          <cell r="A905">
            <v>73762</v>
          </cell>
          <cell r="B905" t="str">
            <v>IMPERMEABILIZACAO DE TERRACOS E LAJES</v>
          </cell>
          <cell r="C905">
            <v>0</v>
          </cell>
          <cell r="D905">
            <v>0</v>
          </cell>
        </row>
        <row r="906">
          <cell r="A906" t="str">
            <v>73762/001</v>
          </cell>
          <cell r="B906" t="str">
            <v>IMPERMEABILIZACAO DE LAJE COM ASFALTO ELASTOMERICO, INCLUSO PRIMER E VEU DE POLIESTER.</v>
          </cell>
          <cell r="C906" t="str">
            <v>M2</v>
          </cell>
          <cell r="D906">
            <v>48.67</v>
          </cell>
        </row>
        <row r="907">
          <cell r="A907" t="str">
            <v>73762/002</v>
          </cell>
          <cell r="B907" t="str">
            <v>IMPERMEABILIZACAO DE LAJE COM EMULSAO ACRILICA SOBRE CIMENTO CRISTALIZANTE, INCLUSO VEU DE FIBRA DE VIDRO</v>
          </cell>
          <cell r="C907" t="str">
            <v>M2</v>
          </cell>
          <cell r="D907">
            <v>35.1</v>
          </cell>
        </row>
        <row r="908">
          <cell r="A908" t="str">
            <v>73762/003</v>
          </cell>
          <cell r="B908" t="str">
            <v>IMPERMEABILIZACAO DE LAJE COM EMULSAO ACRILICA ESTILENADA COM TELA SOBRE CIMENTO CRISTALIZANTE, INCLUSO EMULSAO ADESIVA DE BASE ACRILICA</v>
          </cell>
          <cell r="C908" t="str">
            <v>M2</v>
          </cell>
          <cell r="D908">
            <v>57.69</v>
          </cell>
        </row>
        <row r="909">
          <cell r="A909" t="str">
            <v>73762/004</v>
          </cell>
          <cell r="B909" t="str">
            <v>IMPERMEABILIZACAO DE LAJE COM ASFALTO ELASTOMERICO, SETE DEMAOS, INCLUSO PRIMER E VEU DE FIBRA DE VIDRO</v>
          </cell>
          <cell r="C909" t="str">
            <v>M2</v>
          </cell>
          <cell r="D909">
            <v>62.73</v>
          </cell>
        </row>
        <row r="910">
          <cell r="A910">
            <v>73830</v>
          </cell>
          <cell r="B910" t="str">
            <v>IMPERMEABILIZACAO DE TALUDES</v>
          </cell>
          <cell r="C910">
            <v>0</v>
          </cell>
          <cell r="D910">
            <v>0</v>
          </cell>
        </row>
        <row r="911">
          <cell r="A911" t="str">
            <v>73830/001</v>
          </cell>
          <cell r="B911" t="str">
            <v>IMPERMEABILIZACAO DE TALUDES COM REVESTIMENTO IMPERMEABILIZANTE SEMI-FLEXIVEL BI-COMPONENTE</v>
          </cell>
          <cell r="C911" t="str">
            <v>M2</v>
          </cell>
          <cell r="D911">
            <v>7.11</v>
          </cell>
        </row>
        <row r="912">
          <cell r="A912">
            <v>74066</v>
          </cell>
          <cell r="B912" t="str">
            <v>IMPERMEABILIZACAO FLEXIVEL</v>
          </cell>
          <cell r="C912">
            <v>0</v>
          </cell>
          <cell r="D912">
            <v>0</v>
          </cell>
        </row>
        <row r="913">
          <cell r="A913" t="str">
            <v>74066/001</v>
          </cell>
          <cell r="B913" t="str">
            <v>IMPERMEABILIZACAO FLEXIVEL A BASE DE ELASTOMERO PARA MARQUISES, TERRACOS, CALHAS, LAJES E JARDINEIRAS, 3 DEMAOS</v>
          </cell>
          <cell r="C913" t="str">
            <v>M2</v>
          </cell>
          <cell r="D913">
            <v>33.200000000000003</v>
          </cell>
        </row>
        <row r="914">
          <cell r="A914" t="str">
            <v>74066/002</v>
          </cell>
          <cell r="B914" t="str">
            <v>IMPERMEABILIZACAO FLEXIVEL A BASE ACRILICA PARA CALHAS, LAJES, JARDINEIRAS E MARQUISES, SEIS DEMAOS</v>
          </cell>
          <cell r="C914" t="str">
            <v>M2</v>
          </cell>
          <cell r="D914">
            <v>149.44</v>
          </cell>
        </row>
        <row r="915">
          <cell r="A915">
            <v>74096</v>
          </cell>
          <cell r="B915" t="str">
            <v>IMPERMEABILIZACAO DE AREA MOLHADA</v>
          </cell>
          <cell r="C915">
            <v>0</v>
          </cell>
          <cell r="D915">
            <v>0</v>
          </cell>
        </row>
        <row r="916">
          <cell r="A916" t="str">
            <v>74096/001</v>
          </cell>
          <cell r="B916" t="str">
            <v>IMPERMEABILIZACAO COM ASFALTO ELASTOMERICO EM CALHAS E LAJES DESCOBERTAS, 3 DEMAOS, ESTRUTURADO COM VEU DE POLIESTER</v>
          </cell>
          <cell r="C916" t="str">
            <v>M2</v>
          </cell>
          <cell r="D916">
            <v>30.24</v>
          </cell>
        </row>
        <row r="917">
          <cell r="A917">
            <v>74097</v>
          </cell>
          <cell r="B917" t="str">
            <v>IMPERMEABILIZACAO CALHAS/LAJES DESCOBERTAS</v>
          </cell>
          <cell r="C917">
            <v>0</v>
          </cell>
          <cell r="D917">
            <v>0</v>
          </cell>
        </row>
        <row r="918">
          <cell r="A918" t="str">
            <v>74097/001</v>
          </cell>
          <cell r="B918" t="str">
            <v>IMPERMEABILIZACAO COM ASFALTO ELASTOMERICO EM CALHAS E LAJES DESCOBERTAS, TRES DEMAOS</v>
          </cell>
          <cell r="C918" t="str">
            <v>M2</v>
          </cell>
          <cell r="D918">
            <v>18.309999999999999</v>
          </cell>
        </row>
        <row r="919">
          <cell r="A919">
            <v>74106</v>
          </cell>
          <cell r="B919" t="str">
            <v>IMPERMEAB. DE FUNDACOES/BALDRAMES/MUROS DE ARRIMO/ALICERCES E REVEST.EM CONTATO C/SOLO - UTILIZ. TINTA BETUMINOSA TIPO NEUTROLIN / 2DEMAOS</v>
          </cell>
          <cell r="C919">
            <v>0</v>
          </cell>
          <cell r="D919">
            <v>0</v>
          </cell>
        </row>
        <row r="920">
          <cell r="A920" t="str">
            <v>74106/001</v>
          </cell>
          <cell r="B920" t="str">
            <v>IMPERMEABILIZACAO COM TINTA BETUMINOSA EM FUNDACOES, BALDRAMES E MUROSDE ARRIMO, DUAS DEMAOS</v>
          </cell>
          <cell r="C920" t="str">
            <v>M2</v>
          </cell>
          <cell r="D920">
            <v>5.15</v>
          </cell>
        </row>
        <row r="921">
          <cell r="A921">
            <v>146</v>
          </cell>
          <cell r="B921" t="str">
            <v>IMPERMEABILIZACAO COM PINTURA</v>
          </cell>
          <cell r="C921">
            <v>0</v>
          </cell>
          <cell r="D921">
            <v>0</v>
          </cell>
        </row>
        <row r="922">
          <cell r="A922">
            <v>73872</v>
          </cell>
          <cell r="B922" t="str">
            <v>IMPERMEABILIZACAO COM RESINA EPOXI</v>
          </cell>
          <cell r="C922">
            <v>0</v>
          </cell>
          <cell r="D922">
            <v>0</v>
          </cell>
        </row>
        <row r="923">
          <cell r="A923" t="str">
            <v>73872/001</v>
          </cell>
          <cell r="B923" t="str">
            <v>PINTURA IMPERMEABILIZANTE COM TINTA A BASE DE RESINA EPOXI ALCATRAO, UMA DEMAO</v>
          </cell>
          <cell r="C923" t="str">
            <v>M2</v>
          </cell>
          <cell r="D923">
            <v>15.69</v>
          </cell>
        </row>
        <row r="924">
          <cell r="A924" t="str">
            <v>73872/002</v>
          </cell>
          <cell r="B924" t="str">
            <v>PINTURA IMPERMEABILIZANTE COM TINTA A BASE DE RESINA EPOXI ALCATRAO, DUAS DEMAOS</v>
          </cell>
          <cell r="C924" t="str">
            <v>M2</v>
          </cell>
          <cell r="D924">
            <v>30.54</v>
          </cell>
        </row>
        <row r="925">
          <cell r="A925">
            <v>147</v>
          </cell>
          <cell r="B925" t="str">
            <v>IMPERMEABILIZACAO COM MASTIQUE</v>
          </cell>
          <cell r="C925">
            <v>0</v>
          </cell>
          <cell r="D925">
            <v>0</v>
          </cell>
        </row>
        <row r="926">
          <cell r="A926">
            <v>72124</v>
          </cell>
          <cell r="B926" t="str">
            <v>IMPERMEABILIZACAO COM MASTIQUE ELASTICO A BASE DE SILICONE</v>
          </cell>
          <cell r="C926" t="str">
            <v>DM3</v>
          </cell>
          <cell r="D926">
            <v>68.42</v>
          </cell>
        </row>
        <row r="927">
          <cell r="A927">
            <v>74025</v>
          </cell>
          <cell r="B927" t="str">
            <v>CONSERVACAO DE CALHAS DE CONCRETO - PAR</v>
          </cell>
          <cell r="C927">
            <v>0</v>
          </cell>
          <cell r="D927">
            <v>0</v>
          </cell>
        </row>
        <row r="928">
          <cell r="A928" t="str">
            <v>74025/001</v>
          </cell>
          <cell r="B928" t="str">
            <v>IMPERMEABILIZACAO DE CALHAS DE CONCRETO COM MASTIQUE BETUMINOSO A FRIO</v>
          </cell>
          <cell r="C928" t="str">
            <v>M</v>
          </cell>
          <cell r="D928">
            <v>24.31</v>
          </cell>
        </row>
        <row r="929">
          <cell r="A929">
            <v>74121</v>
          </cell>
          <cell r="B929" t="str">
            <v>JUNTA DE DILATACAO</v>
          </cell>
          <cell r="C929">
            <v>0</v>
          </cell>
          <cell r="D929">
            <v>0</v>
          </cell>
        </row>
        <row r="930">
          <cell r="A930" t="str">
            <v>74121/001</v>
          </cell>
          <cell r="B930" t="str">
            <v>JUNTA DE DILATACAO COM SELANTE ELASTICO MONOCOMPONENTE A BASE DE POLIURETANO 1X1CM</v>
          </cell>
          <cell r="C930" t="str">
            <v>M</v>
          </cell>
          <cell r="D930">
            <v>19.41</v>
          </cell>
        </row>
        <row r="931">
          <cell r="A931">
            <v>74190</v>
          </cell>
          <cell r="B931" t="str">
            <v>IMPERMEABILIZACAO DE LAJES</v>
          </cell>
          <cell r="C931">
            <v>0</v>
          </cell>
          <cell r="D931">
            <v>0</v>
          </cell>
        </row>
        <row r="932">
          <cell r="A932" t="str">
            <v>74190/001</v>
          </cell>
          <cell r="B932" t="str">
            <v>IMPERMEABILIZACAO COM MASTIQUE BETUMINOSO A FRIO EM LAJES SUPERIORES</v>
          </cell>
          <cell r="C932" t="str">
            <v>M2</v>
          </cell>
          <cell r="D932">
            <v>81.31</v>
          </cell>
        </row>
        <row r="933">
          <cell r="A933">
            <v>150</v>
          </cell>
          <cell r="B933" t="str">
            <v>PROTECAO DE SUPERFICIE COM ARGAMASSA</v>
          </cell>
          <cell r="C933">
            <v>0</v>
          </cell>
          <cell r="D933">
            <v>0</v>
          </cell>
        </row>
        <row r="934">
          <cell r="A934">
            <v>73635</v>
          </cell>
          <cell r="B934" t="str">
            <v>PROTECAO MECANICA COM ARGAMASSA TRACO 1:3 (CIMENTO E AREIA), ESPESSURA2 CM</v>
          </cell>
          <cell r="C934" t="str">
            <v>M2</v>
          </cell>
          <cell r="D934">
            <v>9.9499999999999993</v>
          </cell>
        </row>
        <row r="935">
          <cell r="A935" t="str">
            <v>INEL</v>
          </cell>
          <cell r="B935" t="str">
            <v>INSTALACAO ELETRICA/ELETRIFICACAO E ILUMINACAO EXTERNA</v>
          </cell>
          <cell r="C935">
            <v>0</v>
          </cell>
          <cell r="D935">
            <v>0</v>
          </cell>
        </row>
        <row r="936">
          <cell r="A936">
            <v>165</v>
          </cell>
          <cell r="B936" t="str">
            <v>ELETRODUTOS/CALHAS PARA LEITO DE CABOS</v>
          </cell>
          <cell r="C936">
            <v>0</v>
          </cell>
          <cell r="D936">
            <v>0</v>
          </cell>
        </row>
        <row r="937">
          <cell r="A937">
            <v>40802</v>
          </cell>
          <cell r="B937" t="str">
            <v>ELETRODUTO DE PVC RIGIDO SOLDAVEL 25MM (1"), FORNECIMENTO E INSTALACAO</v>
          </cell>
          <cell r="C937" t="str">
            <v>M</v>
          </cell>
          <cell r="D937">
            <v>9.19</v>
          </cell>
        </row>
        <row r="938">
          <cell r="A938">
            <v>55858</v>
          </cell>
          <cell r="B938" t="str">
            <v>ELETRODUTO DE FERRO ESMALTADO LEVE 3/4" , FORNECIMENTO E INSTALACAO</v>
          </cell>
          <cell r="C938" t="str">
            <v>M</v>
          </cell>
          <cell r="D938">
            <v>15.06</v>
          </cell>
        </row>
        <row r="939">
          <cell r="A939">
            <v>55859</v>
          </cell>
          <cell r="B939" t="str">
            <v>ELETRODUTO DE FERRO ESMALTADO LEVE 1" , FORNECIMENTO E INSTALACAO</v>
          </cell>
          <cell r="C939" t="str">
            <v>M</v>
          </cell>
          <cell r="D939">
            <v>18.2</v>
          </cell>
        </row>
        <row r="940">
          <cell r="A940">
            <v>55860</v>
          </cell>
          <cell r="B940" t="str">
            <v>ELETRODUTO DE FERRO ESMALTADO PESADO 1 1/2", FORNECIMENTO E INSTALACAO</v>
          </cell>
          <cell r="C940" t="str">
            <v>M</v>
          </cell>
          <cell r="D940">
            <v>28.41</v>
          </cell>
        </row>
        <row r="941">
          <cell r="A941">
            <v>55861</v>
          </cell>
          <cell r="B941" t="str">
            <v>ELETRODUTO DE FERRO ESMALTADO PESADO 2", FORNECIMENTO E INSTALACAO</v>
          </cell>
          <cell r="C941" t="str">
            <v>M</v>
          </cell>
          <cell r="D941">
            <v>35.130000000000003</v>
          </cell>
        </row>
        <row r="942">
          <cell r="A942">
            <v>55862</v>
          </cell>
          <cell r="B942" t="str">
            <v>ELETRODUTO DE FERRO ESMALTADO PESADO 4", FORNECIMENTO E INSTALACAO</v>
          </cell>
          <cell r="C942" t="str">
            <v>M</v>
          </cell>
          <cell r="D942">
            <v>91.57</v>
          </cell>
        </row>
        <row r="943">
          <cell r="A943">
            <v>55865</v>
          </cell>
          <cell r="B943" t="str">
            <v>ELETRODUTO DE PVC RIGIDO ROSCAVEL 40MM (1 1/2"), FORNECIMENTO E INSTALACAO</v>
          </cell>
          <cell r="C943" t="str">
            <v>M</v>
          </cell>
          <cell r="D943">
            <v>17.02</v>
          </cell>
        </row>
        <row r="944">
          <cell r="A944">
            <v>55866</v>
          </cell>
          <cell r="B944" t="str">
            <v>ELETRODUTO DE PVC RIGIDO ROSCAVEL 50MM (2"), FORNECIMENTO E INSTALACAO</v>
          </cell>
          <cell r="C944" t="str">
            <v>M</v>
          </cell>
          <cell r="D944">
            <v>20.74</v>
          </cell>
        </row>
        <row r="945">
          <cell r="A945">
            <v>55867</v>
          </cell>
          <cell r="B945" t="str">
            <v>ELETRODUTO DE PVC RIGIDO ROSCAVEL 75MM (3"), FORNECIMENTO E INSTALACAO</v>
          </cell>
          <cell r="C945" t="str">
            <v>M</v>
          </cell>
          <cell r="D945">
            <v>39.99</v>
          </cell>
        </row>
        <row r="946">
          <cell r="A946">
            <v>55868</v>
          </cell>
          <cell r="B946" t="str">
            <v>ELETRODUTO DE PVC RIGIDO ROSCAVEL 100MM (4”), FORNECIMENTO E INSTALACAO</v>
          </cell>
          <cell r="C946" t="str">
            <v>M</v>
          </cell>
          <cell r="D946">
            <v>55.69</v>
          </cell>
        </row>
        <row r="947">
          <cell r="A947">
            <v>72296</v>
          </cell>
          <cell r="B947" t="str">
            <v>TUBO DE PVC PARA PROTEÇÃO DE CORDOALHA - 2"X3M</v>
          </cell>
          <cell r="C947" t="str">
            <v>UN</v>
          </cell>
          <cell r="D947">
            <v>42.5</v>
          </cell>
        </row>
        <row r="948">
          <cell r="A948">
            <v>72308</v>
          </cell>
          <cell r="B948" t="str">
            <v>ELETRODUTO DE ACO GALVANIZADO ELETROLÍTICO TIPO LEVE 3/4", INCLUSIVE CONEXOES - FORNECIMENTO E INSTALACAO</v>
          </cell>
          <cell r="C948" t="str">
            <v>M</v>
          </cell>
          <cell r="D948">
            <v>12.51</v>
          </cell>
        </row>
        <row r="949">
          <cell r="A949">
            <v>72309</v>
          </cell>
          <cell r="B949" t="str">
            <v>ELETRODUTO DE ACO GALVANIZADO ELETROLÍTICO TIPO LEVE 1", INCLUSIVE CONEXOES - FORNECIMENTO E INSTALACAO</v>
          </cell>
          <cell r="C949" t="str">
            <v>M</v>
          </cell>
          <cell r="D949">
            <v>13.23</v>
          </cell>
        </row>
        <row r="950">
          <cell r="A950">
            <v>72310</v>
          </cell>
          <cell r="B950" t="str">
            <v>ELETRODUTO DE ACO GALVANIZADO ELETROLÍTICO TIPO SEMI-PESADO 1 1/2", INCLUSIVE CONEXOES - FORNECIMENTO E INSTALACAO</v>
          </cell>
          <cell r="C950" t="str">
            <v>M</v>
          </cell>
          <cell r="D950">
            <v>22.51</v>
          </cell>
        </row>
        <row r="951">
          <cell r="A951">
            <v>72311</v>
          </cell>
          <cell r="B951" t="str">
            <v>ELETRODUTO DE ACO GALVANIZADO ELETROLÍTICO TIPO SEMI-PESADO 2", INCLUSIVE CONEXOES - FORNECIMENTO E INSTALACAO</v>
          </cell>
          <cell r="C951" t="str">
            <v>M</v>
          </cell>
          <cell r="D951">
            <v>25.39</v>
          </cell>
        </row>
        <row r="952">
          <cell r="A952">
            <v>72312</v>
          </cell>
          <cell r="B952" t="str">
            <v>ELETRODUTO DE ACO GALVANIZADO ELETROLÍTICO TIPO SEMI-PESADO 2 1/2", INCLUSIVE CONEXOES - FORNECIMENTO E INSTALACAO</v>
          </cell>
          <cell r="C952" t="str">
            <v>M</v>
          </cell>
          <cell r="D952">
            <v>35.25</v>
          </cell>
        </row>
        <row r="953">
          <cell r="A953">
            <v>72316</v>
          </cell>
          <cell r="B953" t="str">
            <v>ELETRODUTO DE ACO GALVANIZADO ELETROLÍTICO TIPO SEMI-PESADO 3", INCLUSIVE CONEXOES - FORNECIMENTO E INSTALACAO</v>
          </cell>
          <cell r="C953" t="str">
            <v>M</v>
          </cell>
          <cell r="D953">
            <v>42.15</v>
          </cell>
        </row>
        <row r="954">
          <cell r="A954">
            <v>72925</v>
          </cell>
          <cell r="B954" t="str">
            <v>ELETRODUTO METALICO FLEXIVEL FABRICADO COM FITA DE ACO ZINCADO, REVESTIDO EXTERNAMENTE COM PVC PRETO D = 25 MM - FORNECIMENTO E INSTALACAO</v>
          </cell>
          <cell r="C954" t="str">
            <v>M</v>
          </cell>
          <cell r="D954">
            <v>7.58</v>
          </cell>
        </row>
        <row r="955">
          <cell r="A955">
            <v>72926</v>
          </cell>
          <cell r="B955" t="str">
            <v>ELETRODUTO METALICO FLEXIVEL FABRICADO COM FITA DE ACO ZINCADO, REVESTIDO EXTERNAMENTE COM PVC PRETO D = 40 MM - FORNECIMENTO E INSTALACAO</v>
          </cell>
          <cell r="C955" t="str">
            <v>M</v>
          </cell>
          <cell r="D955">
            <v>12.94</v>
          </cell>
        </row>
        <row r="956">
          <cell r="A956">
            <v>72933</v>
          </cell>
          <cell r="B956" t="str">
            <v>ELETRODUTO DE PVC FLEXIVEL CORRUGADO 16 MM FORNECIMENTO E INSTALACAO</v>
          </cell>
          <cell r="C956" t="str">
            <v>M</v>
          </cell>
          <cell r="D956">
            <v>2.82</v>
          </cell>
        </row>
        <row r="957">
          <cell r="A957">
            <v>72934</v>
          </cell>
          <cell r="B957" t="str">
            <v>ELETRODUTO DE PVC FLEXIVEL CORRUGADO 20 MM FORNECIMENTO E INSTALACAO</v>
          </cell>
          <cell r="C957" t="str">
            <v>M</v>
          </cell>
          <cell r="D957">
            <v>3.47</v>
          </cell>
        </row>
        <row r="958">
          <cell r="A958">
            <v>72935</v>
          </cell>
          <cell r="B958" t="str">
            <v>ELETRODUTO DE PVC FLEXIVEL CORRUGADO 25 MM FORNECIMENTO E INSTALACAO</v>
          </cell>
          <cell r="C958" t="str">
            <v>M</v>
          </cell>
          <cell r="D958">
            <v>4.43</v>
          </cell>
        </row>
        <row r="959">
          <cell r="A959">
            <v>72936</v>
          </cell>
          <cell r="B959" t="str">
            <v>ELETRODUTO DE PVC FLEXIVEL CORRUGADO 32 MM FORNECIMENTO E INSTALACAO</v>
          </cell>
          <cell r="C959" t="str">
            <v>M</v>
          </cell>
          <cell r="D959">
            <v>6.18</v>
          </cell>
        </row>
        <row r="960">
          <cell r="A960">
            <v>73613</v>
          </cell>
          <cell r="B960" t="str">
            <v>ELETRODUTO DE PVC RÍGIDO ROSCÁVEL 20 MM (3/4") FORNECIMENTO E INSTALACAO</v>
          </cell>
          <cell r="C960" t="str">
            <v>M</v>
          </cell>
          <cell r="D960">
            <v>5.23</v>
          </cell>
        </row>
        <row r="961">
          <cell r="A961">
            <v>73614</v>
          </cell>
          <cell r="B961" t="str">
            <v>ELETRODUTO DE PVC RÍGIDO ROSCÁVEL 15 MM (1/2") FORNECIMENTO E INSTALACAO</v>
          </cell>
          <cell r="C961" t="str">
            <v>M</v>
          </cell>
          <cell r="D961">
            <v>4.5999999999999996</v>
          </cell>
        </row>
        <row r="962">
          <cell r="A962">
            <v>73625</v>
          </cell>
          <cell r="B962" t="str">
            <v>ELETRODUTO METÁLICO FLEXIVEL TIPO CONDUITE D = 1"</v>
          </cell>
          <cell r="C962" t="str">
            <v>M</v>
          </cell>
          <cell r="D962">
            <v>7.41</v>
          </cell>
        </row>
        <row r="963">
          <cell r="A963">
            <v>73626</v>
          </cell>
          <cell r="B963" t="str">
            <v>ELETRODUTO METÁLICO FLEXIVEL TIPO CONDUITE D = 1/2"</v>
          </cell>
          <cell r="C963" t="str">
            <v>M</v>
          </cell>
          <cell r="D963">
            <v>6.14</v>
          </cell>
        </row>
        <row r="964">
          <cell r="A964">
            <v>73627</v>
          </cell>
          <cell r="B964" t="str">
            <v>ELETRODUTO DE ACO GALVANIZADO ELETROLÍTICO TIPO LEVE 1/2" FORNECER E INSTALAR</v>
          </cell>
          <cell r="C964" t="str">
            <v>M</v>
          </cell>
          <cell r="D964">
            <v>6.37</v>
          </cell>
        </row>
        <row r="965">
          <cell r="A965">
            <v>73740</v>
          </cell>
          <cell r="B965" t="str">
            <v>ELETRODUTO FERRO GALVANIZADO S/CONEXAO/INCL ABERTURA/FECHAMENTO E GUIA</v>
          </cell>
          <cell r="C965">
            <v>0</v>
          </cell>
          <cell r="D965">
            <v>0</v>
          </cell>
        </row>
        <row r="966">
          <cell r="A966" t="str">
            <v>73740/001</v>
          </cell>
          <cell r="B966" t="str">
            <v>ELETRODUTO FERRO GALVANIZADO 1/2"</v>
          </cell>
          <cell r="C966" t="str">
            <v>M</v>
          </cell>
          <cell r="D966">
            <v>6.43</v>
          </cell>
        </row>
        <row r="967">
          <cell r="A967">
            <v>73798</v>
          </cell>
          <cell r="B967" t="str">
            <v>DUTOS DE POLIESTER DE ALTA DENSIDADE(PEAD)</v>
          </cell>
          <cell r="C967">
            <v>0</v>
          </cell>
          <cell r="D967">
            <v>0</v>
          </cell>
        </row>
        <row r="968">
          <cell r="A968" t="str">
            <v>73798/001</v>
          </cell>
          <cell r="B968" t="str">
            <v>DUTO ESPIRAL FLEXIVEL SINGELO, POLIETILENO DE ALTA DENSIDADE REVESTIDOCOM PVC COM FIO GUIA DE ACO GALVANIZADO, LANCADO DIRETO NO SOLO INCLUSIVE CONEXOES - D = 50MM (2") - CONSTRUCAO LINHA SIMPLES</v>
          </cell>
          <cell r="C968" t="str">
            <v>M</v>
          </cell>
          <cell r="D968">
            <v>14.19</v>
          </cell>
        </row>
        <row r="969">
          <cell r="A969" t="str">
            <v>73798/002</v>
          </cell>
          <cell r="B969" t="str">
            <v>DUTO ESPIRAL FLEXIVEL SINGELO, POLIETILENO DE ALTA DENSIDADE REVESTIDOCOM PVC COM FIO GUIA DE ACO GALVANIZADO, LANCADO DIRETO NO SOLO INCLUSIVE CONEXOES - D = 50MM (2") - CONSTRUCAO LINHA DUPLA</v>
          </cell>
          <cell r="C969" t="str">
            <v>M</v>
          </cell>
          <cell r="D969">
            <v>24.96</v>
          </cell>
        </row>
        <row r="970">
          <cell r="A970" t="str">
            <v>73798/003</v>
          </cell>
          <cell r="B970" t="str">
            <v>DUTO ESPIRAL FLEXIVEL SINGELO, POLIETILENO DE ALTA DENSIDADE REVESTIDOCOM PVC COM FIO GUIA DE ACO GALVANIZADO, LANCADO DIRETO NO SOLO INCLUSIVE CONEXOES - D = 75MM (3") - CONSTRUCAO LINHA SIMPLES</v>
          </cell>
          <cell r="C970" t="str">
            <v>M</v>
          </cell>
          <cell r="D970">
            <v>20.07</v>
          </cell>
        </row>
        <row r="971">
          <cell r="A971" t="str">
            <v>73798/004</v>
          </cell>
          <cell r="B971" t="str">
            <v>DUTO ESPIRAL FLEXIVEL SINGELO, POLIETILENO DE ALTA DENSIDADE REVESTIDOCOM PVC COM FIO GUIA DE ACO GALVANIZADO, LANCADO DIRETO NO SOLO INCLUSIVE CONEXOES - D = 75MM (3") - CONSTRUCAO LINHA DUPLA</v>
          </cell>
          <cell r="C971" t="str">
            <v>M</v>
          </cell>
          <cell r="D971">
            <v>36.450000000000003</v>
          </cell>
        </row>
        <row r="972">
          <cell r="A972">
            <v>74044</v>
          </cell>
          <cell r="B972" t="str">
            <v>ELETRODUTO PVC RIGIDO APARENTE</v>
          </cell>
          <cell r="C972">
            <v>0</v>
          </cell>
          <cell r="D972">
            <v>0</v>
          </cell>
        </row>
        <row r="973">
          <cell r="A973" t="str">
            <v>74044/001</v>
          </cell>
          <cell r="B973" t="str">
            <v>ELETRODUTO PVC RIGIDO 3/4” APARENTE, FORNECIMENTO E INSTALACAO</v>
          </cell>
          <cell r="C973" t="str">
            <v>M</v>
          </cell>
          <cell r="D973">
            <v>6.35</v>
          </cell>
        </row>
        <row r="974">
          <cell r="A974" t="str">
            <v>74044/002</v>
          </cell>
          <cell r="B974" t="str">
            <v>ELETRODUTO PVC RIGIDO 1/2” APARENTE, FORNECIMENTO E INSTALACAO</v>
          </cell>
          <cell r="C974" t="str">
            <v>M</v>
          </cell>
          <cell r="D974">
            <v>5.34</v>
          </cell>
        </row>
        <row r="975">
          <cell r="A975">
            <v>74252</v>
          </cell>
          <cell r="B975" t="str">
            <v>FORN/ASSENT. ELETRODUTO PVC ROSCA 25 MM (1")</v>
          </cell>
          <cell r="C975">
            <v>0</v>
          </cell>
          <cell r="D975">
            <v>0</v>
          </cell>
        </row>
        <row r="976">
          <cell r="A976" t="str">
            <v>74252/001</v>
          </cell>
          <cell r="B976" t="str">
            <v>ELETRODUTO DE PVC RIGIDO ROSCAVEL 25MM (1"), FORNECIMENTO E INSTALACAO</v>
          </cell>
          <cell r="C976" t="str">
            <v>M</v>
          </cell>
          <cell r="D976">
            <v>9</v>
          </cell>
        </row>
        <row r="977">
          <cell r="A977">
            <v>166</v>
          </cell>
          <cell r="B977" t="str">
            <v>CONEXOES</v>
          </cell>
          <cell r="C977">
            <v>0</v>
          </cell>
          <cell r="D977">
            <v>0</v>
          </cell>
        </row>
        <row r="978">
          <cell r="A978">
            <v>72259</v>
          </cell>
          <cell r="B978" t="str">
            <v>TERMINAL OU CONECTOR DE PRESSAO - PARA CABO 10MM2 - FORNECIMENTO E INSTALACAO</v>
          </cell>
          <cell r="C978" t="str">
            <v>UN</v>
          </cell>
          <cell r="D978">
            <v>7.28</v>
          </cell>
        </row>
        <row r="979">
          <cell r="A979">
            <v>72260</v>
          </cell>
          <cell r="B979" t="str">
            <v>TERMINAL OU CONECTOR DE PRESSAO - PARA CABO 16MM2 - FORNECIMENTO E INSTALACAO</v>
          </cell>
          <cell r="C979" t="str">
            <v>UN</v>
          </cell>
          <cell r="D979">
            <v>7.84</v>
          </cell>
        </row>
        <row r="980">
          <cell r="A980">
            <v>72261</v>
          </cell>
          <cell r="B980" t="str">
            <v>TERMINAL OU CONECTOR DE PRESSAO - PARA CABO 25MM2 - FORNECIMENTO E INSTALACAO</v>
          </cell>
          <cell r="C980" t="str">
            <v>UN</v>
          </cell>
          <cell r="D980">
            <v>8.77</v>
          </cell>
        </row>
        <row r="981">
          <cell r="A981">
            <v>72262</v>
          </cell>
          <cell r="B981" t="str">
            <v>TERMINAL OU CONECTOR DE PRESSAO - PARA CABO 35MM2 - FORNECIMENTO E INSTALACAO</v>
          </cell>
          <cell r="C981" t="str">
            <v>UN</v>
          </cell>
          <cell r="D981">
            <v>8.77</v>
          </cell>
        </row>
        <row r="982">
          <cell r="A982">
            <v>72263</v>
          </cell>
          <cell r="B982" t="str">
            <v>TERMINAL OU CONECTOR DE PRESSAO - PARA CABO 50MM2 - FORNECIMENTO E INSTALACAO</v>
          </cell>
          <cell r="C982" t="str">
            <v>UN</v>
          </cell>
          <cell r="D982">
            <v>11.57</v>
          </cell>
        </row>
        <row r="983">
          <cell r="A983">
            <v>72264</v>
          </cell>
          <cell r="B983" t="str">
            <v>TERMINAL OU CONECTOR DE PRESSAO - PARA CABO 70MM2 - FORNECIMENTO E INSTALACAO</v>
          </cell>
          <cell r="C983" t="str">
            <v>UN</v>
          </cell>
          <cell r="D983">
            <v>11.57</v>
          </cell>
        </row>
        <row r="984">
          <cell r="A984">
            <v>72265</v>
          </cell>
          <cell r="B984" t="str">
            <v>TERMINAL OU CONECTOR DE PRESSAO - PARA CABO 95MM2 - FORNECIMENTO E INSTALACAO</v>
          </cell>
          <cell r="C984" t="str">
            <v>UN</v>
          </cell>
          <cell r="D984">
            <v>13.43</v>
          </cell>
        </row>
        <row r="985">
          <cell r="A985">
            <v>72266</v>
          </cell>
          <cell r="B985" t="str">
            <v>TERMINAL OU CONECTOR DE PRESSAO - PARA CABO 120MM2 - FORNECIMENTO E INSTALACAO</v>
          </cell>
          <cell r="C985" t="str">
            <v>UN</v>
          </cell>
          <cell r="D985">
            <v>17.350000000000001</v>
          </cell>
        </row>
        <row r="986">
          <cell r="A986">
            <v>72267</v>
          </cell>
          <cell r="B986" t="str">
            <v>TERMINAL OU CONECTOR DE PRESSAO - PARA CABO 150MM2 - FORNECIMENTO E INSTALACAO</v>
          </cell>
          <cell r="C986" t="str">
            <v>UN</v>
          </cell>
          <cell r="D986">
            <v>17.350000000000001</v>
          </cell>
        </row>
        <row r="987">
          <cell r="A987">
            <v>72268</v>
          </cell>
          <cell r="B987" t="str">
            <v>TERMINAL OU CONECTOR DE PRESSAO - PARA CABO 185MM2 - FORNECIMENTO E INSTALACAO</v>
          </cell>
          <cell r="C987" t="str">
            <v>UN</v>
          </cell>
          <cell r="D987">
            <v>17.350000000000001</v>
          </cell>
        </row>
        <row r="988">
          <cell r="A988">
            <v>72269</v>
          </cell>
          <cell r="B988" t="str">
            <v>TERMINAL OU CONECTOR DE PRESSAO - PARA CABO 240MM2 - FORNECIMENTO E INSTALACAO</v>
          </cell>
          <cell r="C988" t="str">
            <v>UN</v>
          </cell>
          <cell r="D988">
            <v>23.91</v>
          </cell>
        </row>
        <row r="989">
          <cell r="A989">
            <v>72270</v>
          </cell>
          <cell r="B989" t="str">
            <v>TERMINAL OU CONECTOR DE PRESSAO - PARA CABO 300MM2 - FORNECIMENTO E INSTALACAO</v>
          </cell>
          <cell r="C989" t="str">
            <v>UN</v>
          </cell>
          <cell r="D989">
            <v>20.329999999999998</v>
          </cell>
        </row>
        <row r="990">
          <cell r="A990">
            <v>72271</v>
          </cell>
          <cell r="B990" t="str">
            <v>CONECTOR PARAFUSO FENDIDO "SPLIT-BOLT" - PARA CABO DE 16MM2 - FORNECERE INSTALAR</v>
          </cell>
          <cell r="C990" t="str">
            <v>UN</v>
          </cell>
          <cell r="D990">
            <v>6.05</v>
          </cell>
        </row>
        <row r="991">
          <cell r="A991">
            <v>72272</v>
          </cell>
          <cell r="B991" t="str">
            <v>CONECTOR PARAFUSO FENDIDO "SPLIT-BOLT" - PARA CABO DE 35MM2 - FORNECERE INSTALAR</v>
          </cell>
          <cell r="C991" t="str">
            <v>UN</v>
          </cell>
          <cell r="D991">
            <v>6.61</v>
          </cell>
        </row>
        <row r="992">
          <cell r="A992">
            <v>73619</v>
          </cell>
          <cell r="B992" t="str">
            <v>CONECTOR RETO BITOLA 1" EM FERRO GALVANIZADO OU ALUMINIO PARA ADAPTARENTRADA DE ELETRODUTO METÁLICO FLEXIVEL EM CAIXA E QUADROS</v>
          </cell>
          <cell r="C992" t="str">
            <v>UN</v>
          </cell>
          <cell r="D992">
            <v>3.88</v>
          </cell>
        </row>
        <row r="993">
          <cell r="A993">
            <v>73620</v>
          </cell>
          <cell r="B993" t="str">
            <v>CONECTOR RETO BITOLA 3/4" EM FERRO GALVANIZADO OU ALUMINIO PARA ADAPTAR ENTRADA DE ELETRODUTO METÁLICO FLEXIVEL EM CAIXA E QUADROS</v>
          </cell>
          <cell r="C993" t="str">
            <v>UN</v>
          </cell>
          <cell r="D993">
            <v>3.1</v>
          </cell>
        </row>
        <row r="994">
          <cell r="A994">
            <v>73621</v>
          </cell>
          <cell r="B994" t="str">
            <v>BOX RETO D= 1/2” - 70330 CONECTOR RETO BITOLA 1/2" EM FERRO GALVANIZADO OU ALUMINIO PARA ADAPTAR ENTRADA DE ELETRODUTO METÁLICO FLEXIVEL EMCAIXA E QUADROS</v>
          </cell>
          <cell r="C994" t="str">
            <v>UN</v>
          </cell>
          <cell r="D994">
            <v>2.7</v>
          </cell>
        </row>
        <row r="995">
          <cell r="A995">
            <v>73622</v>
          </cell>
          <cell r="B995" t="str">
            <v>CONECTOR CURVO 90 GRAUS BITOLA 1" EM FERRO GALVANIZADO OU ALUMINIO PARA ADAPTAR ENTRADA DE ELETRODUTO METÁLICO FLEXIVEL EM CAIXA E QUADROS</v>
          </cell>
          <cell r="C995" t="str">
            <v>UN</v>
          </cell>
          <cell r="D995">
            <v>7.45</v>
          </cell>
        </row>
        <row r="996">
          <cell r="A996">
            <v>73623</v>
          </cell>
          <cell r="B996" t="str">
            <v>CONECTOR CURVO 90 GRAUS BITOLA 3/4" EM FERRO GALVANIZADO OU ALUMINIO PARA ADAPTAR ENTRADA DE ELETRODUTO METÁLICO FLEXIVEL EM CAIXA E QUADROS</v>
          </cell>
          <cell r="C996" t="str">
            <v>UN</v>
          </cell>
          <cell r="D996">
            <v>6.27</v>
          </cell>
        </row>
        <row r="997">
          <cell r="A997">
            <v>167</v>
          </cell>
          <cell r="B997" t="str">
            <v>FIOS/CABOS</v>
          </cell>
          <cell r="C997">
            <v>0</v>
          </cell>
          <cell r="D997">
            <v>0</v>
          </cell>
        </row>
        <row r="998">
          <cell r="A998">
            <v>55869</v>
          </cell>
          <cell r="B998" t="str">
            <v>CORDAO FLEXIVEL EM COBRE ISOLADO PARALELO OU TORCIDO 2 X 1,5 MM2</v>
          </cell>
          <cell r="C998" t="str">
            <v>M</v>
          </cell>
          <cell r="D998">
            <v>4.63</v>
          </cell>
        </row>
        <row r="999">
          <cell r="A999">
            <v>64626</v>
          </cell>
          <cell r="B999" t="str">
            <v>FIO ISOLADO PVC 750V 1,5 MM2, FORNECIMENTO E INSTALACAO</v>
          </cell>
          <cell r="C999" t="str">
            <v>M</v>
          </cell>
          <cell r="D999">
            <v>2.2400000000000002</v>
          </cell>
        </row>
        <row r="1000">
          <cell r="A1000">
            <v>72249</v>
          </cell>
          <cell r="B1000" t="str">
            <v>CABO DE COBRE NU 6 MM2</v>
          </cell>
          <cell r="C1000" t="str">
            <v>M</v>
          </cell>
          <cell r="D1000">
            <v>3.59</v>
          </cell>
        </row>
        <row r="1001">
          <cell r="A1001">
            <v>72250</v>
          </cell>
          <cell r="B1001" t="str">
            <v>CABO DE COBRE NU 10 MM2</v>
          </cell>
          <cell r="C1001" t="str">
            <v>M</v>
          </cell>
          <cell r="D1001">
            <v>5.22</v>
          </cell>
        </row>
        <row r="1002">
          <cell r="A1002">
            <v>72251</v>
          </cell>
          <cell r="B1002" t="str">
            <v>CABO DE COBRE NU 16 MM2</v>
          </cell>
          <cell r="C1002" t="str">
            <v>M</v>
          </cell>
          <cell r="D1002">
            <v>6.73</v>
          </cell>
        </row>
        <row r="1003">
          <cell r="A1003">
            <v>72252</v>
          </cell>
          <cell r="B1003" t="str">
            <v>CABO DE COBRE NU 25 MM2</v>
          </cell>
          <cell r="C1003" t="str">
            <v>M</v>
          </cell>
          <cell r="D1003">
            <v>10.94</v>
          </cell>
        </row>
        <row r="1004">
          <cell r="A1004">
            <v>72253</v>
          </cell>
          <cell r="B1004" t="str">
            <v>CABO DE COBRE NU 35 MM2</v>
          </cell>
          <cell r="C1004" t="str">
            <v>M</v>
          </cell>
          <cell r="D1004">
            <v>13.91</v>
          </cell>
        </row>
        <row r="1005">
          <cell r="A1005">
            <v>72254</v>
          </cell>
          <cell r="B1005" t="str">
            <v>CABO DE COBRE NU 50 MM2</v>
          </cell>
          <cell r="C1005" t="str">
            <v>M</v>
          </cell>
          <cell r="D1005">
            <v>18.73</v>
          </cell>
        </row>
        <row r="1006">
          <cell r="A1006">
            <v>72255</v>
          </cell>
          <cell r="B1006" t="str">
            <v>CABO DE COBRE NU 70 MM2</v>
          </cell>
          <cell r="C1006" t="str">
            <v>M</v>
          </cell>
          <cell r="D1006">
            <v>25.67</v>
          </cell>
        </row>
        <row r="1007">
          <cell r="A1007">
            <v>72256</v>
          </cell>
          <cell r="B1007" t="str">
            <v>CABO DE COBRE NU 95 MM2</v>
          </cell>
          <cell r="C1007" t="str">
            <v>M</v>
          </cell>
          <cell r="D1007">
            <v>32.54</v>
          </cell>
        </row>
        <row r="1008">
          <cell r="A1008">
            <v>72257</v>
          </cell>
          <cell r="B1008" t="str">
            <v>CABO DE COBRE NU 120 MM2</v>
          </cell>
          <cell r="C1008" t="str">
            <v>M</v>
          </cell>
          <cell r="D1008">
            <v>40.71</v>
          </cell>
        </row>
        <row r="1009">
          <cell r="A1009">
            <v>73688</v>
          </cell>
          <cell r="B1009" t="str">
            <v>CABO TELEFONICO CTP-APL-50, 30 PARES (USO EXTERNO) - FORNECIMENTO E INSTALACAO</v>
          </cell>
          <cell r="C1009" t="str">
            <v>M</v>
          </cell>
          <cell r="D1009">
            <v>9.92</v>
          </cell>
        </row>
        <row r="1010">
          <cell r="A1010">
            <v>73689</v>
          </cell>
          <cell r="B1010" t="str">
            <v>CABO TELEFONICO CTP-APL-50, 20 PARES (USO EXTERNO) - FORNECIMENTO E INSTALACAO</v>
          </cell>
          <cell r="C1010" t="str">
            <v>M</v>
          </cell>
          <cell r="D1010">
            <v>7.98</v>
          </cell>
        </row>
        <row r="1011">
          <cell r="A1011">
            <v>73690</v>
          </cell>
          <cell r="B1011" t="str">
            <v>CABO TELEFONICO CTP-APL-50, 10 PARES (USO EXTERNO) - FORNECIMENTO E INSTALACAO</v>
          </cell>
          <cell r="C1011" t="str">
            <v>M</v>
          </cell>
          <cell r="D1011">
            <v>5.09</v>
          </cell>
        </row>
        <row r="1012">
          <cell r="A1012">
            <v>73860</v>
          </cell>
          <cell r="B1012" t="str">
            <v>FIOS E CABOS C/ISOL.TERMOPLASTICO TENSAO 450/750V</v>
          </cell>
          <cell r="C1012">
            <v>0</v>
          </cell>
          <cell r="D1012">
            <v>0</v>
          </cell>
        </row>
        <row r="1013">
          <cell r="A1013" t="str">
            <v>73860/007</v>
          </cell>
          <cell r="B1013" t="str">
            <v>CABO DE COBRE ISOLADO PVC RESISTENTE A CHAMA 450/750 V 1,5 MM2 FORNECIMENTO E INSTALACAO</v>
          </cell>
          <cell r="C1013" t="str">
            <v>M</v>
          </cell>
          <cell r="D1013">
            <v>1.47</v>
          </cell>
        </row>
        <row r="1014">
          <cell r="A1014" t="str">
            <v>73860/008</v>
          </cell>
          <cell r="B1014" t="str">
            <v>CABO DE COBRE ISOLADO PVC RESISTENTE A CHAMA 450/750 V 2,5 MM2 FORNECIMENTO E INSTALACAO</v>
          </cell>
          <cell r="C1014" t="str">
            <v>M</v>
          </cell>
          <cell r="D1014">
            <v>1.96</v>
          </cell>
        </row>
        <row r="1015">
          <cell r="A1015" t="str">
            <v>73860/009</v>
          </cell>
          <cell r="B1015" t="str">
            <v>CABO DE COBRE ISOLADO PVC RESISTENTE A CHAMA 450/750 V 4 MM2 FORNECIMENTO E INSTALACAO</v>
          </cell>
          <cell r="C1015" t="str">
            <v>M</v>
          </cell>
          <cell r="D1015">
            <v>2.95</v>
          </cell>
        </row>
        <row r="1016">
          <cell r="A1016" t="str">
            <v>73860/010</v>
          </cell>
          <cell r="B1016" t="str">
            <v>CABO DE COBRE ISOLADO PVC RESISTENTE A CHAMA 450/750 V 6 MM2 FORNECIMENTO E INSTALACAO</v>
          </cell>
          <cell r="C1016" t="str">
            <v>M</v>
          </cell>
          <cell r="D1016">
            <v>4.08</v>
          </cell>
        </row>
        <row r="1017">
          <cell r="A1017" t="str">
            <v>73860/011</v>
          </cell>
          <cell r="B1017" t="str">
            <v>CABO DE COBRE ISOLADO PVC RESISTENTE A CHAMA 450/750 V 10 MM2 FORNECIMENTO E INSTALACAO</v>
          </cell>
          <cell r="C1017" t="str">
            <v>M</v>
          </cell>
          <cell r="D1017">
            <v>6.45</v>
          </cell>
        </row>
        <row r="1018">
          <cell r="A1018" t="str">
            <v>73860/012</v>
          </cell>
          <cell r="B1018" t="str">
            <v>CABO DE COBRE ISOLADO PVC RESISTENTE A CHAMA 450/750 V 16 MM2 FORNECIMENTO E INSTALACAO</v>
          </cell>
          <cell r="C1018" t="str">
            <v>M</v>
          </cell>
          <cell r="D1018">
            <v>7.43</v>
          </cell>
        </row>
        <row r="1019">
          <cell r="A1019" t="str">
            <v>73860/013</v>
          </cell>
          <cell r="B1019" t="str">
            <v>CABO DE COBRE ISOLADO PVC RESISTENTE A CHAMA 450/750 V 25 MM2 FORNECIMENTO E INSTALACAO</v>
          </cell>
          <cell r="C1019" t="str">
            <v>M</v>
          </cell>
          <cell r="D1019">
            <v>10.95</v>
          </cell>
        </row>
        <row r="1020">
          <cell r="A1020" t="str">
            <v>73860/014</v>
          </cell>
          <cell r="B1020" t="str">
            <v>CABO DE COBRE ISOLADO PVC RESISTENTE A CHAMA 450/750 V 50 MM2 FORNECIMENTO E INSTALACAO</v>
          </cell>
          <cell r="C1020" t="str">
            <v>M</v>
          </cell>
          <cell r="D1020">
            <v>19.95</v>
          </cell>
        </row>
        <row r="1021">
          <cell r="A1021" t="str">
            <v>73860/015</v>
          </cell>
          <cell r="B1021" t="str">
            <v>CABO DE COBRE ISOLADO PVC RESISTENTE A CHAMA 450/750 V 70 MM2 FORNECIMENTO E INSTALACAO</v>
          </cell>
          <cell r="C1021" t="str">
            <v>M</v>
          </cell>
          <cell r="D1021">
            <v>28.57</v>
          </cell>
        </row>
        <row r="1022">
          <cell r="A1022" t="str">
            <v>73860/016</v>
          </cell>
          <cell r="B1022" t="str">
            <v>CABO DE COBRE ISOLADO PVC RESISTENTE A CHAMA 450/750 V 95 MM2 FORNECIMENTO E INSTALACAO</v>
          </cell>
          <cell r="C1022" t="str">
            <v>M</v>
          </cell>
          <cell r="D1022">
            <v>37.9</v>
          </cell>
        </row>
        <row r="1023">
          <cell r="A1023" t="str">
            <v>73860/017</v>
          </cell>
          <cell r="B1023" t="str">
            <v>CABO DE COBRE ISOLADO PVC RESISTENTE A CHAMA 450/750 V 120 MM2 FORNECIMENTO E INSTALACAO</v>
          </cell>
          <cell r="C1023" t="str">
            <v>M</v>
          </cell>
          <cell r="D1023">
            <v>46.85</v>
          </cell>
        </row>
        <row r="1024">
          <cell r="A1024" t="str">
            <v>73860/018</v>
          </cell>
          <cell r="B1024" t="str">
            <v>CABO DE COBRE ISOLADO PVC RESISTENTE A CHAMA 450/750 V 150 MM2 FORNECIMENTO E INSTALACAO</v>
          </cell>
          <cell r="C1024" t="str">
            <v>M</v>
          </cell>
          <cell r="D1024">
            <v>56.24</v>
          </cell>
        </row>
        <row r="1025">
          <cell r="A1025" t="str">
            <v>73860/019</v>
          </cell>
          <cell r="B1025" t="str">
            <v>CABO DE COBRE ISOLADO PVC RESISTENTE A CHAMA 450/750 V 185 MM2 FORNECIMENTO E INSTALACAO</v>
          </cell>
          <cell r="C1025" t="str">
            <v>M</v>
          </cell>
          <cell r="D1025">
            <v>69.53</v>
          </cell>
        </row>
        <row r="1026">
          <cell r="A1026" t="str">
            <v>73860/020</v>
          </cell>
          <cell r="B1026" t="str">
            <v>CABO DE COBRE ISOLADO PVC RESISTENTE A CHAMA 450/750 V 240 MM2 FORNECIMENTO E INSTALACAO</v>
          </cell>
          <cell r="C1026" t="str">
            <v>M</v>
          </cell>
          <cell r="D1026">
            <v>89.11</v>
          </cell>
        </row>
        <row r="1027">
          <cell r="A1027" t="str">
            <v>73860/021</v>
          </cell>
          <cell r="B1027" t="str">
            <v>CABO DE COBRE ISOLADO PVC RESISTENTE A CHAMA 450/750 V 300 MM2 FORNECIMENTO E INSTALACAO</v>
          </cell>
          <cell r="C1027" t="str">
            <v>M</v>
          </cell>
          <cell r="D1027">
            <v>107.4</v>
          </cell>
        </row>
        <row r="1028">
          <cell r="A1028" t="str">
            <v>73860/022</v>
          </cell>
          <cell r="B1028" t="str">
            <v>CABO DE COBRE ISOLADO PVC RESISTENTE A CHAMA 450/750 V 35 MM2 FORNECIMENTO E INSTALACAO</v>
          </cell>
          <cell r="C1028" t="str">
            <v>M</v>
          </cell>
          <cell r="D1028">
            <v>14.8</v>
          </cell>
        </row>
        <row r="1029">
          <cell r="A1029">
            <v>74116</v>
          </cell>
          <cell r="B1029" t="str">
            <v>FORN/INSTAL FIO ISOLADO PVC 750V 4MM2</v>
          </cell>
          <cell r="C1029">
            <v>0</v>
          </cell>
          <cell r="D1029">
            <v>0</v>
          </cell>
        </row>
        <row r="1030">
          <cell r="A1030" t="str">
            <v>74116/001</v>
          </cell>
          <cell r="B1030" t="str">
            <v>FIO ISOLADO PVC 750V 4 MM2, FORNECIMENTO E INSTALACAO</v>
          </cell>
          <cell r="C1030" t="str">
            <v>M</v>
          </cell>
          <cell r="D1030">
            <v>3.36</v>
          </cell>
        </row>
        <row r="1031">
          <cell r="A1031">
            <v>74117</v>
          </cell>
          <cell r="B1031" t="str">
            <v>FORN/INSTAL FIO ISOLADO PVC 750V 2,5MM2</v>
          </cell>
          <cell r="C1031">
            <v>0</v>
          </cell>
          <cell r="D1031">
            <v>0</v>
          </cell>
        </row>
        <row r="1032">
          <cell r="A1032" t="str">
            <v>74117/001</v>
          </cell>
          <cell r="B1032" t="str">
            <v>FIO ISOLADO PVC 750V 2,5 MM2, FORNECIMENTO E INSTALACAO</v>
          </cell>
          <cell r="C1032" t="str">
            <v>M</v>
          </cell>
          <cell r="D1032">
            <v>2.69</v>
          </cell>
        </row>
        <row r="1033">
          <cell r="A1033">
            <v>74172</v>
          </cell>
          <cell r="B1033" t="str">
            <v>FORN/INSTAL FIO ISOLADO PVC 750V 10MM2</v>
          </cell>
          <cell r="C1033">
            <v>0</v>
          </cell>
          <cell r="D1033">
            <v>0</v>
          </cell>
        </row>
        <row r="1034">
          <cell r="A1034" t="str">
            <v>74172/001</v>
          </cell>
          <cell r="B1034" t="str">
            <v>FIO ISOLADO PVC 750V 10 MM2, FORNECIMENTO E INSTALACAO</v>
          </cell>
          <cell r="C1034" t="str">
            <v>M</v>
          </cell>
          <cell r="D1034">
            <v>5.71</v>
          </cell>
        </row>
        <row r="1035">
          <cell r="A1035">
            <v>74173</v>
          </cell>
          <cell r="B1035" t="str">
            <v>FORN/INSTAL FIO ISOLADO PVC 750V 6MM2</v>
          </cell>
          <cell r="C1035">
            <v>0</v>
          </cell>
          <cell r="D1035">
            <v>0</v>
          </cell>
        </row>
        <row r="1036">
          <cell r="A1036" t="str">
            <v>74173/001</v>
          </cell>
          <cell r="B1036" t="str">
            <v>FIO ISOLADO PVC 750V 6 MM2, FORNECIMENTO E INSTALACAO</v>
          </cell>
          <cell r="C1036" t="str">
            <v>M</v>
          </cell>
          <cell r="D1036">
            <v>4.12</v>
          </cell>
        </row>
        <row r="1037">
          <cell r="A1037">
            <v>74855</v>
          </cell>
          <cell r="B1037" t="str">
            <v>FIO C/ISOLAMENTO TERMOPLASTICO ANTICHAMA NA BITOLA DE 16MM2 COM PREPARO CORTE E ENFIACAO EM ELETRODUTOS 450/750V-FORNEC E COLOCACAO</v>
          </cell>
          <cell r="C1037" t="str">
            <v>M</v>
          </cell>
          <cell r="D1037">
            <v>8.17</v>
          </cell>
        </row>
        <row r="1038">
          <cell r="A1038">
            <v>168</v>
          </cell>
          <cell r="B1038" t="str">
            <v>CAIXAS</v>
          </cell>
          <cell r="C1038">
            <v>0</v>
          </cell>
          <cell r="D1038">
            <v>0</v>
          </cell>
        </row>
        <row r="1039">
          <cell r="A1039">
            <v>73861</v>
          </cell>
          <cell r="B1039" t="str">
            <v>CONDULETES</v>
          </cell>
          <cell r="C1039">
            <v>0</v>
          </cell>
          <cell r="D1039">
            <v>0</v>
          </cell>
        </row>
        <row r="1040">
          <cell r="A1040" t="str">
            <v>73861/001</v>
          </cell>
          <cell r="B1040" t="str">
            <v>CONDULETE 1/2" EM LIGA DE ALUMÍNIO FUNDIDO TIPO ”B” - FORNECIMENTO E INSTALACAO</v>
          </cell>
          <cell r="C1040" t="str">
            <v>UN</v>
          </cell>
          <cell r="D1040">
            <v>9.73</v>
          </cell>
        </row>
        <row r="1041">
          <cell r="A1041" t="str">
            <v>73861/002</v>
          </cell>
          <cell r="B1041" t="str">
            <v>CONDULETE 3/4" EM LIGA DE ALUMÍNIO FUNDIDO TIPO "B" - FORNECIMENTO E INSTALACAO</v>
          </cell>
          <cell r="C1041" t="str">
            <v>UN</v>
          </cell>
          <cell r="D1041">
            <v>11.06</v>
          </cell>
        </row>
        <row r="1042">
          <cell r="A1042" t="str">
            <v>73861/003</v>
          </cell>
          <cell r="B1042" t="str">
            <v>CONDULETE 1" EM LIGA DE ALUMÍNIO FUNDIDO TIPO "B" - FORNECIMENTO E INSTALACAO</v>
          </cell>
          <cell r="C1042" t="str">
            <v>UN</v>
          </cell>
          <cell r="D1042">
            <v>15.6</v>
          </cell>
        </row>
        <row r="1043">
          <cell r="A1043" t="str">
            <v>73861/004</v>
          </cell>
          <cell r="B1043" t="str">
            <v>CONDULETE 1/2" EM LIGA DE ALUMÍNIO FUNDIDO TIPO "C" - FORNECIMENTO E INSTALACAO</v>
          </cell>
          <cell r="C1043" t="str">
            <v>UN</v>
          </cell>
          <cell r="D1043">
            <v>10.94</v>
          </cell>
        </row>
        <row r="1044">
          <cell r="A1044" t="str">
            <v>73861/005</v>
          </cell>
          <cell r="B1044" t="str">
            <v>CONDULETE 3/4" EM LIGA DE ALUMÍNIO FUNDIDO TIPO "C" - FORNECIMENTO EINSTALACAO</v>
          </cell>
          <cell r="C1044" t="str">
            <v>UN</v>
          </cell>
          <cell r="D1044">
            <v>11.59</v>
          </cell>
        </row>
        <row r="1045">
          <cell r="A1045" t="str">
            <v>73861/006</v>
          </cell>
          <cell r="B1045" t="str">
            <v>CONDULETE 1" EM LIGA DE ALUMÍNIO FUNDIDO TIPO "C" - FORNECIMENTO E INSTALACAO</v>
          </cell>
          <cell r="C1045" t="str">
            <v>UN</v>
          </cell>
          <cell r="D1045">
            <v>17.38</v>
          </cell>
        </row>
        <row r="1046">
          <cell r="A1046" t="str">
            <v>73861/007</v>
          </cell>
          <cell r="B1046" t="str">
            <v>CONDULETE 1/2" EM LIGA DE ALUMÍNIO FUNDIDO TIPO "E" - FORNECIMENTO E INSTALACAO</v>
          </cell>
          <cell r="C1046" t="str">
            <v>UN</v>
          </cell>
          <cell r="D1046">
            <v>9.14</v>
          </cell>
        </row>
        <row r="1047">
          <cell r="A1047" t="str">
            <v>73861/008</v>
          </cell>
          <cell r="B1047" t="str">
            <v>CONDULETE 3/4" EM LIGA DE ALUMÍNIO FUNDIDO TIPO "E" - FORNECIMENTO E INSTALACAO</v>
          </cell>
          <cell r="C1047" t="str">
            <v>UN</v>
          </cell>
          <cell r="D1047">
            <v>10.3</v>
          </cell>
        </row>
        <row r="1048">
          <cell r="A1048" t="str">
            <v>73861/009</v>
          </cell>
          <cell r="B1048" t="str">
            <v>CONDULETE 1" EM LIGA DE ALUMÍNIO FUNDIDO TIPO "E" - FORNECIMENTO E INSTALACAO</v>
          </cell>
          <cell r="C1048" t="str">
            <v>UN</v>
          </cell>
          <cell r="D1048">
            <v>15.89</v>
          </cell>
        </row>
        <row r="1049">
          <cell r="A1049" t="str">
            <v>73861/010</v>
          </cell>
          <cell r="B1049" t="str">
            <v>CONDULETE 1/2" EM LIGA DE ALUMÍNIO FUNDIDO TIPO "LB" - FORNECIMENTO EINSTALACAO</v>
          </cell>
          <cell r="C1049" t="str">
            <v>UN</v>
          </cell>
          <cell r="D1049">
            <v>10.29</v>
          </cell>
        </row>
        <row r="1050">
          <cell r="A1050" t="str">
            <v>73861/011</v>
          </cell>
          <cell r="B1050" t="str">
            <v>CONDULETE 3/4" EM LIGA DE ALUMÍNIO FUNDIDO TIPO "LB" - FORNECIMENTO EINSTALACAO</v>
          </cell>
          <cell r="C1050" t="str">
            <v>UN</v>
          </cell>
          <cell r="D1050">
            <v>11.64</v>
          </cell>
        </row>
        <row r="1051">
          <cell r="A1051" t="str">
            <v>73861/012</v>
          </cell>
          <cell r="B1051" t="str">
            <v>CONDULETE 1" EM LIGA DE ALUMÍNIO FUNDIDO TIPO "LB" - FORNECIMENTO E INSTALACAO</v>
          </cell>
          <cell r="C1051" t="str">
            <v>UN</v>
          </cell>
          <cell r="D1051">
            <v>17.13</v>
          </cell>
        </row>
        <row r="1052">
          <cell r="A1052" t="str">
            <v>73861/013</v>
          </cell>
          <cell r="B1052" t="str">
            <v>CONDULETE 1/2" EM LIGA DE ALUMÍNIO FUNDIDO TIPO "LL" - FORNECIMENTO EINSTALACAO</v>
          </cell>
          <cell r="C1052" t="str">
            <v>UN</v>
          </cell>
          <cell r="D1052">
            <v>10.29</v>
          </cell>
        </row>
        <row r="1053">
          <cell r="A1053" t="str">
            <v>73861/014</v>
          </cell>
          <cell r="B1053" t="str">
            <v>CONDULETE 3/4" EM LIGA DE ALUMÍNIO FUNDIDO TIPO "LL" - FORNECIMENTO EINSTALACAO</v>
          </cell>
          <cell r="C1053" t="str">
            <v>UN</v>
          </cell>
          <cell r="D1053">
            <v>11.64</v>
          </cell>
        </row>
        <row r="1054">
          <cell r="A1054" t="str">
            <v>73861/015</v>
          </cell>
          <cell r="B1054" t="str">
            <v>CONDULETE 1" EM LIGA DE ALUMÍNIO FUNDIDO TIPO "LL" - FORNECIMENTO E INSTALACAO</v>
          </cell>
          <cell r="C1054" t="str">
            <v>UN</v>
          </cell>
          <cell r="D1054">
            <v>17.13</v>
          </cell>
        </row>
        <row r="1055">
          <cell r="A1055" t="str">
            <v>73861/016</v>
          </cell>
          <cell r="B1055" t="str">
            <v>CONDULETE 1/2" EM LIGA DE ALUMÍNIO FUNDIDO TIPO "X" - FORNECIMENTO E INSTALACAO</v>
          </cell>
          <cell r="C1055" t="str">
            <v>UN</v>
          </cell>
          <cell r="D1055">
            <v>12.54</v>
          </cell>
        </row>
        <row r="1056">
          <cell r="A1056" t="str">
            <v>73861/017</v>
          </cell>
          <cell r="B1056" t="str">
            <v>CONDULETE 3/4" EM LIGA DE ALUMÍNIO FUNDIDO TIPO "X" - FORNECIMENTO E INSTALACAO</v>
          </cell>
          <cell r="C1056" t="str">
            <v>UN</v>
          </cell>
          <cell r="D1056">
            <v>14.21</v>
          </cell>
        </row>
        <row r="1057">
          <cell r="A1057" t="str">
            <v>73861/018</v>
          </cell>
          <cell r="B1057" t="str">
            <v>CONDULETE 1" EM LIGA DE ALUMÍNIO FUNDIDO TIPO "X" - FORNECIMENTO E INSTALACAO</v>
          </cell>
          <cell r="C1057" t="str">
            <v>UN</v>
          </cell>
          <cell r="D1057">
            <v>22.82</v>
          </cell>
        </row>
        <row r="1058">
          <cell r="A1058" t="str">
            <v>73861/019</v>
          </cell>
          <cell r="B1058" t="str">
            <v>CONDULETE 1/2" EM LIGA DE ALUMÍNIO FUNDIDO TIPO "T" - FORNECIMENTO E INSTALACAO</v>
          </cell>
          <cell r="C1058" t="str">
            <v>UN</v>
          </cell>
          <cell r="D1058">
            <v>11.98</v>
          </cell>
        </row>
        <row r="1059">
          <cell r="A1059" t="str">
            <v>73861/020</v>
          </cell>
          <cell r="B1059" t="str">
            <v>CONDULETE 3/4" EM LIGA DE ALUMÍNIO FUNDIDO TIPO "T" - FORNECIMENTO E INSTALACAO</v>
          </cell>
          <cell r="C1059" t="str">
            <v>UN</v>
          </cell>
          <cell r="D1059">
            <v>12.95</v>
          </cell>
        </row>
        <row r="1060">
          <cell r="A1060" t="str">
            <v>73861/021</v>
          </cell>
          <cell r="B1060" t="str">
            <v>CONDULETE 1" EM LIGA DE ALUMÍNIO FUNDIDO TIPO "T" - FORNECIMENTO E INSTALACAO</v>
          </cell>
          <cell r="C1060" t="str">
            <v>UN</v>
          </cell>
          <cell r="D1060">
            <v>20.41</v>
          </cell>
        </row>
        <row r="1061">
          <cell r="A1061">
            <v>74043</v>
          </cell>
          <cell r="B1061" t="str">
            <v>CONDULETE PVC 3/4”</v>
          </cell>
          <cell r="C1061">
            <v>0</v>
          </cell>
          <cell r="D1061">
            <v>0</v>
          </cell>
        </row>
        <row r="1062">
          <cell r="A1062" t="str">
            <v>74043/001</v>
          </cell>
          <cell r="B1062" t="str">
            <v>CONDULETE PVC TIPO B 3/4” SEM TAMPA, FORNECIMENTO E INSTALACAO</v>
          </cell>
          <cell r="C1062" t="str">
            <v>UN</v>
          </cell>
          <cell r="D1062">
            <v>13.89</v>
          </cell>
        </row>
        <row r="1063">
          <cell r="A1063" t="str">
            <v>74043/002</v>
          </cell>
          <cell r="B1063" t="str">
            <v>CONDULETE PVC TIPO LL 3/4 ” SEM TAMPA, FORNECIMENTO E INSTALACAO</v>
          </cell>
          <cell r="C1063" t="str">
            <v>UN</v>
          </cell>
          <cell r="D1063">
            <v>11.07</v>
          </cell>
        </row>
        <row r="1064">
          <cell r="A1064" t="str">
            <v>74043/003</v>
          </cell>
          <cell r="B1064" t="str">
            <v>CONDULETE PVC TIPO ”TB” 3/4” SEM TAMPA, FORNECIMENTO E INSTALACAO</v>
          </cell>
          <cell r="C1064" t="str">
            <v>UN</v>
          </cell>
          <cell r="D1064">
            <v>19.64</v>
          </cell>
        </row>
        <row r="1065">
          <cell r="A1065" t="str">
            <v>74043/004</v>
          </cell>
          <cell r="B1065" t="str">
            <v>CAIXA DE LIGACAO EM ALUMINIO SILICIO, TIPO CONDULETE FORMATO "C" 3/4" , FORNECIMENTO E INSTALACAO</v>
          </cell>
          <cell r="C1065" t="str">
            <v>UN</v>
          </cell>
          <cell r="D1065">
            <v>11.59</v>
          </cell>
        </row>
        <row r="1066">
          <cell r="A1066">
            <v>74248</v>
          </cell>
          <cell r="B1066" t="str">
            <v>CAIXA DE PASSAGEM EM ALVENARIA COM TAMPA DE CONCR</v>
          </cell>
          <cell r="C1066">
            <v>0</v>
          </cell>
          <cell r="D1066">
            <v>0</v>
          </cell>
        </row>
        <row r="1067">
          <cell r="A1067" t="str">
            <v>74248/001</v>
          </cell>
          <cell r="B1067" t="str">
            <v>CAIXA DE PASSAGEM EM ALVENARIA COM TAMPA CONCRETO 40X40X40 CM</v>
          </cell>
          <cell r="C1067" t="str">
            <v>UN</v>
          </cell>
          <cell r="D1067">
            <v>54.83</v>
          </cell>
        </row>
        <row r="1068">
          <cell r="A1068">
            <v>169</v>
          </cell>
          <cell r="B1068" t="str">
            <v>QUADROS/DISJUNTORES</v>
          </cell>
          <cell r="C1068">
            <v>0</v>
          </cell>
          <cell r="D1068">
            <v>0</v>
          </cell>
        </row>
        <row r="1069">
          <cell r="A1069">
            <v>68066</v>
          </cell>
          <cell r="B1069" t="str">
            <v>CAIXA DE PROTECAO PARA MEDIDOR MONOFASICO, FORNECIMENTO E INSTALACAO</v>
          </cell>
          <cell r="C1069" t="str">
            <v>UN</v>
          </cell>
          <cell r="D1069">
            <v>88.19</v>
          </cell>
        </row>
        <row r="1070">
          <cell r="A1070">
            <v>72319</v>
          </cell>
          <cell r="B1070" t="str">
            <v>DISJUNTOR BAIXA TENSAO TRIPOLAR A SECO 800A/600V, INCLUSIVE ELETROTÉCNICO</v>
          </cell>
          <cell r="C1070" t="str">
            <v>UN</v>
          </cell>
          <cell r="D1070">
            <v>4008.11</v>
          </cell>
        </row>
        <row r="1071">
          <cell r="A1071">
            <v>72341</v>
          </cell>
          <cell r="B1071" t="str">
            <v>CONTATOR TRIPOLAR I NOMINAL 12A - FORNECIMENTO E INSTALACAO INCLUSIVEELETROTÉCNICO</v>
          </cell>
          <cell r="C1071" t="str">
            <v>UN</v>
          </cell>
          <cell r="D1071">
            <v>150.84</v>
          </cell>
        </row>
        <row r="1072">
          <cell r="A1072">
            <v>72343</v>
          </cell>
          <cell r="B1072" t="str">
            <v>CONTATOR TRIPOLAR I NOMINAL 22A - FORNECIMENTO E INSTALACAO INCLUSIVEELETROTÉCNICO</v>
          </cell>
          <cell r="C1072" t="str">
            <v>UN</v>
          </cell>
          <cell r="D1072">
            <v>190.61</v>
          </cell>
        </row>
        <row r="1073">
          <cell r="A1073">
            <v>72344</v>
          </cell>
          <cell r="B1073" t="str">
            <v>CONTATOR TRIPOLAR I NOMINAL 36A - FORNECIMENTO E INSTALACAO INCLUSIVEELETROTÉCNICO</v>
          </cell>
          <cell r="C1073" t="str">
            <v>UN</v>
          </cell>
          <cell r="D1073">
            <v>364.98</v>
          </cell>
        </row>
        <row r="1074">
          <cell r="A1074">
            <v>72345</v>
          </cell>
          <cell r="B1074" t="str">
            <v>CONTATOR TRIPOLAR I NOMIMAL 94A - FORNECIMENTO E INSTALACAO INCLUSIVEELETROTÉCNICO</v>
          </cell>
          <cell r="C1074" t="str">
            <v>UN</v>
          </cell>
          <cell r="D1074">
            <v>1005.05</v>
          </cell>
        </row>
        <row r="1075">
          <cell r="A1075">
            <v>73918</v>
          </cell>
          <cell r="B1075" t="str">
            <v>CAIXA PASSAGEM P/TELEFONE</v>
          </cell>
          <cell r="C1075">
            <v>0</v>
          </cell>
          <cell r="D1075">
            <v>0</v>
          </cell>
        </row>
        <row r="1076">
          <cell r="A1076" t="str">
            <v>73918/001</v>
          </cell>
          <cell r="B1076" t="str">
            <v>CAIXA DE PASSAGEM PARA TELEFONE 10X10X5CM, FORNECIMENTO E INSTALACAO</v>
          </cell>
          <cell r="C1076" t="str">
            <v>UN</v>
          </cell>
          <cell r="D1076">
            <v>32.020000000000003</v>
          </cell>
        </row>
        <row r="1077">
          <cell r="A1077" t="str">
            <v>73918/002</v>
          </cell>
          <cell r="B1077" t="str">
            <v>CAIXA DE PASSAGEM PARA TELEFONE 80X80X15CM, FORNECIMENTO E INSTALACAO</v>
          </cell>
          <cell r="C1077" t="str">
            <v>UN</v>
          </cell>
          <cell r="D1077">
            <v>310.86</v>
          </cell>
        </row>
        <row r="1078">
          <cell r="A1078" t="str">
            <v>73918/003</v>
          </cell>
          <cell r="B1078" t="str">
            <v>CAIXA DE PASSAGEM PARA TELEFONE 150X150X15CM, FORNECIMENTO E INSTALACAO</v>
          </cell>
          <cell r="C1078" t="str">
            <v>UN</v>
          </cell>
          <cell r="D1078">
            <v>1130.81</v>
          </cell>
        </row>
        <row r="1079">
          <cell r="A1079">
            <v>74052</v>
          </cell>
          <cell r="B1079" t="str">
            <v>P/DISTRIBUICAO 4 CIRCUITOS INCLUSIVE ACESSORIOS</v>
          </cell>
          <cell r="C1079">
            <v>0</v>
          </cell>
          <cell r="D1079">
            <v>0</v>
          </cell>
        </row>
        <row r="1080">
          <cell r="A1080" t="str">
            <v>74052/001</v>
          </cell>
          <cell r="B1080" t="str">
            <v>QUADRO DE DISTRIBUICAO PARA TELEFONE N.4, 60X60X12CM EM CHAPA METALICA, SEM ACESSORIOS, PADRAO TELEBRAS, FORNECIMENTO E INSTALACAO</v>
          </cell>
          <cell r="C1080" t="str">
            <v>UN</v>
          </cell>
          <cell r="D1080">
            <v>197.81</v>
          </cell>
        </row>
        <row r="1081">
          <cell r="A1081" t="str">
            <v>74052/002</v>
          </cell>
          <cell r="B1081" t="str">
            <v>QUADRO DE DISTRIBUICAO PARA TELEFONE N.3, 40X40X12CM EM CHAPA METALICA, SEM ACESSORIOS, PADRAO TELEBRAS, FORNECIMENTO E INSTALACAO</v>
          </cell>
          <cell r="C1081" t="str">
            <v>UN</v>
          </cell>
          <cell r="D1081">
            <v>134.44999999999999</v>
          </cell>
        </row>
        <row r="1082">
          <cell r="A1082" t="str">
            <v>74052/003</v>
          </cell>
          <cell r="B1082" t="str">
            <v>QUADRO DE DISTRIBUICAO PARA TELEFONE N.2, 20X20X12CM EM CHAPA METALICA, SEM ACESSORIOS, PADRAO TELEBRAS, FORNECIMENTO E INSTALACAO</v>
          </cell>
          <cell r="C1082" t="str">
            <v>UN</v>
          </cell>
          <cell r="D1082">
            <v>81.64</v>
          </cell>
        </row>
        <row r="1083">
          <cell r="A1083" t="str">
            <v>74052/004</v>
          </cell>
          <cell r="B1083" t="str">
            <v>QUADRO DE DISTRIBUICAO DE ENERGIA SEM PORTA, 4 CIRCUITOS, INCLUSIVE ACESSORIOS</v>
          </cell>
          <cell r="C1083" t="str">
            <v>UN</v>
          </cell>
          <cell r="D1083">
            <v>93.56</v>
          </cell>
        </row>
        <row r="1084">
          <cell r="A1084" t="str">
            <v>74052/005</v>
          </cell>
          <cell r="B1084" t="str">
            <v>QUADRO DE MEDICAO GERAL EM CHAPA METALICA PARA EDIFICIOS COM 16 APTOS,INCLUSIVE DISJUNTORES E ATERRAMENTO</v>
          </cell>
          <cell r="C1084" t="str">
            <v>UN</v>
          </cell>
          <cell r="D1084">
            <v>893.77</v>
          </cell>
        </row>
        <row r="1085">
          <cell r="A1085">
            <v>74130</v>
          </cell>
          <cell r="B1085" t="str">
            <v>DISJUNTORES</v>
          </cell>
          <cell r="C1085">
            <v>0</v>
          </cell>
          <cell r="D1085">
            <v>0</v>
          </cell>
        </row>
        <row r="1086">
          <cell r="A1086" t="str">
            <v>74130/001</v>
          </cell>
          <cell r="B1086" t="str">
            <v>DISJUNTOR TERMOMAGNETICO MONOPOLAR PADRAO NEMA (AMERICANO) 10 A 30A 240V, FORNECIMENTO E INSTALACAO</v>
          </cell>
          <cell r="C1086" t="str">
            <v>UN</v>
          </cell>
          <cell r="D1086">
            <v>7.97</v>
          </cell>
        </row>
        <row r="1087">
          <cell r="A1087" t="str">
            <v>74130/002</v>
          </cell>
          <cell r="B1087" t="str">
            <v>DISJUNTOR TERMOMAGNETICO MONOPOLAR PADRAO NEMA (AMERICANO) 35 A 50A 240V, FORNECIMENTO E INSTALACAO</v>
          </cell>
          <cell r="C1087" t="str">
            <v>UN</v>
          </cell>
          <cell r="D1087">
            <v>11.68</v>
          </cell>
        </row>
        <row r="1088">
          <cell r="A1088" t="str">
            <v>74130/003</v>
          </cell>
          <cell r="B1088" t="str">
            <v>DISJUNTOR TERMOMAGNETICO BIPOLAR PADRAO NEMA (AMERICANO) 10 A 50A 240V, FORNECIMENTO E INSTALACAO</v>
          </cell>
          <cell r="C1088" t="str">
            <v>UN</v>
          </cell>
          <cell r="D1088">
            <v>45.15</v>
          </cell>
        </row>
        <row r="1089">
          <cell r="A1089" t="str">
            <v>74130/004</v>
          </cell>
          <cell r="B1089" t="str">
            <v>DISJUNTOR TERMOMAGNETICO TRIPOLAR PADRAO NEMA (AMERICANO) 10 A 50A 240V, FORNECIMENTO E INSTALACAO</v>
          </cell>
          <cell r="C1089" t="str">
            <v>UN</v>
          </cell>
          <cell r="D1089">
            <v>54.29</v>
          </cell>
        </row>
        <row r="1090">
          <cell r="A1090" t="str">
            <v>74130/005</v>
          </cell>
          <cell r="B1090" t="str">
            <v>DISJUNTOR TERMOMAGNETICO TRIPOLAR PADRAO NEMA (AMERICANO) 60 A 100A 240V, FORNECIMENTO E INSTALACAO</v>
          </cell>
          <cell r="C1090" t="str">
            <v>UN</v>
          </cell>
          <cell r="D1090">
            <v>76.3</v>
          </cell>
        </row>
        <row r="1091">
          <cell r="A1091" t="str">
            <v>74130/006</v>
          </cell>
          <cell r="B1091" t="str">
            <v>DISJUNTOR TERMOMAGNETICO TRIPOLAR PADRAO NEMA (AMERICANO) 125 A 150A 240V, FORNECIMENTO E INSTALACAO</v>
          </cell>
          <cell r="C1091" t="str">
            <v>UN</v>
          </cell>
          <cell r="D1091">
            <v>194.87</v>
          </cell>
        </row>
        <row r="1092">
          <cell r="A1092" t="str">
            <v>74130/007</v>
          </cell>
          <cell r="B1092" t="str">
            <v>DISJUNTOR TERMOMAGNETICO TRIPOLAR EM CAIXA MOLDADA 250A 600V, FORNECIMENTO E INSTALACAO</v>
          </cell>
          <cell r="C1092" t="str">
            <v>UN</v>
          </cell>
          <cell r="D1092">
            <v>821.86</v>
          </cell>
        </row>
        <row r="1093">
          <cell r="A1093" t="str">
            <v>74130/008</v>
          </cell>
          <cell r="B1093" t="str">
            <v>DISJUNTOR TERMOMAGNETICO TRIPOLAR EM CAIXA MOLDADA 300 A 400A 600V, FORNECIMENTO E INSTALACAO</v>
          </cell>
          <cell r="C1093" t="str">
            <v>UN</v>
          </cell>
          <cell r="D1093">
            <v>1052.8399999999999</v>
          </cell>
        </row>
        <row r="1094">
          <cell r="A1094" t="str">
            <v>74130/009</v>
          </cell>
          <cell r="B1094" t="str">
            <v>DISJUNTOR TERMOMAGNETICO TRIPOLAR EM CAIXA MOLDADA 500 A 600A 600V, FORNECIMENTO E INSTALACAO</v>
          </cell>
          <cell r="C1094" t="str">
            <v>UN</v>
          </cell>
          <cell r="D1094">
            <v>2370.89</v>
          </cell>
        </row>
        <row r="1095">
          <cell r="A1095" t="str">
            <v>74130/010</v>
          </cell>
          <cell r="B1095" t="str">
            <v>DISJUNTOR TERMOMAGNETICO TRIPOLAR EM CAIXA MOLDADA 175 A 225A 240V, FORNECIMENTO E INSTALACAO</v>
          </cell>
          <cell r="C1095" t="str">
            <v>UN</v>
          </cell>
          <cell r="D1095">
            <v>630.71</v>
          </cell>
        </row>
        <row r="1096">
          <cell r="A1096">
            <v>74131</v>
          </cell>
          <cell r="B1096" t="str">
            <v>QUADROS DE DISTRIBUICAO.</v>
          </cell>
          <cell r="C1096">
            <v>0</v>
          </cell>
          <cell r="D1096">
            <v>0</v>
          </cell>
        </row>
        <row r="1097">
          <cell r="A1097" t="str">
            <v>74131/001</v>
          </cell>
          <cell r="B1097" t="str">
            <v>QUADRO DE DISTRIBUICAO DE ENERGIA EM CHAPA METALICA, PARA 3 DISJUNTORES TERMOMAGNETICOS MONOPOLARES, SEM DISPOSITIVO PARA CHAVE GERAL, COM PORTA, SEM BARRAMENTOS FASES E COM BARRAMENTO NEUTRO, FORNECIMENTO E INSTALACAO</v>
          </cell>
          <cell r="C1097" t="str">
            <v>UN</v>
          </cell>
          <cell r="D1097">
            <v>48.28</v>
          </cell>
        </row>
        <row r="1098">
          <cell r="A1098" t="str">
            <v>74131/002</v>
          </cell>
          <cell r="B1098" t="str">
            <v>QUADRO DE DISTRIBUICAO DE ENERGIA EM CHAPA METALICA, DE EMBUTIR, SEM PORTA, PARA 6 DISJUNTORES TERMOMAGNETICOS MONOPOLARES, SEM DISPOSITIVOPARA CHAVE GERAL, SEM BARRAMENTOS FASES E COM BARRAMENTO NEUTRO, FORNECIMENTO E INSTALACAO</v>
          </cell>
          <cell r="C1098" t="str">
            <v>UN</v>
          </cell>
          <cell r="D1098">
            <v>56.51</v>
          </cell>
        </row>
        <row r="1099">
          <cell r="A1099" t="str">
            <v>74131/003</v>
          </cell>
          <cell r="B1099" t="str">
            <v>QUADRO DE DISTRIBUICAO DE ENERGIA EM CHAPA METALICA, DE EMBUTIR, SEM PORTA, PARA 12 DISJUNTORES TERMOMAGNETICOS MONOPOLARES, SEM DISPOSITIVOPARA CHAVE GERAL, SEM BARRAMENTOS FASES E COM BARRAMENTO NEUTRO, FORNECIMENTO E INSTALACAO</v>
          </cell>
          <cell r="C1099" t="str">
            <v>UN</v>
          </cell>
          <cell r="D1099">
            <v>85.22</v>
          </cell>
        </row>
        <row r="1100">
          <cell r="A1100" t="str">
            <v>74131/004</v>
          </cell>
          <cell r="B1100" t="str">
            <v>QUADRO DE DISTRIBUICAO DE ENERGIA EM CHAPA METALICA, DE SOBREPOR, COMPORTA, PARA 18 DISJUNTORES TERMOMAGNETICOS MONOPOLARES, SEM DISPOSITIVO PARA CHAVE GERAL, COM BARRAMENTO TRIFASICO E NEUTRO, FORNECIMENTO EINSTALACAO</v>
          </cell>
          <cell r="C1100" t="str">
            <v>UN</v>
          </cell>
          <cell r="D1100">
            <v>303.62</v>
          </cell>
        </row>
        <row r="1101">
          <cell r="A1101" t="str">
            <v>74131/005</v>
          </cell>
          <cell r="B1101" t="str">
            <v>QUADRO DE DISTRIBUICAO DE ENERGIA EM CHAPA METALICA, DE SOBREPOR, COMPORTA, PARA 24 DISJUNTORES TERMOMAGNETICOS MONOPOLARES, SEM DISPOSITIVO PARA CHAVE GERAL, COM BARRAMENTO TRIFASICO E NEUTRO, FORNECIMENTO EINSTALACAO</v>
          </cell>
          <cell r="C1101" t="str">
            <v>UN</v>
          </cell>
          <cell r="D1101">
            <v>355.84</v>
          </cell>
        </row>
        <row r="1102">
          <cell r="A1102" t="str">
            <v>74131/006</v>
          </cell>
          <cell r="B1102" t="str">
            <v>QUADRO DE DISTRIBUICAO DE ENERGIA EM CHAPA METALICA, DE EMBUTIR, COM PORTA, PARA 32 DISJUNTORES TERMOMAGNETICOS MONOPOLARES, SEM DISPOSITIVOPARA CHAVE GERAL, COM BARRAMENTO TRIFASICO E NEUTRO, FORNECIMENTO E INSTALACAO</v>
          </cell>
          <cell r="C1102" t="str">
            <v>UN</v>
          </cell>
          <cell r="D1102">
            <v>512.45000000000005</v>
          </cell>
        </row>
        <row r="1103">
          <cell r="A1103" t="str">
            <v>74131/007</v>
          </cell>
          <cell r="B1103" t="str">
            <v>QUADRO DE DISTRIBUICAO DE ENERGIA EM CHAPA METALICA, DE EMBUTIR, COM PORTA, PARA 40 DISJUNTORES TERMOMAGNETICOS MONOPOLARES, COM DISPOSITIVOPARA CHAVE GERAL, COM BARRAMENTO TRIFASICO E NEUTRO, FORNECIMENTO E INSTALACAO</v>
          </cell>
          <cell r="C1103" t="str">
            <v>UN</v>
          </cell>
          <cell r="D1103">
            <v>582.82000000000005</v>
          </cell>
        </row>
        <row r="1104">
          <cell r="A1104" t="str">
            <v>74131/008</v>
          </cell>
          <cell r="B1104" t="str">
            <v>QUADRO DE DISTRIBUICAO DE ENERGIA EM CHAPA METALICA, DE EMBUTIR, COM PORTA, PARA 50 DISJUNTORES TERMOMAGNETICOS MONOPOLARES, SEM DISPOSITIVOPARA CHAVE GERAL, COM BARRAMENTO TRIFASICO E NEUTRO, FORNECIMENTO E INSTALACAO</v>
          </cell>
          <cell r="C1104" t="str">
            <v>UN</v>
          </cell>
          <cell r="D1104">
            <v>784.03</v>
          </cell>
        </row>
        <row r="1105">
          <cell r="A1105">
            <v>74247</v>
          </cell>
          <cell r="B1105" t="str">
            <v>INSTALACAO DE QUADRO DE DISTRIBUICAO DE EMBUTIR(QUADRA DESCOBERTA DO MET)</v>
          </cell>
          <cell r="C1105">
            <v>0</v>
          </cell>
          <cell r="D1105">
            <v>0</v>
          </cell>
        </row>
        <row r="1106">
          <cell r="A1106" t="str">
            <v>74247/001</v>
          </cell>
          <cell r="B1106" t="str">
            <v>QUADRO DE DISTRIBUICAO DE ENERGIA EM CHAPA METALICA, DE EMBUTIR, PARA12 DISJUNTORES TERMOMAGNETICOS MONOPOLARES, COM BARRAMENTO TRIFASICO,FORNECIMENTO E INSTALACAO</v>
          </cell>
          <cell r="C1106" t="str">
            <v>UN</v>
          </cell>
          <cell r="D1106">
            <v>175.31</v>
          </cell>
        </row>
        <row r="1107">
          <cell r="A1107">
            <v>76449</v>
          </cell>
          <cell r="B1107" t="str">
            <v>CAIXA PASSAGEM P/TELEFONE</v>
          </cell>
          <cell r="C1107">
            <v>0</v>
          </cell>
          <cell r="D1107">
            <v>0</v>
          </cell>
        </row>
        <row r="1108">
          <cell r="A1108" t="str">
            <v>76449/001</v>
          </cell>
          <cell r="B1108" t="str">
            <v>CAIXA DE PASSAGEM PARA TELEFONE 20X20X12CM, FORNECIMENTO E INSTALACAO</v>
          </cell>
          <cell r="C1108" t="str">
            <v>UN</v>
          </cell>
          <cell r="D1108">
            <v>75.739999999999995</v>
          </cell>
        </row>
        <row r="1109">
          <cell r="A1109" t="str">
            <v>76449/002</v>
          </cell>
          <cell r="B1109" t="str">
            <v>CAIXA DE PASSAGEM PARA TELEFONE 40X40X12CM, FORNECIMENTO E INSTALACAO</v>
          </cell>
          <cell r="C1109" t="str">
            <v>UN</v>
          </cell>
          <cell r="D1109">
            <v>126.15</v>
          </cell>
        </row>
        <row r="1110">
          <cell r="A1110" t="str">
            <v>76449/003</v>
          </cell>
          <cell r="B1110" t="str">
            <v>CAIXA DE PASSAGEM PARA TELEFONE 60X 60X12CM, FORNECIMENTO E INSTALACAO</v>
          </cell>
          <cell r="C1110" t="str">
            <v>UN</v>
          </cell>
          <cell r="D1110">
            <v>192.82</v>
          </cell>
        </row>
        <row r="1111">
          <cell r="A1111">
            <v>170</v>
          </cell>
          <cell r="B1111" t="str">
            <v>INTERRUPTOR/TOMADA</v>
          </cell>
          <cell r="C1111">
            <v>0</v>
          </cell>
          <cell r="D1111">
            <v>0</v>
          </cell>
        </row>
        <row r="1112">
          <cell r="A1112">
            <v>72331</v>
          </cell>
          <cell r="B1112" t="str">
            <v>INTERRUPTOR SIMPLES - 1 TECLA - FORNECIMENTO E INSTALACAO</v>
          </cell>
          <cell r="C1112" t="str">
            <v>UN</v>
          </cell>
          <cell r="D1112">
            <v>6.21</v>
          </cell>
        </row>
        <row r="1113">
          <cell r="A1113">
            <v>72332</v>
          </cell>
          <cell r="B1113" t="str">
            <v>INTERRUPTOR SIMPLES - 2 TECLAS - FORNECIMENTO E INSTALACAO</v>
          </cell>
          <cell r="C1113" t="str">
            <v>UN</v>
          </cell>
          <cell r="D1113">
            <v>8.34</v>
          </cell>
        </row>
        <row r="1114">
          <cell r="A1114">
            <v>72333</v>
          </cell>
          <cell r="B1114" t="str">
            <v>INTERRUPTOR SIMPLES BIPOLAR - 1 TECLA - FORNECIMENTO E INSTALACAO</v>
          </cell>
          <cell r="C1114" t="str">
            <v>UN</v>
          </cell>
          <cell r="D1114">
            <v>20.12</v>
          </cell>
        </row>
        <row r="1115">
          <cell r="A1115">
            <v>72334</v>
          </cell>
          <cell r="B1115" t="str">
            <v>INTERRUPTOR PARALELO - 1 TECLA - FORNECIMENTO E INSTALACAO</v>
          </cell>
          <cell r="C1115" t="str">
            <v>UN</v>
          </cell>
          <cell r="D1115">
            <v>7.5</v>
          </cell>
        </row>
        <row r="1116">
          <cell r="A1116">
            <v>72335</v>
          </cell>
          <cell r="B1116" t="str">
            <v>ESPELHO PLÁSTICO - 4"X2" - FORNECIMENTO E INSTALACAO</v>
          </cell>
          <cell r="C1116" t="str">
            <v>UN</v>
          </cell>
          <cell r="D1116">
            <v>2.04</v>
          </cell>
        </row>
        <row r="1117">
          <cell r="A1117">
            <v>72336</v>
          </cell>
          <cell r="B1117" t="str">
            <v>ESPELHO PLÁSTICO - 4"X4" - FORNECIMENTO E INSTALACAO</v>
          </cell>
          <cell r="C1117" t="str">
            <v>UN</v>
          </cell>
          <cell r="D1117">
            <v>3.56</v>
          </cell>
        </row>
        <row r="1118">
          <cell r="A1118">
            <v>72337</v>
          </cell>
          <cell r="B1118" t="str">
            <v>TOMADA PARA TELEFONE DE 4 POLOS PADRAO TELEBRÁS - FORNECIMENTO E INSTALACAO</v>
          </cell>
          <cell r="C1118" t="str">
            <v>UN</v>
          </cell>
          <cell r="D1118">
            <v>11</v>
          </cell>
        </row>
        <row r="1119">
          <cell r="A1119">
            <v>72339</v>
          </cell>
          <cell r="B1119" t="str">
            <v>TOMADA 3P+T 30A - 440V - FORNECIMENTO E INSTALACAO</v>
          </cell>
          <cell r="C1119" t="str">
            <v>UN</v>
          </cell>
          <cell r="D1119">
            <v>20.39</v>
          </cell>
        </row>
        <row r="1120">
          <cell r="A1120">
            <v>171</v>
          </cell>
          <cell r="B1120" t="str">
            <v>LUMINARIA INTERNA/BOCAL/LAMPADAS</v>
          </cell>
          <cell r="C1120">
            <v>0</v>
          </cell>
          <cell r="D1120">
            <v>0</v>
          </cell>
        </row>
        <row r="1121">
          <cell r="A1121">
            <v>72248</v>
          </cell>
          <cell r="B1121" t="str">
            <v>LAMPADA INCANDESCENTE - 40W - FORNECIMENTO E COLOCAÇÃO</v>
          </cell>
          <cell r="C1121" t="str">
            <v>UN</v>
          </cell>
          <cell r="D1121">
            <v>1.68</v>
          </cell>
        </row>
        <row r="1122">
          <cell r="A1122">
            <v>72273</v>
          </cell>
          <cell r="B1122" t="str">
            <v>LÂMPADA INCANDESCENTE - 60W - FORNECIMENTO E COLOCAÇÃO</v>
          </cell>
          <cell r="C1122" t="str">
            <v>UN</v>
          </cell>
          <cell r="D1122">
            <v>1.68</v>
          </cell>
        </row>
        <row r="1123">
          <cell r="A1123">
            <v>72274</v>
          </cell>
          <cell r="B1123" t="str">
            <v>LÂMPADA INCANDESCENTE - 100W - FORNECIMENTO E COLOCAÇÃO</v>
          </cell>
          <cell r="C1123" t="str">
            <v>UN</v>
          </cell>
          <cell r="D1123">
            <v>1.95</v>
          </cell>
        </row>
        <row r="1124">
          <cell r="A1124">
            <v>72275</v>
          </cell>
          <cell r="B1124" t="str">
            <v>LÂMPADA INCANDESCENTE - 150W - FORNECIMENTO E COLOCAÇÃO</v>
          </cell>
          <cell r="C1124" t="str">
            <v>UN</v>
          </cell>
          <cell r="D1124">
            <v>2.48</v>
          </cell>
        </row>
        <row r="1125">
          <cell r="A1125">
            <v>72277</v>
          </cell>
          <cell r="B1125" t="str">
            <v>LÂMPADA INCANDESCENTE - 200W - FORNECIMENTO E COLOCAÇÃO</v>
          </cell>
          <cell r="C1125" t="str">
            <v>UN</v>
          </cell>
          <cell r="D1125">
            <v>2.92</v>
          </cell>
        </row>
        <row r="1126">
          <cell r="A1126">
            <v>72278</v>
          </cell>
          <cell r="B1126" t="str">
            <v>LÂMPADA VAPOR METÁLICO - 400W - FORNECIMENTO E COLOCAÇÃO</v>
          </cell>
          <cell r="C1126" t="str">
            <v>UN</v>
          </cell>
          <cell r="D1126">
            <v>95.84</v>
          </cell>
        </row>
        <row r="1127">
          <cell r="A1127">
            <v>72280</v>
          </cell>
          <cell r="B1127" t="str">
            <v>IGNITOR PARA PARTIDA LÂMPADA VAPOR SÓDIO ALTA PRESSÃO ATÉ 400W</v>
          </cell>
          <cell r="C1127" t="str">
            <v>UN</v>
          </cell>
          <cell r="D1127">
            <v>38.08</v>
          </cell>
        </row>
        <row r="1128">
          <cell r="A1128">
            <v>73738</v>
          </cell>
          <cell r="B1128" t="str">
            <v>REATORES</v>
          </cell>
          <cell r="C1128">
            <v>0</v>
          </cell>
          <cell r="D1128">
            <v>0</v>
          </cell>
        </row>
        <row r="1129">
          <cell r="A1129" t="str">
            <v>73738/001</v>
          </cell>
          <cell r="B1129" t="str">
            <v>STARTER DE 20W OU 40W FORNECIMENTO E COLOCACAO</v>
          </cell>
          <cell r="C1129" t="str">
            <v>UN</v>
          </cell>
          <cell r="D1129">
            <v>1.71</v>
          </cell>
        </row>
        <row r="1130">
          <cell r="A1130">
            <v>73953</v>
          </cell>
          <cell r="B1130" t="str">
            <v>LUMINARIA INTERNA TP CALHA SOBREPOR</v>
          </cell>
          <cell r="C1130">
            <v>0</v>
          </cell>
          <cell r="D1130">
            <v>0</v>
          </cell>
        </row>
        <row r="1131">
          <cell r="A1131" t="str">
            <v>73953/001</v>
          </cell>
          <cell r="B1131" t="str">
            <v>LUMINARIA TIPO CALHA, DE SOBREPOR, COM REATOR DE PARTIDA RAPIDA E LAMPADA FLUORESCENTE 1X20W, COMPLETA, FORNECIMENTO E INSTALACAO</v>
          </cell>
          <cell r="C1131" t="str">
            <v>UN</v>
          </cell>
          <cell r="D1131">
            <v>37.82</v>
          </cell>
        </row>
        <row r="1132">
          <cell r="A1132" t="str">
            <v>73953/002</v>
          </cell>
          <cell r="B1132" t="str">
            <v>LUMINARIA TIPO CALHA, DE SOBREPOR, COM REATOR DE PARTIDA RAPIDA E LAMPADA FLUORESCENTE 2X20W, COMPLETA, FORNECIMENTO E INSTALACAO</v>
          </cell>
          <cell r="C1132" t="str">
            <v>UN</v>
          </cell>
          <cell r="D1132">
            <v>56.46</v>
          </cell>
        </row>
        <row r="1133">
          <cell r="A1133" t="str">
            <v>73953/003</v>
          </cell>
          <cell r="B1133" t="str">
            <v>LUMINARIA TIPO CALHA, DE SOBREPOR, COM REATOR DE PARTIDA RAPIDA E LAMPADA FLUORESCENTE 3X20W, COMPLETA, FORNECIMENTO E INSTALACAO</v>
          </cell>
          <cell r="C1133" t="str">
            <v>UN</v>
          </cell>
          <cell r="D1133">
            <v>84.37</v>
          </cell>
        </row>
        <row r="1134">
          <cell r="A1134" t="str">
            <v>73953/004</v>
          </cell>
          <cell r="B1134" t="str">
            <v>LUMINARIA TIPO CALHA, DE SOBREPOR, COM REATOR DE PARTIDA RAPIDA E LAMPADA FLUORESCENTE 4X20W, COMPLETA, FORNECIMENTO E INSTALACAO</v>
          </cell>
          <cell r="C1134" t="str">
            <v>UN</v>
          </cell>
          <cell r="D1134">
            <v>90.69</v>
          </cell>
        </row>
        <row r="1135">
          <cell r="A1135" t="str">
            <v>73953/005</v>
          </cell>
          <cell r="B1135" t="str">
            <v>LUMINARIA TIPO CALHA, DE SOBREPOR, COM REATOR DE PARTIDA RAPIDA E LAMPADA FLUORESCENTE 1X40W, COMPLETA, FORNECIMENTO E INSTALACAO</v>
          </cell>
          <cell r="C1135" t="str">
            <v>UN</v>
          </cell>
          <cell r="D1135">
            <v>44.04</v>
          </cell>
        </row>
        <row r="1136">
          <cell r="A1136" t="str">
            <v>73953/006</v>
          </cell>
          <cell r="B1136" t="str">
            <v>LUMINARIA TIPO CALHA, DE SOBREPOR, COM REATOR DE PARTIDA RAPIDA E LAMPADA FLUORESCENTE 2X40W, COMPLETA, FORNECIMENTO E INSTALACAO</v>
          </cell>
          <cell r="C1136" t="str">
            <v>UN</v>
          </cell>
          <cell r="D1136">
            <v>61.12</v>
          </cell>
        </row>
        <row r="1137">
          <cell r="A1137" t="str">
            <v>73953/007</v>
          </cell>
          <cell r="B1137" t="str">
            <v>LUMINARIA TIPO CALHA, DE SOBREPOR, COM REATOR DE PARTIDA RAPIDA E LAMPADA FLUORESCENTE 3X40W, COMPLETA, FORNECIMENTO E INSTALACAO</v>
          </cell>
          <cell r="C1137" t="str">
            <v>UN</v>
          </cell>
          <cell r="D1137">
            <v>84.16</v>
          </cell>
        </row>
        <row r="1138">
          <cell r="A1138" t="str">
            <v>73953/008</v>
          </cell>
          <cell r="B1138" t="str">
            <v>LUMINARIA TIPO CALHA, DE SOBREPOR, COM REATOR DE PARTIDA RAPIDA E LAMPADA FLUORESCENTE 4X40W, COMPLETA, FORNECIMENTO E INSTALACAO</v>
          </cell>
          <cell r="C1138" t="str">
            <v>UN</v>
          </cell>
          <cell r="D1138">
            <v>104.83</v>
          </cell>
        </row>
        <row r="1139">
          <cell r="A1139" t="str">
            <v>73953/009</v>
          </cell>
          <cell r="B1139" t="str">
            <v>LUMINARIA SOBREPOR TP CALHA C/REATOR PART CONVENC LAMP 1X20W E STARTERFIX EM LAJE OU FORRO - FORNECIMENTO E COLOCACAO</v>
          </cell>
          <cell r="C1139" t="str">
            <v>UN</v>
          </cell>
          <cell r="D1139">
            <v>34.590000000000003</v>
          </cell>
        </row>
        <row r="1140">
          <cell r="A1140">
            <v>74041</v>
          </cell>
          <cell r="B1140" t="str">
            <v>LUMINARIA GLOBO</v>
          </cell>
          <cell r="C1140">
            <v>0</v>
          </cell>
          <cell r="D1140">
            <v>0</v>
          </cell>
        </row>
        <row r="1141">
          <cell r="A1141" t="str">
            <v>74041/001</v>
          </cell>
          <cell r="B1141" t="str">
            <v>LUMINARIA GLOBO VIDRO LEITOSO/PLAFONIER/BOCAL/LAMPADA 60W</v>
          </cell>
          <cell r="C1141" t="str">
            <v>UN</v>
          </cell>
          <cell r="D1141">
            <v>30.29</v>
          </cell>
        </row>
        <row r="1142">
          <cell r="A1142" t="str">
            <v>74041/002</v>
          </cell>
          <cell r="B1142" t="str">
            <v>LUMINARIA GLOBO VIDRO LEITOSO/PLAFONIER/BOCAL/LAMPADA 100W</v>
          </cell>
          <cell r="C1142" t="str">
            <v>UN</v>
          </cell>
          <cell r="D1142">
            <v>30.55</v>
          </cell>
        </row>
        <row r="1143">
          <cell r="A1143">
            <v>74082</v>
          </cell>
          <cell r="B1143" t="str">
            <v>REFLETOR</v>
          </cell>
          <cell r="C1143">
            <v>0</v>
          </cell>
          <cell r="D1143">
            <v>0</v>
          </cell>
        </row>
        <row r="1144">
          <cell r="A1144" t="str">
            <v>74082/001</v>
          </cell>
          <cell r="B1144" t="str">
            <v>REFLETOR REDONDO EM ALUMINIO COM SUPORTE E ALCA REGULAVEL PARA FIXACAO, COM LAMPADA VAPOR DE MERCURIO 250W</v>
          </cell>
          <cell r="C1144" t="str">
            <v>UN</v>
          </cell>
          <cell r="D1144">
            <v>136.32</v>
          </cell>
        </row>
        <row r="1145">
          <cell r="A1145">
            <v>74094</v>
          </cell>
          <cell r="B1145" t="str">
            <v>LUMINARIA INTERNA</v>
          </cell>
          <cell r="C1145">
            <v>0</v>
          </cell>
          <cell r="D1145">
            <v>0</v>
          </cell>
        </row>
        <row r="1146">
          <cell r="A1146" t="str">
            <v>74094/001</v>
          </cell>
          <cell r="B1146" t="str">
            <v>LUMINARIA TIPO SPOT PARA 1 LAMPADA INCANDESCENTE/FLUORESCENTE COMPACTA</v>
          </cell>
          <cell r="C1146" t="str">
            <v>UN</v>
          </cell>
          <cell r="D1146">
            <v>16.2</v>
          </cell>
        </row>
        <row r="1147">
          <cell r="A1147">
            <v>172</v>
          </cell>
          <cell r="B1147" t="str">
            <v>FORNECIMENTO DE MAT/MO P/ELETRIFICACAO E ILUMINACAO PUBLICA</v>
          </cell>
          <cell r="C1147">
            <v>0</v>
          </cell>
          <cell r="D1147">
            <v>0</v>
          </cell>
        </row>
        <row r="1148">
          <cell r="A1148">
            <v>73767</v>
          </cell>
          <cell r="B1148" t="str">
            <v>FORNEC/COLOC DE CONECTORES/LACO DE ROLDANA E ALCA P/ILUM PUBLICA</v>
          </cell>
          <cell r="C1148">
            <v>0</v>
          </cell>
          <cell r="D1148">
            <v>0</v>
          </cell>
        </row>
        <row r="1149">
          <cell r="A1149" t="str">
            <v>73767/001</v>
          </cell>
          <cell r="B1149" t="str">
            <v>GRAMPO PARALELO EM ALUMINIO FUNDIDO OU ESTRUDADO DE 2 PARAFUSOS, PARACABO DE 6 A 50 MM2, PASTA ANTIOXIDANTE. FORNEC E INSTALAÇÃO.</v>
          </cell>
          <cell r="C1149" t="str">
            <v>UN</v>
          </cell>
          <cell r="D1149">
            <v>5.33</v>
          </cell>
        </row>
        <row r="1150">
          <cell r="A1150" t="str">
            <v>73767/002</v>
          </cell>
          <cell r="B1150" t="str">
            <v>ALCA PRE-FORMADA DISTRIBUIÇÃO EM ACO RECOBERTO COM ALUMINIO PARA CABO25MM2, ENCAPADO. FORNECIMENTO E INSTALAÇÃO.</v>
          </cell>
          <cell r="C1150" t="str">
            <v>UN</v>
          </cell>
          <cell r="D1150">
            <v>6.46</v>
          </cell>
        </row>
        <row r="1151">
          <cell r="A1151" t="str">
            <v>73767/003</v>
          </cell>
          <cell r="B1151" t="str">
            <v>LACO DE ROLDANA PRE-FORMADO ACO RECOBERTO DE ALUMINIO PARA CABO DE ALUMINIO NU BITOLA 25MM2 - FORNECIMENTO E COLOCACAO</v>
          </cell>
          <cell r="C1151" t="str">
            <v>UN</v>
          </cell>
          <cell r="D1151">
            <v>4.25</v>
          </cell>
        </row>
        <row r="1152">
          <cell r="A1152" t="str">
            <v>73767/004</v>
          </cell>
          <cell r="B1152" t="str">
            <v>ALCA PRE-FORMADA DISTRIBUICAO EM ACO RECOBERTO COM ALUMINIO NU PARA CABO 25MM2, ENCAPADO. FORNECIMENTO E INSTALACAO.</v>
          </cell>
          <cell r="C1152" t="str">
            <v>UN</v>
          </cell>
          <cell r="D1152">
            <v>3.06</v>
          </cell>
        </row>
        <row r="1153">
          <cell r="A1153" t="str">
            <v>73767/005</v>
          </cell>
          <cell r="B1153" t="str">
            <v>ALCA PRE-FORMADA SERV DE ACO RECOB C/ALUM NU ENCAPADO 25MM2 (BITOLA)CONF PROJ A4-148-CP RIOLUZ FORNECIMENTO E COLOCACAO</v>
          </cell>
          <cell r="C1153" t="str">
            <v>UN</v>
          </cell>
          <cell r="D1153">
            <v>4.1500000000000004</v>
          </cell>
        </row>
        <row r="1154">
          <cell r="A1154" t="str">
            <v>73767/006</v>
          </cell>
          <cell r="B1154" t="str">
            <v>CONECTOR DE PARAFUSO FENDIDO EM LIGA DE COBRE COM SEPARADOR DE CABOS PARA CABO 50 MM2 - FORNECIMENTO E INSTALACAO</v>
          </cell>
          <cell r="C1154" t="str">
            <v>UN</v>
          </cell>
          <cell r="D1154">
            <v>8.48</v>
          </cell>
        </row>
        <row r="1155">
          <cell r="A1155">
            <v>73853</v>
          </cell>
          <cell r="B1155" t="str">
            <v>INSTALACAO DE REDE DE BAIXA TENSAO</v>
          </cell>
          <cell r="C1155">
            <v>0</v>
          </cell>
          <cell r="D1155">
            <v>0</v>
          </cell>
        </row>
        <row r="1156">
          <cell r="A1156" t="str">
            <v>73853/001</v>
          </cell>
          <cell r="B1156" t="str">
            <v>INSTALACAO DE REDE AEREA, BAIXA TENSAO COM UM CONDUTOR - COBRE. MAO DEOBRA.</v>
          </cell>
          <cell r="C1156" t="str">
            <v>UN</v>
          </cell>
          <cell r="D1156">
            <v>13.04</v>
          </cell>
        </row>
        <row r="1157">
          <cell r="A1157" t="str">
            <v>73853/002</v>
          </cell>
          <cell r="B1157" t="str">
            <v>INSTALACAO DE REDE AEREA, BAIXA TENSAO COM DOIS CONDUTORES - COBRE. MAO DE OBRA.</v>
          </cell>
          <cell r="C1157" t="str">
            <v>UN</v>
          </cell>
          <cell r="D1157">
            <v>26.08</v>
          </cell>
        </row>
        <row r="1158">
          <cell r="A1158" t="str">
            <v>73853/003</v>
          </cell>
          <cell r="B1158" t="str">
            <v>INSTALACAO DE REDE AEREA, BAIXA TENSAO COM TRES CONDUTORES - COBRE. MAO DE OBRA.</v>
          </cell>
          <cell r="C1158" t="str">
            <v>UN</v>
          </cell>
          <cell r="D1158">
            <v>39.11</v>
          </cell>
        </row>
        <row r="1159">
          <cell r="A1159" t="str">
            <v>73853/004</v>
          </cell>
          <cell r="B1159" t="str">
            <v>INSTALACAO DE REDE AEREA, BAIXA TENSAO COM QUATRO CONDUTORES - COBRE.MAO DE OBRA.</v>
          </cell>
          <cell r="C1159" t="str">
            <v>UN</v>
          </cell>
          <cell r="D1159">
            <v>52.15</v>
          </cell>
        </row>
        <row r="1160">
          <cell r="A1160" t="str">
            <v>73853/005</v>
          </cell>
          <cell r="B1160" t="str">
            <v>INSTALACAO DE REDE AEREA, BAIXA TENSAO COM TRES CONDUTORES - ALUMINIO.MAO DE OBRA.</v>
          </cell>
          <cell r="C1160" t="str">
            <v>UN</v>
          </cell>
          <cell r="D1160">
            <v>42.37</v>
          </cell>
        </row>
        <row r="1161">
          <cell r="A1161" t="str">
            <v>73853/006</v>
          </cell>
          <cell r="B1161" t="str">
            <v>INSTALACAO DE REDE AEREA, BAIXA TENSAO COM QUATRO CONDUTORES - ALUMINIO. MAO DE OBRA.</v>
          </cell>
          <cell r="C1161" t="str">
            <v>UN</v>
          </cell>
          <cell r="D1161">
            <v>65.19</v>
          </cell>
        </row>
        <row r="1162">
          <cell r="A1162" t="str">
            <v>73853/007</v>
          </cell>
          <cell r="B1162" t="str">
            <v>INSTALACAO DE REDE AEREA, BAIXA TENSAO COM UM CONDUTOR - ALUMINIO. MAODE OBRA.</v>
          </cell>
          <cell r="C1162" t="str">
            <v>UN</v>
          </cell>
          <cell r="D1162">
            <v>19.559999999999999</v>
          </cell>
        </row>
        <row r="1163">
          <cell r="A1163" t="str">
            <v>73853/008</v>
          </cell>
          <cell r="B1163" t="str">
            <v>INSTALACAO DE REDE AEREA, BAIXA TENSAO COM DOIS CONDUTORES - ALUMINIO.MAO DE OBRA.</v>
          </cell>
          <cell r="C1163" t="str">
            <v>UN</v>
          </cell>
          <cell r="D1163">
            <v>32.590000000000003</v>
          </cell>
        </row>
        <row r="1164">
          <cell r="A1164">
            <v>73854</v>
          </cell>
          <cell r="B1164" t="str">
            <v>FERRAGENS REDE BAIXA TENSAO-FORNEC E/OU INSTALACAO</v>
          </cell>
          <cell r="C1164">
            <v>0</v>
          </cell>
          <cell r="D1164">
            <v>0</v>
          </cell>
        </row>
        <row r="1165">
          <cell r="A1165" t="str">
            <v>73854/001</v>
          </cell>
          <cell r="B1165" t="str">
            <v>ARMACAO SECUNDARIA VERTICAL COMPLETA PARA REDE BAIXA TENSAO.MAO DE OBRA PARA INSTALACAO.</v>
          </cell>
          <cell r="C1165" t="str">
            <v>UN</v>
          </cell>
          <cell r="D1165">
            <v>6.52</v>
          </cell>
        </row>
        <row r="1166">
          <cell r="A1166" t="str">
            <v>73854/002</v>
          </cell>
          <cell r="B1166" t="str">
            <v>ARMACAO SECUNDARIA VERTICAL COMPLETA PARA REDE DE BAIXA TENSÃO, CONJUNTO DE 4 ESTRIBOS COM CONDUTORES, ALINHAMENTO RETO, ANGULO INFERIOR A90 GRAUS E PONTO TERMINAL. FORNECIMENTO E INSTALAÇÃO.</v>
          </cell>
          <cell r="C1166" t="str">
            <v>UN</v>
          </cell>
          <cell r="D1166">
            <v>38.9</v>
          </cell>
        </row>
        <row r="1167">
          <cell r="A1167" t="str">
            <v>73854/003</v>
          </cell>
          <cell r="B1167" t="str">
            <v>ARMACAO SECUNDARIA VERTICAL COMPLETA PARA REDE DE BAIXA TENSÃO, CONJUNTO DE 3 ESTRIBOS COM CONDUTORES , ALINHAMENTO RETO, ANGULO INFERIOR A90GRAUS E PONTO TERMINAL. FORNECIMENTO E INSTALACAO</v>
          </cell>
          <cell r="C1167" t="str">
            <v>UN</v>
          </cell>
          <cell r="D1167">
            <v>28.69</v>
          </cell>
        </row>
        <row r="1168">
          <cell r="A1168">
            <v>73897</v>
          </cell>
          <cell r="B1168" t="str">
            <v>INSTALACAO DE REDE DE 13,8KV</v>
          </cell>
          <cell r="C1168">
            <v>0</v>
          </cell>
          <cell r="D1168">
            <v>0</v>
          </cell>
        </row>
        <row r="1169">
          <cell r="A1169" t="str">
            <v>73897/001</v>
          </cell>
          <cell r="B1169" t="str">
            <v>INSTALACAO DE REDE AEREA, 13,8 KV, DOIS CONDUTORES - COBRE.MAO DE OBRA.</v>
          </cell>
          <cell r="C1169" t="str">
            <v>UN</v>
          </cell>
          <cell r="D1169">
            <v>39.11</v>
          </cell>
        </row>
        <row r="1170">
          <cell r="A1170" t="str">
            <v>73897/002</v>
          </cell>
          <cell r="B1170" t="str">
            <v>INSTALACAO DE REDE AEREA, 13,8 KV, TRES CONDUTORES - COBRE. MAO DE OBRA</v>
          </cell>
          <cell r="C1170" t="str">
            <v>UN</v>
          </cell>
          <cell r="D1170">
            <v>65.19</v>
          </cell>
        </row>
        <row r="1171">
          <cell r="A1171" t="str">
            <v>73897/003</v>
          </cell>
          <cell r="B1171" t="str">
            <v>INSTALACAO DE REDE AEREA, 13,8 KV, DOIS CONDUTORES - ALUMINIO.MAO DE OBRA</v>
          </cell>
          <cell r="C1171" t="str">
            <v>UN</v>
          </cell>
          <cell r="D1171">
            <v>52.15</v>
          </cell>
        </row>
        <row r="1172">
          <cell r="A1172" t="str">
            <v>73897/004</v>
          </cell>
          <cell r="B1172" t="str">
            <v>INSTALACAO DE REDE AEREA, 13,8 KV, TRES CONDUTORES - ALUMINIO. MAO DEOBRA</v>
          </cell>
          <cell r="C1172" t="str">
            <v>UN</v>
          </cell>
          <cell r="D1172">
            <v>78.23</v>
          </cell>
        </row>
        <row r="1173">
          <cell r="A1173">
            <v>173</v>
          </cell>
          <cell r="B1173" t="str">
            <v>POSTE DE CONCRETO</v>
          </cell>
          <cell r="C1173">
            <v>0</v>
          </cell>
          <cell r="D1173">
            <v>0</v>
          </cell>
        </row>
        <row r="1174">
          <cell r="A1174">
            <v>73624</v>
          </cell>
          <cell r="B1174" t="str">
            <v>SUPORTE PARA TRANSFORMADOR EM POSTE DE CONCRETO CIRCULAR</v>
          </cell>
          <cell r="C1174" t="str">
            <v>UN</v>
          </cell>
          <cell r="D1174">
            <v>84.02</v>
          </cell>
        </row>
        <row r="1175">
          <cell r="A1175">
            <v>73783</v>
          </cell>
          <cell r="B1175" t="str">
            <v>POSTE DE CONCRETO - ASSENTAMENTO</v>
          </cell>
          <cell r="C1175">
            <v>0</v>
          </cell>
          <cell r="D1175">
            <v>0</v>
          </cell>
        </row>
        <row r="1176">
          <cell r="A1176" t="str">
            <v>73783/001</v>
          </cell>
          <cell r="B1176" t="str">
            <v>POSTE CONCRETO SEÇÃO CIRCULAR COMPRIMENTO=5M CARGA NOMINAL TOPO 100KGINCLUSIVE ESCAVACAO EXCLUSIVE TRANSPORTE - FORNECIMENTO E COLOCAÇÃO</v>
          </cell>
          <cell r="C1176" t="str">
            <v>UN</v>
          </cell>
          <cell r="D1176">
            <v>283.10000000000002</v>
          </cell>
        </row>
        <row r="1177">
          <cell r="A1177" t="str">
            <v>73783/002</v>
          </cell>
          <cell r="B1177" t="str">
            <v>POSTE CONCRETO SEÇÃO CIRCULAR COMPRIMENTO=5M CARGA NOMINAL TOPO 200KGINCLUSIVE ESCAVACAO EXCLUSIVE TRANSPORTE - FORNECIMENTO E COLOCAÇÃO</v>
          </cell>
          <cell r="C1177" t="str">
            <v>UN</v>
          </cell>
          <cell r="D1177">
            <v>301.70999999999998</v>
          </cell>
        </row>
        <row r="1178">
          <cell r="A1178" t="str">
            <v>73783/003</v>
          </cell>
          <cell r="B1178" t="str">
            <v>POSTE CONCRETO SEÇÃO CIRCULAR COMPRIMENTO=5M CARGA NOMINAL TOPO 300KGINCLUSIVE ESCAVACAO EXCLUSIVE TRANSPORTE - FORNECIMENTO E COLOCAÇÃO</v>
          </cell>
          <cell r="C1178" t="str">
            <v>UN</v>
          </cell>
          <cell r="D1178">
            <v>367.18</v>
          </cell>
        </row>
        <row r="1179">
          <cell r="A1179" t="str">
            <v>73783/004</v>
          </cell>
          <cell r="B1179" t="str">
            <v>POSTE CONCRETO SEÇÃO CIRCULAR COMPRIMENTO=5M CARGA NOMINAL TOPO 400KGINCLUSIVE ESCAVACAO EXCLUSIVE TRANSPORTE - FORNECIMENTO E COLOCAÇÃO</v>
          </cell>
          <cell r="C1179" t="str">
            <v>UN</v>
          </cell>
          <cell r="D1179">
            <v>394.94</v>
          </cell>
        </row>
        <row r="1180">
          <cell r="A1180" t="str">
            <v>73783/005</v>
          </cell>
          <cell r="B1180" t="str">
            <v>POSTE CONCRETO SEÇÃO CIRCULAR COMPRIMENTO=7M CARGA NOMINAL TOPO 100KGINCLUSIVE ESCAVACAO EXCLUSIVE TRANSPORTE - FORNECIMENTO E COLOCAÇÃO</v>
          </cell>
          <cell r="C1180" t="str">
            <v>UN</v>
          </cell>
          <cell r="D1180">
            <v>397.2</v>
          </cell>
        </row>
        <row r="1181">
          <cell r="A1181" t="str">
            <v>73783/006</v>
          </cell>
          <cell r="B1181" t="str">
            <v>POSTE CONCRETO SEÇÃO CIRCULAR COMPRIMENTO=7M CARGA NOMINAL TOPO 200KGINCLUSIVE ESCAVACAO EXCLUSIVE TRANSPORTE - FORNECIMENTO E COLOCAÇÃO</v>
          </cell>
          <cell r="C1181" t="str">
            <v>UN</v>
          </cell>
          <cell r="D1181">
            <v>454.04</v>
          </cell>
        </row>
        <row r="1182">
          <cell r="A1182" t="str">
            <v>73783/007</v>
          </cell>
          <cell r="B1182" t="str">
            <v>POSTE CONCRETO SEÇÃO CIRCULAR COMPRIMENTO=7M CARGA NOMINAL TOPO 400KGINCLUSIVE ESCAVACAO EXCLUSIVE TRANSPORTE - FORNECIMENTO E COLOCAÇÃO</v>
          </cell>
          <cell r="C1182" t="str">
            <v>UN</v>
          </cell>
          <cell r="D1182">
            <v>580.58000000000004</v>
          </cell>
        </row>
        <row r="1183">
          <cell r="A1183" t="str">
            <v>73783/008</v>
          </cell>
          <cell r="B1183" t="str">
            <v>POSTE CONCRETO SEÇÃO CIRCULAR COMPRIMENTO=11M E CARGA NOMINAL 200KG INCLUSIVE ESCAVACAO EXCLUSIVE TRANSPORTE - FORNECIMENTO E COLOCAÇÃO</v>
          </cell>
          <cell r="C1183" t="str">
            <v>UN</v>
          </cell>
          <cell r="D1183">
            <v>812.05</v>
          </cell>
        </row>
        <row r="1184">
          <cell r="A1184" t="str">
            <v>73783/009</v>
          </cell>
          <cell r="B1184" t="str">
            <v>POSTE CONCRETO SEÇÃO CIRCULAR COMPRIMENTO=11M CARGA NOMINAL NO TOPO 300KG INCLUSIVE ESCAVACAO EXCLUSIVE TRANSPORTE - FORNECIMENTO E COLOCAÇÃO</v>
          </cell>
          <cell r="C1184" t="str">
            <v>UN</v>
          </cell>
          <cell r="D1184">
            <v>957.22</v>
          </cell>
        </row>
        <row r="1185">
          <cell r="A1185" t="str">
            <v>73783/010</v>
          </cell>
          <cell r="B1185" t="str">
            <v>POSTE CONCRETO SEÇÃO CIRCULAR COMPRIMENTO=11M CARGA NOMINAL NO TOPO 400KG INCLUSIVE ESCAVACAO EXCLUSIVE TRANSPORTE - FORNECIMENTO E COLOCAÇÃO</v>
          </cell>
          <cell r="C1185" t="str">
            <v>UN</v>
          </cell>
          <cell r="D1185">
            <v>1095.29</v>
          </cell>
        </row>
        <row r="1186">
          <cell r="A1186" t="str">
            <v>73783/011</v>
          </cell>
          <cell r="B1186" t="str">
            <v>POSTE CONCRETO SEÇÃO CIRCULAR COMPRIMENTO=14M CARGA NOMINAL NO TOPO 400KG INCLUSIVE ESCAVACAO EXCLUSIVE TRANSPORTE - FORNECIMENTO E COLOCAÇÃO</v>
          </cell>
          <cell r="C1186" t="str">
            <v>UN</v>
          </cell>
          <cell r="D1186">
            <v>1479.78</v>
          </cell>
        </row>
        <row r="1187">
          <cell r="A1187" t="str">
            <v>73783/012</v>
          </cell>
          <cell r="B1187" t="str">
            <v>POSTE CONCRETO SEÇÃO CIRCULAR COMPRIMENTO=7M CARGA NOMINAL NO TOPO 300KG INCLUSIVE ESCAVACAO EXCLUSIVE TRANSPORTE - FORNECIMENTO E COLOCAÇÃO</v>
          </cell>
          <cell r="C1187" t="str">
            <v>UN</v>
          </cell>
          <cell r="D1187">
            <v>554.21</v>
          </cell>
        </row>
        <row r="1188">
          <cell r="A1188" t="str">
            <v>73783/013</v>
          </cell>
          <cell r="B1188" t="str">
            <v>POSTE CONCRETO SEÇÃO CIRCULAR COMPRIMENTO=9M CARGA NOMINAL NO TOPO 150KG INCLUSIVE ESCAVACAO EXCLUSIVE TRANSPORTE - FORNECIMENTO E COLOCAÇÃO</v>
          </cell>
          <cell r="C1188" t="str">
            <v>UN</v>
          </cell>
          <cell r="D1188">
            <v>581.03</v>
          </cell>
        </row>
        <row r="1189">
          <cell r="A1189" t="str">
            <v>73783/014</v>
          </cell>
          <cell r="B1189" t="str">
            <v>POSTE CONCRETO SEÇÃO CIRCULAR COMPRIMENTO=9M CARGA NOMINAL NO TOPO 200KG INCLUSIVE ESCAVACAO EXCLUSIVE TRANSPORTE - FORNECIMENTO E COLOCAÇÃO</v>
          </cell>
          <cell r="C1189" t="str">
            <v>UN</v>
          </cell>
          <cell r="D1189">
            <v>625.21</v>
          </cell>
        </row>
        <row r="1190">
          <cell r="A1190" t="str">
            <v>73783/015</v>
          </cell>
          <cell r="B1190" t="str">
            <v>POSTE CONCRETO SEÇÃO CIRCULAR COMPRIMENTO=9M CARGA NOMINAL NO TOPO 300KG INCLUSIVE ESCAVACAO EXCLUSIVE TRANSPORTE - FORNECIMENTO E COLOCAÇÃO</v>
          </cell>
          <cell r="C1190" t="str">
            <v>UN</v>
          </cell>
          <cell r="D1190">
            <v>756.49</v>
          </cell>
        </row>
        <row r="1191">
          <cell r="A1191" t="str">
            <v>73783/016</v>
          </cell>
          <cell r="B1191" t="str">
            <v>POSTE CONCRETO SEÇÃO CIRCULAR COMPRIMENTO=9M CARGA NOMINAL NO TOPO 400KG INCLUSIVE ESCAVACAO EXCLUSIVE TRANSPORTE - FORNECIMENTO E COLOCAÇÃO</v>
          </cell>
          <cell r="C1191" t="str">
            <v>UN</v>
          </cell>
          <cell r="D1191">
            <v>798.35</v>
          </cell>
        </row>
        <row r="1192">
          <cell r="A1192" t="str">
            <v>73783/017</v>
          </cell>
          <cell r="B1192" t="str">
            <v>POSTE CONCRETO SEÇÃO CIRCULAR COMPRIMENTO=11M CARGA NOMINAL NO TOPO 600KG INCLUSIVE ESCAVACAO EXCLUSIVE TRANSPORTE - FORNECIMENTO E COLOCAÇÃO</v>
          </cell>
          <cell r="C1192" t="str">
            <v>UN</v>
          </cell>
          <cell r="D1192">
            <v>1097.3399999999999</v>
          </cell>
        </row>
        <row r="1193">
          <cell r="A1193">
            <v>76454</v>
          </cell>
          <cell r="B1193" t="str">
            <v>ENTRADA DE ENERGIA EM BT TRIFASICA 70 A (QUAD DES)</v>
          </cell>
          <cell r="C1193">
            <v>0</v>
          </cell>
          <cell r="D1193">
            <v>0</v>
          </cell>
        </row>
        <row r="1194">
          <cell r="A1194" t="str">
            <v>76454/001</v>
          </cell>
          <cell r="B1194" t="str">
            <v>ENTRADA DE ENERGIA EM BT TRIFASICA 70 A (QUADRA DESCOBERTA)</v>
          </cell>
          <cell r="C1194" t="str">
            <v>UN</v>
          </cell>
          <cell r="D1194">
            <v>1809.35</v>
          </cell>
        </row>
        <row r="1195">
          <cell r="A1195">
            <v>174</v>
          </cell>
          <cell r="B1195" t="str">
            <v>POSTE METALICO</v>
          </cell>
          <cell r="C1195">
            <v>0</v>
          </cell>
          <cell r="D1195">
            <v>0</v>
          </cell>
        </row>
        <row r="1196">
          <cell r="A1196">
            <v>73769</v>
          </cell>
          <cell r="B1196" t="str">
            <v>POSTES DE ACO FORNECIMENTO E ASSENTAMENTO</v>
          </cell>
          <cell r="C1196">
            <v>0</v>
          </cell>
          <cell r="D1196">
            <v>0</v>
          </cell>
        </row>
        <row r="1197">
          <cell r="A1197" t="str">
            <v>73769/001</v>
          </cell>
          <cell r="B1197" t="str">
            <v>POSTE ACO CONICO CONTINUO CURVO SIMPLES SEM BASE C/JANELA 9M (INSPECAO) - FORNECIMENTO E INSTALACAO</v>
          </cell>
          <cell r="C1197" t="str">
            <v>UN</v>
          </cell>
          <cell r="D1197">
            <v>689.13</v>
          </cell>
        </row>
        <row r="1198">
          <cell r="A1198" t="str">
            <v>73769/002</v>
          </cell>
          <cell r="B1198" t="str">
            <v>POSTE DE AÇO CONICO CONTÍNUO CURVO SIMPLES, FLANGEADO, COM JANELA DE INSPEÇÃO H=9M - FORNECIMENTO E INSTALACAO</v>
          </cell>
          <cell r="C1198" t="str">
            <v>UN</v>
          </cell>
          <cell r="D1198">
            <v>590.64</v>
          </cell>
        </row>
        <row r="1199">
          <cell r="A1199" t="str">
            <v>73769/003</v>
          </cell>
          <cell r="B1199" t="str">
            <v>POSTE DE ACO CONICO CONTINUO CURVO DUPLO, FLANGEADO, COM JANELA DE INSPECAO H=9M - FORNECIMENTO E INSTALACAO</v>
          </cell>
          <cell r="C1199" t="str">
            <v>UN</v>
          </cell>
          <cell r="D1199">
            <v>757.18</v>
          </cell>
        </row>
        <row r="1200">
          <cell r="A1200" t="str">
            <v>73769/004</v>
          </cell>
          <cell r="B1200" t="str">
            <v>POSTE DE ACO CONICO CONTINUO RETO, FLANGEADO, H=9M - FORNECIMENTO E INSTALACAO</v>
          </cell>
          <cell r="C1200" t="str">
            <v>UN</v>
          </cell>
          <cell r="D1200">
            <v>623.84</v>
          </cell>
        </row>
        <row r="1201">
          <cell r="A1201">
            <v>73855</v>
          </cell>
          <cell r="B1201" t="str">
            <v>CHUMBADORES DE ACO</v>
          </cell>
          <cell r="C1201">
            <v>0</v>
          </cell>
          <cell r="D1201">
            <v>0</v>
          </cell>
        </row>
        <row r="1202">
          <cell r="A1202" t="str">
            <v>73855/001</v>
          </cell>
          <cell r="B1202" t="str">
            <v>CHUMBADOR DE AÇO PARA FIXAÇÃO DE POSTE DE ACO RETO OU CURVO 7 A 9M COMFLANGE - FORNECIMENTO E INSTALACAO</v>
          </cell>
          <cell r="C1202" t="str">
            <v>UN</v>
          </cell>
          <cell r="D1202">
            <v>190.49</v>
          </cell>
        </row>
        <row r="1203">
          <cell r="A1203">
            <v>175</v>
          </cell>
          <cell r="B1203" t="str">
            <v>LUMINARIA EXTERNA</v>
          </cell>
          <cell r="C1203">
            <v>0</v>
          </cell>
          <cell r="D1203">
            <v>0</v>
          </cell>
        </row>
        <row r="1204">
          <cell r="A1204">
            <v>72281</v>
          </cell>
          <cell r="B1204" t="str">
            <v>REATOR PARA LÂMPADA VAPOR DE MERCÚRIO USO EXTERNO 220V/400W</v>
          </cell>
          <cell r="C1204" t="str">
            <v>UN</v>
          </cell>
          <cell r="D1204">
            <v>70.62</v>
          </cell>
        </row>
        <row r="1205">
          <cell r="A1205">
            <v>72282</v>
          </cell>
          <cell r="B1205" t="str">
            <v>REATOR PARA LÂMPADA VAPOR DE SÓDIO ALTA PRESSÃO - 220V/250W - USO EXTERNO</v>
          </cell>
          <cell r="C1205" t="str">
            <v>UN</v>
          </cell>
          <cell r="D1205">
            <v>88.9</v>
          </cell>
        </row>
        <row r="1206">
          <cell r="A1206">
            <v>73831</v>
          </cell>
          <cell r="B1206" t="str">
            <v>LAMPADAS E RECEPTACULOS</v>
          </cell>
          <cell r="C1206">
            <v>0</v>
          </cell>
          <cell r="D1206">
            <v>0</v>
          </cell>
        </row>
        <row r="1207">
          <cell r="A1207" t="str">
            <v>73831/001</v>
          </cell>
          <cell r="B1207" t="str">
            <v>LAMPADA DE VAPOR DE MERCURIO DE 125W - FORNECIMENTO E INSTALACAO</v>
          </cell>
          <cell r="C1207" t="str">
            <v>UN</v>
          </cell>
          <cell r="D1207">
            <v>12.29</v>
          </cell>
        </row>
        <row r="1208">
          <cell r="A1208" t="str">
            <v>73831/002</v>
          </cell>
          <cell r="B1208" t="str">
            <v>LAMPADA DE VAPOR DE MERCURIO DE 250W - FORNECIMENTO E INSTALACAO</v>
          </cell>
          <cell r="C1208" t="str">
            <v>UN</v>
          </cell>
          <cell r="D1208">
            <v>23.44</v>
          </cell>
        </row>
        <row r="1209">
          <cell r="A1209" t="str">
            <v>73831/003</v>
          </cell>
          <cell r="B1209" t="str">
            <v>LAMPADA DE VAPOR DE MERCURIO DE 400W/250V - FORNECIMENTO E INSTALACAO</v>
          </cell>
          <cell r="C1209" t="str">
            <v>UN</v>
          </cell>
          <cell r="D1209">
            <v>34.369999999999997</v>
          </cell>
        </row>
        <row r="1210">
          <cell r="A1210" t="str">
            <v>73831/004</v>
          </cell>
          <cell r="B1210" t="str">
            <v>LAMPADA MISTA DE 160W - FORNECIMENTO E INSTALACAO</v>
          </cell>
          <cell r="C1210" t="str">
            <v>UN</v>
          </cell>
          <cell r="D1210">
            <v>12.88</v>
          </cell>
        </row>
        <row r="1211">
          <cell r="A1211" t="str">
            <v>73831/005</v>
          </cell>
          <cell r="B1211" t="str">
            <v>LAMPADA MISTA DE 250W - FORNECIMENTO E INSTALACAO</v>
          </cell>
          <cell r="C1211" t="str">
            <v>UN</v>
          </cell>
          <cell r="D1211">
            <v>16.440000000000001</v>
          </cell>
        </row>
        <row r="1212">
          <cell r="A1212" t="str">
            <v>73831/006</v>
          </cell>
          <cell r="B1212" t="str">
            <v>LAMPADA MISTA DE 500W - FORNECIMENTO E INSTALACAO</v>
          </cell>
          <cell r="C1212" t="str">
            <v>UN</v>
          </cell>
          <cell r="D1212">
            <v>35.08</v>
          </cell>
        </row>
        <row r="1213">
          <cell r="A1213" t="str">
            <v>73831/007</v>
          </cell>
          <cell r="B1213" t="str">
            <v>LAMPADA DE VAPOR DE SODIO DE 150WX220V - FORNECIMENTO E INSTALACAO</v>
          </cell>
          <cell r="C1213" t="str">
            <v>UN</v>
          </cell>
          <cell r="D1213">
            <v>33.46</v>
          </cell>
        </row>
        <row r="1214">
          <cell r="A1214" t="str">
            <v>73831/008</v>
          </cell>
          <cell r="B1214" t="str">
            <v>LAMPADA DE VAPOR DE SODIO DE 250WX220V - FORNECIMENTO E INSTALACAO</v>
          </cell>
          <cell r="C1214" t="str">
            <v>UN</v>
          </cell>
          <cell r="D1214">
            <v>37.9</v>
          </cell>
        </row>
        <row r="1215">
          <cell r="A1215" t="str">
            <v>73831/009</v>
          </cell>
          <cell r="B1215" t="str">
            <v>LAMPADA DE VAPOR DE SODIO DE 400WX220V - FORNECIMENTO E INSTALACAO</v>
          </cell>
          <cell r="C1215" t="str">
            <v>UN</v>
          </cell>
          <cell r="D1215">
            <v>44.96</v>
          </cell>
        </row>
        <row r="1216">
          <cell r="A1216">
            <v>74231</v>
          </cell>
          <cell r="B1216" t="str">
            <v>LUMINARIA EXTERNA ABERTA</v>
          </cell>
          <cell r="C1216">
            <v>0</v>
          </cell>
          <cell r="D1216">
            <v>0</v>
          </cell>
        </row>
        <row r="1217">
          <cell r="A1217" t="str">
            <v>74231/001</v>
          </cell>
          <cell r="B1217" t="str">
            <v>LUMINARIA ABERTA PARA ILUMINACAO PUBLICA, PARA LAMPADA A VAPOR DE MERCURIO ATE 400W E MISTA ATE 500W, COM BRACO EM TUBO DE ACO GALV D=50MM PROJ HOR=2.500MM E PROJ VERT= 2.200MM, FORNECIMENTO E INSTALACAO</v>
          </cell>
          <cell r="C1217" t="str">
            <v>UN</v>
          </cell>
          <cell r="D1217">
            <v>74.069999999999993</v>
          </cell>
        </row>
        <row r="1218">
          <cell r="A1218">
            <v>74246</v>
          </cell>
          <cell r="B1218" t="str">
            <v>REFLETOR PARA LAMPADAS VAPOR DE MERCURIO, VAPOR DE SODIO, VAPOR METALICO</v>
          </cell>
          <cell r="C1218">
            <v>0</v>
          </cell>
          <cell r="D1218">
            <v>0</v>
          </cell>
        </row>
        <row r="1219">
          <cell r="A1219" t="str">
            <v>74246/001</v>
          </cell>
          <cell r="B1219" t="str">
            <v>REFLETOR RETANGULAR FECHADO COM LAMPADA VAPOR METALICO 400 W</v>
          </cell>
          <cell r="C1219" t="str">
            <v>UN</v>
          </cell>
          <cell r="D1219">
            <v>201.63</v>
          </cell>
        </row>
        <row r="1220">
          <cell r="A1220">
            <v>176</v>
          </cell>
          <cell r="B1220" t="str">
            <v>TRANSFORMADORES</v>
          </cell>
          <cell r="C1220">
            <v>0</v>
          </cell>
          <cell r="D1220">
            <v>0</v>
          </cell>
        </row>
        <row r="1221">
          <cell r="A1221">
            <v>73857</v>
          </cell>
          <cell r="B1221" t="str">
            <v>TRANSFORMADORES DE DISTRIBUICAO</v>
          </cell>
          <cell r="C1221">
            <v>0</v>
          </cell>
          <cell r="D1221">
            <v>0</v>
          </cell>
        </row>
        <row r="1222">
          <cell r="A1222" t="str">
            <v>73857/001</v>
          </cell>
          <cell r="B1222" t="str">
            <v>TRANSFORMADOR DISTRIBUICAO 75KVA TRIFASICO 60HZ CLASSE 15KV IMERSO EMÓLEO MINERAL FORNECIMENTO E INSTALACAO</v>
          </cell>
          <cell r="C1222" t="str">
            <v>UN</v>
          </cell>
          <cell r="D1222">
            <v>5789.54</v>
          </cell>
        </row>
        <row r="1223">
          <cell r="A1223" t="str">
            <v>73857/002</v>
          </cell>
          <cell r="B1223" t="str">
            <v>TRANSFORMADOR DISTRIBUICAO 112,5KVA TRIFASICO 60HZ CLASSE 15KV IMERSOEM ÓLEO MINERAL FORNECIMENTO E INSTALACAO</v>
          </cell>
          <cell r="C1223" t="str">
            <v>UN</v>
          </cell>
          <cell r="D1223">
            <v>7475.16</v>
          </cell>
        </row>
        <row r="1224">
          <cell r="A1224" t="str">
            <v>73857/003</v>
          </cell>
          <cell r="B1224" t="str">
            <v>TRANSFORMADOR DISTRIBUICAO 150KVA TRIFASICO 60HZ CLASSE 15KV IMERSO EM ÓLEO MINERAL FORNECIMENTO E INSTALACAO</v>
          </cell>
          <cell r="C1224" t="str">
            <v>UN</v>
          </cell>
          <cell r="D1224">
            <v>8676.18</v>
          </cell>
        </row>
        <row r="1225">
          <cell r="A1225" t="str">
            <v>73857/004</v>
          </cell>
          <cell r="B1225" t="str">
            <v>TRANSFORMADOR DISTRIBUICAO 225KVA TRIFASICO 60HZ CLASSE 15KV IMERSO EM ÓLEO MINERAL FORNECIMENTO E INSTALACAO</v>
          </cell>
          <cell r="C1225" t="str">
            <v>UN</v>
          </cell>
          <cell r="D1225">
            <v>12470.58</v>
          </cell>
        </row>
        <row r="1226">
          <cell r="A1226" t="str">
            <v>73857/005</v>
          </cell>
          <cell r="B1226" t="str">
            <v>TRANSFORMADOR DISTRIBUICAO 300KVA TRIFASICO 60HZ CLASSE 15KV IMERSO EM ÓLEO MINERAL FORNECIMENTO E INSTALACAO</v>
          </cell>
          <cell r="C1226" t="str">
            <v>UN</v>
          </cell>
          <cell r="D1226">
            <v>15347.25</v>
          </cell>
        </row>
        <row r="1227">
          <cell r="A1227" t="str">
            <v>73857/006</v>
          </cell>
          <cell r="B1227" t="str">
            <v>TRANSFORMADOR DISTRIBUICAO 500KVA TRIFASICO 60HZ CLASSE 15KV IMERSO EM ÓLEO MINERAL FORNECIMENTO E INSTALACAO</v>
          </cell>
          <cell r="C1227" t="str">
            <v>UN</v>
          </cell>
          <cell r="D1227">
            <v>22952.89</v>
          </cell>
        </row>
        <row r="1228">
          <cell r="A1228" t="str">
            <v>73857/007</v>
          </cell>
          <cell r="B1228" t="str">
            <v>TRANSFORMADOR DISTRIBUICAO 30KVA TRIFASICO 60HZ CLASSE 15KV IMERSO EMÓLEO MINERAL FORNECIMENTO E INSTALACAO</v>
          </cell>
          <cell r="C1228" t="str">
            <v>UN</v>
          </cell>
          <cell r="D1228">
            <v>3871.78</v>
          </cell>
        </row>
        <row r="1229">
          <cell r="A1229" t="str">
            <v>73857/008</v>
          </cell>
          <cell r="B1229" t="str">
            <v>TRANSFORMADOR DISTRIBUICAO 45KVA TRIFASICO 60HZ CLASSE 15KV IMERSO EMÓLEO MINERAL FORNECIMENTO E INSTALACAO</v>
          </cell>
          <cell r="C1229" t="str">
            <v>UN</v>
          </cell>
          <cell r="D1229">
            <v>4517.18</v>
          </cell>
        </row>
        <row r="1230">
          <cell r="A1230" t="str">
            <v>73857/009</v>
          </cell>
          <cell r="B1230" t="str">
            <v>TRANSFORMADOR DISTRIBUICAO 750KVA TRIFASICO 60HZ CLASSE 15KV IMERSO EM ÓLEO MINERAL FORNECIMENTO E INSTALACAO</v>
          </cell>
          <cell r="C1230" t="str">
            <v>UN</v>
          </cell>
          <cell r="D1230">
            <v>40572.129999999997</v>
          </cell>
        </row>
        <row r="1231">
          <cell r="A1231" t="str">
            <v>73857/010</v>
          </cell>
          <cell r="B1231" t="str">
            <v>TRANSFORMADOR DISTRIBUICAO 1000KVA TRIFASICO 60HZ CLASSE 15KV IMERSOEM ÓLEO MINERAL FORNECIMENTO E INSTALACAO</v>
          </cell>
          <cell r="C1231" t="str">
            <v>UN</v>
          </cell>
          <cell r="D1231">
            <v>59928.04</v>
          </cell>
        </row>
        <row r="1232">
          <cell r="A1232">
            <v>177</v>
          </cell>
          <cell r="B1232" t="str">
            <v>PONTOS DE LUZ/TOMADAS ANTENA TV/CAMPAINHAS/INTERRUPTORES</v>
          </cell>
          <cell r="C1232">
            <v>0</v>
          </cell>
          <cell r="D1232">
            <v>0</v>
          </cell>
        </row>
        <row r="1233">
          <cell r="A1233">
            <v>72340</v>
          </cell>
          <cell r="B1233" t="str">
            <v>CAMPAINHA CIGARRA DE SOBREPOR - FORNECIMENTO E INSTALACAO</v>
          </cell>
          <cell r="C1233" t="str">
            <v>UN</v>
          </cell>
          <cell r="D1233">
            <v>19.190000000000001</v>
          </cell>
        </row>
        <row r="1234">
          <cell r="A1234">
            <v>73915</v>
          </cell>
          <cell r="B1234" t="str">
            <v>PONTO DE CAMPAINHA / TELEFONE / TV</v>
          </cell>
          <cell r="C1234">
            <v>0</v>
          </cell>
          <cell r="D1234">
            <v>0</v>
          </cell>
        </row>
        <row r="1235">
          <cell r="A1235" t="str">
            <v>73915/001</v>
          </cell>
          <cell r="B1235" t="str">
            <v>PONTO DE CAMPAINHA COM CIGARRA</v>
          </cell>
          <cell r="C1235" t="str">
            <v>UN</v>
          </cell>
          <cell r="D1235">
            <v>37.99</v>
          </cell>
        </row>
        <row r="1236">
          <cell r="A1236" t="str">
            <v>73915/002</v>
          </cell>
          <cell r="B1236" t="str">
            <v>PONTO DE TV SECO PARA EDIFICIOS</v>
          </cell>
          <cell r="C1236" t="str">
            <v>UN</v>
          </cell>
          <cell r="D1236">
            <v>23.31</v>
          </cell>
        </row>
        <row r="1237">
          <cell r="A1237">
            <v>73917</v>
          </cell>
          <cell r="B1237" t="str">
            <v>PONTO TOMADA</v>
          </cell>
          <cell r="C1237">
            <v>0</v>
          </cell>
          <cell r="D1237">
            <v>0</v>
          </cell>
        </row>
        <row r="1238">
          <cell r="A1238" t="str">
            <v>73917/001</v>
          </cell>
          <cell r="B1238" t="str">
            <v>PONTO TOMADA BIPOLAR 10A/250V EM PISO COM ELETRODUTO PVC 1/2" E CAIXAFERRO GALVANIZADO 4X2" SEM PLACA</v>
          </cell>
          <cell r="C1238" t="str">
            <v>PT</v>
          </cell>
          <cell r="D1238">
            <v>53.37</v>
          </cell>
        </row>
        <row r="1239">
          <cell r="A1239" t="str">
            <v>73917/002</v>
          </cell>
          <cell r="B1239" t="str">
            <v>PONTO TOMADA BIPOLAR 10A/250V EM PISO COM ELETRODUTO DE FERRO GALV 3/4" E CAIXA FERRO GALVANIZADO 4X4" SEM PLACA</v>
          </cell>
          <cell r="C1239" t="str">
            <v>PT</v>
          </cell>
          <cell r="D1239">
            <v>86.07</v>
          </cell>
        </row>
        <row r="1240">
          <cell r="A1240" t="str">
            <v>73917/003</v>
          </cell>
          <cell r="B1240" t="str">
            <v>PONTO TOMADA BIPOLAR 10A/250V COM ELETRODUTO PVC 1/2" E CAIXA 4X2" COMPLACA</v>
          </cell>
          <cell r="C1240" t="str">
            <v>PT</v>
          </cell>
          <cell r="D1240">
            <v>58.1</v>
          </cell>
        </row>
        <row r="1241">
          <cell r="A1241" t="str">
            <v>73917/004</v>
          </cell>
          <cell r="B1241" t="str">
            <v>PONTO TOMADA BIPOLAR 10A/250V COM ELETRODUTO FERRO ESMALTADO 3/4" E CAIXA 4X2" COM PLACA</v>
          </cell>
          <cell r="C1241" t="str">
            <v>PT</v>
          </cell>
          <cell r="D1241">
            <v>84.73</v>
          </cell>
        </row>
        <row r="1242">
          <cell r="A1242" t="str">
            <v>73917/005</v>
          </cell>
          <cell r="B1242" t="str">
            <v>PONTO TOMADA BIPOLAR 10A/250V COM ELETRODUTO FERRO GALVANIZADO 3/4" ECAIXA 4X2" COM PLACA</v>
          </cell>
          <cell r="C1242" t="str">
            <v>PT</v>
          </cell>
          <cell r="D1242">
            <v>72.5</v>
          </cell>
        </row>
        <row r="1243">
          <cell r="A1243" t="str">
            <v>73917/006</v>
          </cell>
          <cell r="B1243" t="str">
            <v>PONTO TOMADA BIPOLAR COM CONTATO TERRA 20A/250V COM ELETRODUTO PVC 3/4" E CAIXA 4X2" COM PLACA</v>
          </cell>
          <cell r="C1243" t="str">
            <v>PT</v>
          </cell>
          <cell r="D1243">
            <v>147.08000000000001</v>
          </cell>
        </row>
        <row r="1244">
          <cell r="A1244">
            <v>73952</v>
          </cell>
          <cell r="B1244" t="str">
            <v>PONTOS DE TOMADA</v>
          </cell>
          <cell r="C1244">
            <v>0</v>
          </cell>
          <cell r="D1244">
            <v>0</v>
          </cell>
        </row>
        <row r="1245">
          <cell r="A1245" t="str">
            <v>73952/001</v>
          </cell>
          <cell r="B1245" t="str">
            <v>INSTALACAO PONTO TOMADA EQUIVALENTE 2 VARAS ELETRODUTO FERRO ESMALTADO3/4", 12M FIO 2,5MM2, CAIXAS CONEXOES E TOMADA DE EMBUTIR COM PLACA,INCLUSIVE ABERTURA E FECHAMENTO DE RASGO EM ALVENARIA</v>
          </cell>
          <cell r="C1245" t="str">
            <v>UN</v>
          </cell>
          <cell r="D1245">
            <v>139.88</v>
          </cell>
        </row>
        <row r="1246">
          <cell r="A1246" t="str">
            <v>73952/002</v>
          </cell>
          <cell r="B1246" t="str">
            <v>INSTALACAO 1 CONJUNTO 2 PONTOS TOMADA COM 3 VARAS ELETRODUTO FERRO ESMALTADO 3/4", 18M DE FIO 2,5MM2 CAIXAS CONEXOES E TOMADAS DE EMBUTIR COM PLACAS INCLUSIVE ABERTURA E FECHAMENTO DE RASGO EM ALVENARIA</v>
          </cell>
          <cell r="C1246" t="str">
            <v>UN</v>
          </cell>
          <cell r="D1246">
            <v>188.89</v>
          </cell>
        </row>
        <row r="1247">
          <cell r="A1247" t="str">
            <v>73952/003</v>
          </cell>
          <cell r="B1247" t="str">
            <v>INSTALACAO 1 CONJUNTO 3 PONTOS TOMADA COM 4 VARAS ELETRODUTO FERRO ESMALTADO 3/4", 25M DE DE FIO 2,5MM2 CAIXAS CONEXOES E TOMADAS DE EMBUTIRCOM PLACAS, INCLUSIVE ABERTURA E FECHAMENTO DE RASGO EM ALVENARIA</v>
          </cell>
          <cell r="C1247" t="str">
            <v>UN</v>
          </cell>
          <cell r="D1247">
            <v>238.72</v>
          </cell>
        </row>
        <row r="1248">
          <cell r="A1248" t="str">
            <v>73952/004</v>
          </cell>
          <cell r="B1248" t="str">
            <v>INSTALACAO 1 CONJUNTO 4 PONTOS TOMADA COM 5 VARAS ELETRODUTO FERRO ESMALTADO 3/4", 30M DE FIO 2,5MM2 CAIXAS CONEXOES E TOMADAS DE EMBUTIR COM PLACAS, INCLUSIVE ABERTURA E FECHAMENTO DE RASGOS EM ALVENARIA</v>
          </cell>
          <cell r="C1248" t="str">
            <v>UN</v>
          </cell>
          <cell r="D1248">
            <v>286.91000000000003</v>
          </cell>
        </row>
        <row r="1249">
          <cell r="A1249" t="str">
            <v>73952/005</v>
          </cell>
          <cell r="B1249" t="str">
            <v>INSTALACAO PONTO TOMADA EQUIVALENTE 2 VARAS ELETRODUTO PVC RIGIDO DE 3/4" 12M DE FIO 2,5MM2 CAIXAS CONEXOES E TOMADA DE EMBUTIR COM PLACA, INCLUSIVE ABERTURA E FECHAMENTO DE RASGO EM ALVENARIA</v>
          </cell>
          <cell r="C1249" t="str">
            <v>UN</v>
          </cell>
          <cell r="D1249">
            <v>100.72</v>
          </cell>
        </row>
        <row r="1250">
          <cell r="A1250" t="str">
            <v>73952/006</v>
          </cell>
          <cell r="B1250" t="str">
            <v>INSTALACAO PONTO TOMADA EQUIVALENTE 2 VARAS ELETRODUTO PVC RIGIDO DE 1/2" 12M DE FIO 2,5MM2 CAIXAS CONEXOES TOMADA DE EMBUTIR COM PLACA, INCLUSIVE ABERTURA E FECHAMENTO DE RASGO EM ALVENARIA</v>
          </cell>
          <cell r="C1250" t="str">
            <v>UN</v>
          </cell>
          <cell r="D1250">
            <v>86.61</v>
          </cell>
        </row>
        <row r="1251">
          <cell r="A1251" t="str">
            <v>73952/007</v>
          </cell>
          <cell r="B1251" t="str">
            <v>INSTALACAO 1 CONJUNTO 2 TOMADAS EQUIVALENTE 3 VARAS ELETRODUTO PVC RIGIDO 3/4” 18M DE FIO 2,5MM2 CAIXAS CONEXOES E TOMADAS DE EMBUTIR COM PLACA INCLUSIVE ABERTURA E FECHAMENTO DE RASGO EM ALVENARIA</v>
          </cell>
          <cell r="C1251" t="str">
            <v>UN</v>
          </cell>
          <cell r="D1251">
            <v>132.31</v>
          </cell>
        </row>
        <row r="1252">
          <cell r="A1252" t="str">
            <v>73952/008</v>
          </cell>
          <cell r="B1252" t="str">
            <v>INSTALACAO 1 CONJUNTO 2 TOMADAS EQUIVALENTE 3 VARAS ELETRODUTO PVC RIGIDO 1/2", 18M DE FIO 2,5MM2 CAIXAS CONEXOES E TOMADAS DE EMBUTIR COM PLACA, INCLUSIVE ABERTURA E FECHAMENTO DE RASGO EM ALVENARIA</v>
          </cell>
          <cell r="C1252" t="str">
            <v>UN</v>
          </cell>
          <cell r="D1252">
            <v>121.85</v>
          </cell>
        </row>
        <row r="1253">
          <cell r="A1253" t="str">
            <v>73952/009</v>
          </cell>
          <cell r="B1253" t="str">
            <v>INSTALACAO 1 CONJUNTO 3 TOMADAS EQUIVALENTE 4 VARAS ELETRODUTO PVC RIGIDO 3/4", 25M DE FIO 2,5MM2 CAIXAS CONEXOES E TOMADAS DE EMBUTIR COM PLACA, INCLUSIVE ABERTURA E FECHAMENTO DE RASGO EM ALVENARIA</v>
          </cell>
          <cell r="C1253" t="str">
            <v>UN</v>
          </cell>
          <cell r="D1253">
            <v>174.91</v>
          </cell>
        </row>
        <row r="1254">
          <cell r="A1254" t="str">
            <v>73952/010</v>
          </cell>
          <cell r="B1254" t="str">
            <v>INSTALACAO 1 CONJUNTO 3 TOMADAS EQUIVALENTE 4 VARAS ELETRODUTO PVC RIGIDO 1/2", 25M DE FIO 2,5MM2 CAIXAS CONEXOES E TOMADAS DE EMBUTIR COM PLACA, INCLUSIVE CONEXOES E FECHAMENTO DE RASGO EM ALVENARIA</v>
          </cell>
          <cell r="C1254" t="str">
            <v>UN</v>
          </cell>
          <cell r="D1254">
            <v>156.01</v>
          </cell>
        </row>
        <row r="1255">
          <cell r="A1255" t="str">
            <v>73952/011</v>
          </cell>
          <cell r="B1255" t="str">
            <v>INSTALACAO 1 CONJUNTO 4 TOMADAS EQUIVALENTE 5 VARAS ELETRODUTO PVC RIGIDO DE 3/4", 30M DE FIO 2,5MM2 CAIXAS CONEXOES E TOMADAS DE EMBUTIR COM PLACA, INCLUSIVE ABERTURA E FECHAMENTO DE RASGO EM ALVENARIA</v>
          </cell>
          <cell r="C1255" t="str">
            <v>UN</v>
          </cell>
          <cell r="D1255">
            <v>211.23</v>
          </cell>
        </row>
        <row r="1256">
          <cell r="A1256" t="str">
            <v>73952/012</v>
          </cell>
          <cell r="B1256" t="str">
            <v>INSTALACAO 1 CONJUNTO 4 TOMADAS EQUIVALENTE 5 VARAS ELETRODUTO PVC RIGIDO 1/2", 30M DE FIO 2,5MM2 CAIXAS CONEXOES E TOMADAS DE EMBUTIR COM PLACA, INCLUSIVE ABERTURA E FECHAMENTO DE RASGO EM ALVENARIA</v>
          </cell>
          <cell r="C1256" t="str">
            <v>UN</v>
          </cell>
          <cell r="D1256">
            <v>187.93</v>
          </cell>
        </row>
        <row r="1257">
          <cell r="A1257" t="str">
            <v>73952/013</v>
          </cell>
          <cell r="B1257" t="str">
            <v>PONTO TOMADA BIPOLAR COM CONTATO TERRA 20A/250V EMBUTIDO PAREDE, ELETRODUTO PVC RIGIDO</v>
          </cell>
          <cell r="C1257" t="str">
            <v>UN</v>
          </cell>
          <cell r="D1257">
            <v>202.24</v>
          </cell>
        </row>
        <row r="1258">
          <cell r="A1258">
            <v>74042</v>
          </cell>
          <cell r="B1258" t="str">
            <v>PONTO INTERRUPTOR</v>
          </cell>
          <cell r="C1258">
            <v>0</v>
          </cell>
          <cell r="D1258">
            <v>0</v>
          </cell>
        </row>
        <row r="1259">
          <cell r="A1259" t="str">
            <v>74042/001</v>
          </cell>
          <cell r="B1259" t="str">
            <v>PONTO INTERRUPTOR SIMPLES COM ELETRODUTO PVC 1/2" E CAIXA 4X2"</v>
          </cell>
          <cell r="C1259" t="str">
            <v>PT</v>
          </cell>
          <cell r="D1259">
            <v>53.66</v>
          </cell>
        </row>
        <row r="1260">
          <cell r="A1260" t="str">
            <v>74042/002</v>
          </cell>
          <cell r="B1260" t="str">
            <v>PONTO INTERRUPTOR DUPLO SIMPLES COM ELETRODUTO PVC 1/2" E CAIXA 4X2"</v>
          </cell>
          <cell r="C1260" t="str">
            <v>PT</v>
          </cell>
          <cell r="D1260">
            <v>77.3</v>
          </cell>
        </row>
        <row r="1261">
          <cell r="A1261" t="str">
            <v>74042/003</v>
          </cell>
          <cell r="B1261" t="str">
            <v>PONTO INTERRUPTOR TRIPLO SIMPLES COM ELETRODUTO PVC 3/4" E CAIXA 4X2"</v>
          </cell>
          <cell r="C1261" t="str">
            <v>PT</v>
          </cell>
          <cell r="D1261">
            <v>86.41</v>
          </cell>
        </row>
        <row r="1262">
          <cell r="A1262" t="str">
            <v>74042/004</v>
          </cell>
          <cell r="B1262" t="str">
            <v>PONTO INTERRUPTOR SIMPLES COM ELETRODUTO FERRO ESMALTADO 3/4" E CAIXA4X2"</v>
          </cell>
          <cell r="C1262" t="str">
            <v>PT</v>
          </cell>
          <cell r="D1262">
            <v>74.02</v>
          </cell>
        </row>
        <row r="1263">
          <cell r="A1263" t="str">
            <v>74042/005</v>
          </cell>
          <cell r="B1263" t="str">
            <v>PONTO INTERRUPTOR TRIPLO SIMPLES COM ELETRODUTO FERRO ESMALTADO 3/4" ECAIXA 4X2"</v>
          </cell>
          <cell r="C1263" t="str">
            <v>PT</v>
          </cell>
          <cell r="D1263">
            <v>107.28</v>
          </cell>
        </row>
        <row r="1264">
          <cell r="A1264" t="str">
            <v>74042/006</v>
          </cell>
          <cell r="B1264" t="str">
            <v>PONTO INTERRUPTOR SIMPLES COM ELETRODUTO FERRO GALVANIZADO 3/4" E CAIXA 4X2"</v>
          </cell>
          <cell r="C1264" t="str">
            <v>PT</v>
          </cell>
          <cell r="D1264">
            <v>64.260000000000005</v>
          </cell>
        </row>
        <row r="1265">
          <cell r="A1265" t="str">
            <v>74042/007</v>
          </cell>
          <cell r="B1265" t="str">
            <v>PONTO INTERRUPTOR THREE-WAY COM ELETRODUTO PVC 3/4" E CAIXA 4X2"</v>
          </cell>
          <cell r="C1265" t="str">
            <v>PT</v>
          </cell>
          <cell r="D1265">
            <v>192.22</v>
          </cell>
        </row>
        <row r="1266">
          <cell r="A1266">
            <v>74054</v>
          </cell>
          <cell r="B1266" t="str">
            <v>PONTO DE LUZ (CAIXA, ELETRODUTO, FIOS E INTERRUPTOR)</v>
          </cell>
          <cell r="C1266">
            <v>0</v>
          </cell>
          <cell r="D1266">
            <v>0</v>
          </cell>
        </row>
        <row r="1267">
          <cell r="A1267" t="str">
            <v>74054/001</v>
          </cell>
          <cell r="B1267" t="str">
            <v>PONTO DE LUZ (CAIXA, ELETRODUTO, FIOS E INTERRUPTOR)</v>
          </cell>
          <cell r="C1267" t="str">
            <v>UN</v>
          </cell>
          <cell r="D1267">
            <v>83.37</v>
          </cell>
        </row>
        <row r="1268">
          <cell r="A1268" t="str">
            <v>74054/002</v>
          </cell>
          <cell r="B1268" t="str">
            <v>PONTO DE TOMADA (CAIXA, ELETRODUTO, FIOS E TOMADA)</v>
          </cell>
          <cell r="C1268" t="str">
            <v>UN</v>
          </cell>
          <cell r="D1268">
            <v>69.599999999999994</v>
          </cell>
        </row>
        <row r="1269">
          <cell r="A1269" t="str">
            <v>74054/003</v>
          </cell>
          <cell r="B1269" t="str">
            <v>PONTO DE TOMADA PARA AR CONDICIONADO (CAIXA, ELETRODUTO, FIOS E TOMADA)</v>
          </cell>
          <cell r="C1269" t="str">
            <v>UN</v>
          </cell>
          <cell r="D1269">
            <v>132.03</v>
          </cell>
        </row>
        <row r="1270">
          <cell r="A1270">
            <v>74062</v>
          </cell>
          <cell r="B1270" t="str">
            <v>PONTO INTERRUPTOR DUPLO SIMPLES/TOMADA ELETR PVC 3/4" - 4X2"</v>
          </cell>
          <cell r="C1270">
            <v>0</v>
          </cell>
          <cell r="D1270">
            <v>0</v>
          </cell>
        </row>
        <row r="1271">
          <cell r="A1271" t="str">
            <v>74062/001</v>
          </cell>
          <cell r="B1271" t="str">
            <v>PONTO INTERRUPTOR SIMPLES/TOMADA COM ELETRODUTO PVC 1/2" E CAIXA 4X2"</v>
          </cell>
          <cell r="C1271" t="str">
            <v>PT</v>
          </cell>
          <cell r="D1271">
            <v>75.72</v>
          </cell>
        </row>
        <row r="1272">
          <cell r="A1272" t="str">
            <v>74062/002</v>
          </cell>
          <cell r="B1272" t="str">
            <v>PONTO INTERRUPTOR DUPLO SIMPLES/TOMADA COM ELETRODUTO PVC 3/4" E CAIXA4X2"</v>
          </cell>
          <cell r="C1272" t="str">
            <v>PT</v>
          </cell>
          <cell r="D1272">
            <v>87.44</v>
          </cell>
        </row>
        <row r="1273">
          <cell r="A1273" t="str">
            <v>74062/003</v>
          </cell>
          <cell r="B1273" t="str">
            <v>PONTO INTERRUPTOR SIMPLES/TOMADA COM ELETRODUTO FERRO GALVANIZADO 3/4”" E CAIXA 4X2"</v>
          </cell>
          <cell r="C1273" t="str">
            <v>PT</v>
          </cell>
          <cell r="D1273">
            <v>91.69</v>
          </cell>
        </row>
        <row r="1274">
          <cell r="A1274">
            <v>74063</v>
          </cell>
          <cell r="B1274" t="str">
            <v>PONTO LUZ PAREDE</v>
          </cell>
          <cell r="C1274">
            <v>0</v>
          </cell>
          <cell r="D1274">
            <v>0</v>
          </cell>
        </row>
        <row r="1275">
          <cell r="A1275" t="str">
            <v>74063/001</v>
          </cell>
          <cell r="B1275" t="str">
            <v>PONTO LUZ PAREDE (ARANDELA) ELETRODUTO PVC 3/4"</v>
          </cell>
          <cell r="C1275" t="str">
            <v>PT</v>
          </cell>
          <cell r="D1275">
            <v>63.82</v>
          </cell>
        </row>
        <row r="1276">
          <cell r="A1276" t="str">
            <v>74063/002</v>
          </cell>
          <cell r="B1276" t="str">
            <v>PONTO LUZ PAREDE (ARANDELA) ELETRODUTO FERRO ESMALTADO 3/4"</v>
          </cell>
          <cell r="C1276" t="str">
            <v>PT</v>
          </cell>
          <cell r="D1276">
            <v>80.63</v>
          </cell>
        </row>
        <row r="1277">
          <cell r="A1277">
            <v>74080</v>
          </cell>
          <cell r="B1277" t="str">
            <v>PONTO INTERRUPTOR SOBREPOR APARENTE</v>
          </cell>
          <cell r="C1277">
            <v>0</v>
          </cell>
          <cell r="D1277">
            <v>0</v>
          </cell>
        </row>
        <row r="1278">
          <cell r="A1278" t="str">
            <v>74080/001</v>
          </cell>
          <cell r="B1278" t="str">
            <v>PONTO INTERRUPTOR SOBREPOR APARENTE 1 SECAO C/12,00M FIO 2,5MM2</v>
          </cell>
          <cell r="C1278" t="str">
            <v>UN</v>
          </cell>
          <cell r="D1278">
            <v>67.28</v>
          </cell>
        </row>
        <row r="1279">
          <cell r="A1279">
            <v>74083</v>
          </cell>
          <cell r="B1279" t="str">
            <v>INSTALACAO PONTO LUZ APARENTE SOBRE MADEIRAMENTO, FIO 2,5MM, FITA ISO-LANTE, BUCHAS DE NYLON E PARAFUSOS, CLEATS E BOCAL DE PORCELANA</v>
          </cell>
          <cell r="C1279">
            <v>0</v>
          </cell>
          <cell r="D1279">
            <v>0</v>
          </cell>
        </row>
        <row r="1280">
          <cell r="A1280" t="str">
            <v>74083/001</v>
          </cell>
          <cell r="B1280" t="str">
            <v>INSTALACAO PONTO LUZ APARENTE SOBRE MADEIRAMENTO, FIO 2,5MM, FITA ISOLANTE, BUCHAS DE NYLON E PARAFUSOS, CLEATS E BOCAL DE PORCELANA</v>
          </cell>
          <cell r="C1280" t="str">
            <v>UN</v>
          </cell>
          <cell r="D1280">
            <v>69.98</v>
          </cell>
        </row>
        <row r="1281">
          <cell r="A1281">
            <v>74114</v>
          </cell>
          <cell r="B1281" t="str">
            <v>PONTO DE TOMADA P/CHUVEIRO ELETRICO</v>
          </cell>
          <cell r="C1281">
            <v>0</v>
          </cell>
          <cell r="D1281">
            <v>0</v>
          </cell>
        </row>
        <row r="1282">
          <cell r="A1282" t="str">
            <v>74114/001</v>
          </cell>
          <cell r="B1282" t="str">
            <v>PONTO PARA CHUVEIRO ELETRICO COM CAIXA, ELETRODUTO E FIO</v>
          </cell>
          <cell r="C1282" t="str">
            <v>PT</v>
          </cell>
          <cell r="D1282">
            <v>67.94</v>
          </cell>
        </row>
        <row r="1283">
          <cell r="A1283">
            <v>74132</v>
          </cell>
          <cell r="B1283" t="str">
            <v>PONTOS DE LUZ - ELETRODUTO DE PVC</v>
          </cell>
          <cell r="C1283">
            <v>0</v>
          </cell>
          <cell r="D1283">
            <v>0</v>
          </cell>
        </row>
        <row r="1284">
          <cell r="A1284" t="str">
            <v>74132/001</v>
          </cell>
          <cell r="B1284" t="str">
            <v>INSTALACAO PONTO LUZ EQUIVALENTE A 2 VARAS ELETRODUTO PVC RIGIDO 3/4",12M DE FIO 2,5MM2 CAIXAS CONEXOES LUVAS CURVA E INTERRUPTOR EMBUTIR COM PLACA, INCLUSIVE ABERTURA E FECHAMENTO RASGO ALVENARIA</v>
          </cell>
          <cell r="C1284" t="str">
            <v>UN</v>
          </cell>
          <cell r="D1284">
            <v>112.01</v>
          </cell>
        </row>
        <row r="1285">
          <cell r="A1285" t="str">
            <v>74132/002</v>
          </cell>
          <cell r="B1285" t="str">
            <v>INSTALACAO PONTO LUZ EQUIVALENTE A 2 VARAS ELETRODUTO PVC RIGIDO 1/2",12M FIO 2,5MM2 CAIXAS CONEXOES LUVAS CURVA E INTERRUPTOR COM PLACA, INCLUSIVE ABERTURA E FECHAMENTO DE RASGO EM ALVENARIA</v>
          </cell>
          <cell r="C1285" t="str">
            <v>UN</v>
          </cell>
          <cell r="D1285">
            <v>98.19</v>
          </cell>
        </row>
        <row r="1286">
          <cell r="A1286" t="str">
            <v>74132/003</v>
          </cell>
          <cell r="B1286" t="str">
            <v>INSTALACAO CONJUNTO 2 PONTOS LUZ EQUIVALENTE 5 VARAS ELETRODUTO PVC RIGIDO 3/4", 33M FIO 2,5MM2 CAIXAS CONEXOES LUVAS CURVA E INTERRUPTOR EMBUTIR COM PLACA, INCLUSIVE ABERTURA E FECHAMENTO DE RASGO EM ALVENARIA</v>
          </cell>
          <cell r="C1286" t="str">
            <v>UN</v>
          </cell>
          <cell r="D1286">
            <v>204.09</v>
          </cell>
        </row>
        <row r="1287">
          <cell r="A1287" t="str">
            <v>74132/004</v>
          </cell>
          <cell r="B1287" t="str">
            <v>INSTALACAO CONJUNTO 2 PONTOS LUZ EQUIVALENTE 5 VARAS ELETRODUTO PVC RIGIDO 1/2", 33M FIO 2,5MM2 CAIXAS CONEXOES LUVAS CURVA E INTERRUPTOR EMBUTIR COM PLACA, INCLUSIVE ABERTURA E FECHAMENTO DE RASGO EM ALVENARIA</v>
          </cell>
          <cell r="C1287" t="str">
            <v>UN</v>
          </cell>
          <cell r="D1287">
            <v>179.13</v>
          </cell>
        </row>
        <row r="1288">
          <cell r="A1288" t="str">
            <v>74132/005</v>
          </cell>
          <cell r="B1288" t="str">
            <v>INSTALACAO CONJUNTO 3 PONTOS LUZ EQUIVALENTE 6 VARAS ELETRODUTO PVC RIGIDO 3/4" 50M FIO 2,5MM2 CAIXAS CONEXOES LUVAS CURVA E INTERRUPTOR EMBUTIR COM PLACA, INCLUSIVE ABERTURA E FECHAMENTO RASGO DE ALVENARIA</v>
          </cell>
          <cell r="C1288" t="str">
            <v>UN</v>
          </cell>
          <cell r="D1288">
            <v>273.56</v>
          </cell>
        </row>
        <row r="1289">
          <cell r="A1289" t="str">
            <v>74132/006</v>
          </cell>
          <cell r="B1289" t="str">
            <v>INSTALACAO CONJUNTO 3 PONTOS LUZ EQUIVALENTE 6 VARAS ELETRODUTO PVC RIGIDO 1/2", 50M FIO 2,5MM2 CAIXAS CONEXOES LUVAS CURVA E INTERRUPTOR EMBUTIR COM PLACA, INCLUSIVE ABERTURA E FECHAMENTO RASGO EM ALVENARIA</v>
          </cell>
          <cell r="C1289" t="str">
            <v>UN</v>
          </cell>
          <cell r="D1289">
            <v>242.33</v>
          </cell>
        </row>
        <row r="1290">
          <cell r="A1290" t="str">
            <v>74132/007</v>
          </cell>
          <cell r="B1290" t="str">
            <v>INSTALACAO CONJUNTO 4 PONTOS LUZ EQUIVALENTE 7 VARAS ELETRODUTO PVC RIGIDO 3/4", 50M FIO 2,5MM2 CAIXAS CONEXOES LUVAS CURVA E INTERRUPTOR EMBUTIR COM PLACA INCLUSIVE ABERTURA E FECHAMENTO RASGO EM ALVENARIA</v>
          </cell>
          <cell r="C1290" t="str">
            <v>UN</v>
          </cell>
          <cell r="D1290">
            <v>288.93</v>
          </cell>
        </row>
        <row r="1291">
          <cell r="A1291" t="str">
            <v>74132/008</v>
          </cell>
          <cell r="B1291" t="str">
            <v>INSTALACAO CONJUNTO 4 PONTOS LUZ EQUIVALENTE 7 VARAS ELETRODUTO PVC RIGIDO 1/2", 50M FIO 2,5MM2 CAIXAS CONEXOES LUVAS CURVA E INTERRUPTOR EMBUTIR COM PLACA INCLUSIVE ABERTURA E FECHAMENTO RASGO ALVENARIA</v>
          </cell>
          <cell r="C1291" t="str">
            <v>UN</v>
          </cell>
          <cell r="D1291">
            <v>261.19</v>
          </cell>
        </row>
        <row r="1292">
          <cell r="A1292" t="str">
            <v>74132/009</v>
          </cell>
          <cell r="B1292" t="str">
            <v>INSTALACAO CONJUNTO 5 PONTOS LUZ EQUIVALENTE 8 VARAS ELETRODUTO PVC RIGIDO 3/4", 57M FIO 2,5MM2 CAIXAS CONEXOES LUVAS CURVA E INTERRUPTOR EMBUTIR COM PLACA, INCLUSIVE ABERTURA E FECHAMENTO RASGO ALVENARIA</v>
          </cell>
          <cell r="C1292" t="str">
            <v>UN</v>
          </cell>
          <cell r="D1292">
            <v>329.95</v>
          </cell>
        </row>
        <row r="1293">
          <cell r="A1293" t="str">
            <v>74132/010</v>
          </cell>
          <cell r="B1293" t="str">
            <v>INSTALACAO CONJUNTO 5 PONTOS LUZ EQUIVALENTE 8 VARAS ELETRODUTO PVC RIGIDO 1/2", 57M FIO 2,5MM2 CAIXAS CONEXOES LUVAS CURVA E INTERRUPTOR EMBUTIR COM PLACA, INCLUSIVE ABERTURA E FECHAMENTO RASGO ALVENARIA</v>
          </cell>
          <cell r="C1293" t="str">
            <v>UN</v>
          </cell>
          <cell r="D1293">
            <v>299.79000000000002</v>
          </cell>
        </row>
        <row r="1294">
          <cell r="A1294" t="str">
            <v>74132/011</v>
          </cell>
          <cell r="B1294" t="str">
            <v>INSTALACAO CONJUNTO 6 PONTOS LUZ EQUIVALENTE 9 VARAS ELETRODUTO PVC RIGIDO 3/4", 66M FIO 2,5MM2 CAIXAS CONEXOES LUVAS CURVA E INTERRUPTOR EMBUTIR COM PLACA, INCLUSIVE ABERTURA E FECHAMENTO RASGO ALVENARIA</v>
          </cell>
          <cell r="C1294" t="str">
            <v>UN</v>
          </cell>
          <cell r="D1294">
            <v>381.22</v>
          </cell>
        </row>
        <row r="1295">
          <cell r="A1295" t="str">
            <v>74132/012</v>
          </cell>
          <cell r="B1295" t="str">
            <v>INSTALACAO CONJUNTO 6 PONTOS LUZ EQUIVALENTE 9 VARAS ELETRODUTO PVC RIGIDO 1/2", 66M FIO 2,5MM2 CAIXAS CONEXOES LUVAS CURVA E INTERRUPTOR EMBUTIR COM PLACA, INCLUSIVE ABERTURA E FECHAMENTO RASGO ALVENARIA</v>
          </cell>
          <cell r="C1295" t="str">
            <v>UN</v>
          </cell>
          <cell r="D1295">
            <v>343.69</v>
          </cell>
        </row>
        <row r="1296">
          <cell r="A1296" t="str">
            <v>74132/013</v>
          </cell>
          <cell r="B1296" t="str">
            <v>INSTALACAO CONJUNTO 8 PONTOS LUZ EQUIVALENTE 10 VARAS ELETRODUTO PVC RIGIDO 3/4", 80M FIO 2,5MM2 CAIXAS CONEXOES LUVAS CURVA E INTERRUPTOR EMBUTIR COM PLACA, INCLUSIVE ABERTURA E FECHAMENTO RASGO ALVENARIA</v>
          </cell>
          <cell r="C1296" t="str">
            <v>UN</v>
          </cell>
          <cell r="D1296">
            <v>451.36</v>
          </cell>
        </row>
        <row r="1297">
          <cell r="A1297" t="str">
            <v>74132/014</v>
          </cell>
          <cell r="B1297" t="str">
            <v>INSTALACAO CONJUNTO 2 PONTOS LUZ EQUIVALENTE 3 VARAS ELETRODUTO PVC RIGIDO 3/4”, 20M FIO 2,5MM2 CAIXAS CONEXOES LUVAS E CONSIDERANDO O CONTROLE DOS PONTOS DIRETO NO QUADRO DE DISTRIBUICAO DE LUZ</v>
          </cell>
          <cell r="C1297" t="str">
            <v>UN</v>
          </cell>
          <cell r="D1297">
            <v>172.12</v>
          </cell>
        </row>
        <row r="1298">
          <cell r="A1298" t="str">
            <v>74132/015</v>
          </cell>
          <cell r="B1298" t="str">
            <v>INSTALACAO CONJUNTO 2 PONTOS LUZ EQUIVALENTE 3 VARAS ELETRODUTO PVC RIGIDO 1/2", 20M FIO 2,5MM2 CAIXAS CONEXOES LUVAS E CONSIDERANDO O CONTROLE DOS PONTOS DIRETO NO QUADRO DE DISTRIBUICAO DE LUZ</v>
          </cell>
          <cell r="C1298" t="str">
            <v>UN</v>
          </cell>
          <cell r="D1298">
            <v>164.97</v>
          </cell>
        </row>
        <row r="1299">
          <cell r="A1299" t="str">
            <v>74132/016</v>
          </cell>
          <cell r="B1299" t="str">
            <v>INSTALACAO CONJUNTO 3 PONTOS LUZ EQUIVALENTE 5 VARAS ELETRODUTO PVC RIGIDO 3/4", 30M FIO 2,5MM2 CAIXAS CONEXOES LUVAS E CONSIDERANDO O CONTROLE DOS PONTOS DIRETO NO QUADRO DE DISTRIBUICAO DE LUZ</v>
          </cell>
          <cell r="C1299" t="str">
            <v>UN</v>
          </cell>
          <cell r="D1299">
            <v>225.04</v>
          </cell>
        </row>
        <row r="1300">
          <cell r="A1300" t="str">
            <v>74132/017</v>
          </cell>
          <cell r="B1300" t="str">
            <v>INSTALACAO CONJUNTO 3 PONTOS LUZ EQUIVALENTE 5 VARAS ELETRODUTO PVC RIGIDO 1/2", 30M FIO 2,5MM2 CAIXAS CONEXOES LUVAS E CONSIDERANDO O CONTROLE DOS PONTOS DIRETO NO QUADRO DE DISTRIBUICAO DE LUZ</v>
          </cell>
          <cell r="C1300" t="str">
            <v>UN</v>
          </cell>
          <cell r="D1300">
            <v>206.21</v>
          </cell>
        </row>
        <row r="1301">
          <cell r="A1301" t="str">
            <v>74132/018</v>
          </cell>
          <cell r="B1301" t="str">
            <v>INSTALACAO CONJUNTO 4 PONTOS LUZ EQUIVALENTE 6 VARAS ELETRODUTO PVC RIGIDO 3/4", 40M FIO 2,5MM2 CAIXAS CONEXOES LUVAS CONSIDERANDO O CONTROLE DOS PONTOS DIRETO NO QUADRO DE DISTRIBUICAO DE LUZ</v>
          </cell>
          <cell r="C1301" t="str">
            <v>UN</v>
          </cell>
          <cell r="D1301">
            <v>222.25</v>
          </cell>
        </row>
        <row r="1302">
          <cell r="A1302" t="str">
            <v>74132/019</v>
          </cell>
          <cell r="B1302" t="str">
            <v>INSTALACAO CONJUNTO 4 PONTOS LUZ EQUIVALENTE 6 VARAS ELETRODUTO PVC RIGIDO 1/2", 40M FIO 2,5MM2 CAIXAS CONEXOES LUVAS E CONSIDERANDO O CONTROLE DOS PONTOS DIRETO NO QUADRO DE DISTRIBUICAO DE LUZ</v>
          </cell>
          <cell r="C1302" t="str">
            <v>UN</v>
          </cell>
          <cell r="D1302">
            <v>194.95</v>
          </cell>
        </row>
        <row r="1303">
          <cell r="A1303" t="str">
            <v>74132/020</v>
          </cell>
          <cell r="B1303" t="str">
            <v>INSTALACAO CONJUNTO 5 PONTOS LUZ EQUIVALENTE 7 VARAS ELETRODUTO PVC RIGIDO 3/4", 45M FIO 2,5MM2 CAIXAS CONEXOES LUVAS E CONSIDERANDO O CONTROLE DOS PONTOS DIRETO NO QUADRO DE DISTRIBUICAO DE LUZ</v>
          </cell>
          <cell r="C1303" t="str">
            <v>UN</v>
          </cell>
          <cell r="D1303">
            <v>257.10000000000002</v>
          </cell>
        </row>
        <row r="1304">
          <cell r="A1304" t="str">
            <v>74132/021</v>
          </cell>
          <cell r="B1304" t="str">
            <v>INSTALACAO CONJUNTO 5 PONTOS LUZ EQUIVALENTE 7 VARAS ELETRODUTO PVC RIGIDO 1/2", 45M FIO 2,5MM2 CAIXAS CONEXOES LUVAS E CONSIDERANDO O CONTROLE DOS PONTOS DIRETO NO QUADRO DE DISTRIBUICAO DE LUZ</v>
          </cell>
          <cell r="C1304" t="str">
            <v>UN</v>
          </cell>
          <cell r="D1304">
            <v>228.07</v>
          </cell>
        </row>
        <row r="1305">
          <cell r="A1305" t="str">
            <v>74132/022</v>
          </cell>
          <cell r="B1305" t="str">
            <v>INSTALACAO 1 CONJUNTO 6 PONTOS LUZ EQUIVALENTE 8 VARAS ELETRODUTO PVC3/4” RIGIDO, 53M DE FIO 2,5MM2 CAIXAS CONEXOES LUVAS E CONSIDERANDO OCONTROLE DOS PONTOS DIRETO NO QUADRO DE DISTRIBUICAO DE LUZ</v>
          </cell>
          <cell r="C1305" t="str">
            <v>UN</v>
          </cell>
          <cell r="D1305">
            <v>300.98</v>
          </cell>
        </row>
        <row r="1306">
          <cell r="A1306" t="str">
            <v>74132/023</v>
          </cell>
          <cell r="B1306" t="str">
            <v>INSTALACAO 1 CONJUNTO 6 PONTOS LUZ EQUIVALENTE 8 VARAS ELETRODUTO PVC1/2", 53M FIO 2,5MM2 CAIXAS CONEXOES LUVAS E CONSIDERANDO O CONTROLEDOS PONTOS DIRETO NO QUADRO DE DISTRIBUICAO DE LUZ</v>
          </cell>
          <cell r="C1306" t="str">
            <v>UN</v>
          </cell>
          <cell r="D1306">
            <v>264.87</v>
          </cell>
        </row>
        <row r="1307">
          <cell r="A1307" t="str">
            <v>74132/024</v>
          </cell>
          <cell r="B1307" t="str">
            <v>INSTALACAO 1 CONJUNTO 8 PONTOS LUZ EQUIVALENTE 9 VARAS ELETRODUTO PVC3/4", 57M DE FIO 2,5MM2 CAIXAS CONEXOES LUVAS E CONSIDERANDO O CONTROLE DOS PONTOS DIRETO NO QUADRO DE DISTRIBUICAO DE LUZ</v>
          </cell>
          <cell r="C1307" t="str">
            <v>UN</v>
          </cell>
          <cell r="D1307">
            <v>342.77</v>
          </cell>
        </row>
        <row r="1308">
          <cell r="A1308">
            <v>178</v>
          </cell>
          <cell r="B1308" t="str">
            <v>GERADORES</v>
          </cell>
          <cell r="C1308">
            <v>0</v>
          </cell>
          <cell r="D1308">
            <v>0</v>
          </cell>
        </row>
        <row r="1309">
          <cell r="A1309">
            <v>74027</v>
          </cell>
          <cell r="B1309" t="str">
            <v>GRUPO GERADOR 150/170 KVA - MOTOR DIESEL</v>
          </cell>
          <cell r="C1309">
            <v>0</v>
          </cell>
          <cell r="D1309">
            <v>0</v>
          </cell>
        </row>
        <row r="1310">
          <cell r="A1310" t="str">
            <v>74027/001</v>
          </cell>
          <cell r="B1310" t="str">
            <v>GRUPO GERADOR 150/170 KVA MOTOR DIESEL - DEPRECIACAO</v>
          </cell>
          <cell r="C1310" t="str">
            <v>H</v>
          </cell>
          <cell r="D1310">
            <v>4.51</v>
          </cell>
        </row>
        <row r="1311">
          <cell r="A1311" t="str">
            <v>74027/002</v>
          </cell>
          <cell r="B1311" t="str">
            <v>GRUPO GERADOR 150/170 KVA MOTOR DIESEL - JUROS</v>
          </cell>
          <cell r="C1311" t="str">
            <v>H</v>
          </cell>
          <cell r="D1311">
            <v>1.7</v>
          </cell>
        </row>
        <row r="1312">
          <cell r="A1312" t="str">
            <v>74027/003</v>
          </cell>
          <cell r="B1312" t="str">
            <v>GRUPO GERADOR 150/170 KVA MOTOR DIESEL - MANUTENCAO</v>
          </cell>
          <cell r="C1312" t="str">
            <v>H</v>
          </cell>
          <cell r="D1312">
            <v>2.2599999999999998</v>
          </cell>
        </row>
        <row r="1313">
          <cell r="A1313" t="str">
            <v>74027/004</v>
          </cell>
          <cell r="B1313" t="str">
            <v>GRUPO GERADOR 150/170 KVA MOTOR DIESEL - MATERIAL NA OPERACAO</v>
          </cell>
          <cell r="C1313" t="str">
            <v>H</v>
          </cell>
          <cell r="D1313">
            <v>69.25</v>
          </cell>
        </row>
        <row r="1314">
          <cell r="A1314" t="str">
            <v>74027/005</v>
          </cell>
          <cell r="B1314" t="str">
            <v>GRUPO GERADOR 150/170 KVA MOTOR DIESEL - UTILIZACAO OPERATIVA</v>
          </cell>
          <cell r="C1314" t="str">
            <v>CHP</v>
          </cell>
          <cell r="D1314">
            <v>77.709999999999994</v>
          </cell>
        </row>
        <row r="1315">
          <cell r="A1315">
            <v>74028</v>
          </cell>
          <cell r="B1315" t="str">
            <v>GRUPO GERADOR 40 KVA - MOTOR DIESEL</v>
          </cell>
          <cell r="C1315">
            <v>0</v>
          </cell>
          <cell r="D1315">
            <v>0</v>
          </cell>
        </row>
        <row r="1316">
          <cell r="A1316" t="str">
            <v>74028/001</v>
          </cell>
          <cell r="B1316" t="str">
            <v>GRUPO GERADOR 40 KVA MOTOR DIESEL - DEPRECIACAO E JUROS</v>
          </cell>
          <cell r="C1316" t="str">
            <v>H</v>
          </cell>
          <cell r="D1316">
            <v>2.0499999999999998</v>
          </cell>
        </row>
        <row r="1317">
          <cell r="A1317" t="str">
            <v>74028/002</v>
          </cell>
          <cell r="B1317" t="str">
            <v>GRUPO GERADOR 40 KVA MOTOR DIESEL - MANUTENCAO</v>
          </cell>
          <cell r="C1317" t="str">
            <v>H</v>
          </cell>
          <cell r="D1317">
            <v>0.73</v>
          </cell>
        </row>
        <row r="1318">
          <cell r="A1318" t="str">
            <v>74028/003</v>
          </cell>
          <cell r="B1318" t="str">
            <v>GRUPO GERADOR 40 KVA MOTOR DIESEL - MATERIAL NA OPERACAO</v>
          </cell>
          <cell r="C1318" t="str">
            <v>H</v>
          </cell>
          <cell r="D1318">
            <v>22.67</v>
          </cell>
        </row>
        <row r="1319">
          <cell r="A1319" t="str">
            <v>74028/004</v>
          </cell>
          <cell r="B1319" t="str">
            <v>GRUPO GERADOR 40 KVA MOTOR DIESEL - UTILIZACAO OPERATIVA</v>
          </cell>
          <cell r="C1319" t="str">
            <v>CHP</v>
          </cell>
          <cell r="D1319">
            <v>25.45</v>
          </cell>
        </row>
        <row r="1320">
          <cell r="A1320">
            <v>243</v>
          </cell>
          <cell r="B1320" t="str">
            <v>SISTEMAS DE PROTECAO/ATERRAMENTO</v>
          </cell>
          <cell r="C1320">
            <v>0</v>
          </cell>
          <cell r="D1320">
            <v>0</v>
          </cell>
        </row>
        <row r="1321">
          <cell r="A1321">
            <v>68069</v>
          </cell>
          <cell r="B1321" t="str">
            <v>HASTE COPPERWELD 5/8” X 3,0M COM CONECTOR</v>
          </cell>
          <cell r="C1321" t="str">
            <v>UN</v>
          </cell>
          <cell r="D1321">
            <v>35.49</v>
          </cell>
        </row>
        <row r="1322">
          <cell r="A1322">
            <v>68070</v>
          </cell>
          <cell r="B1322" t="str">
            <v>PARA-RAIOS TIPO FRANKLIN - CABO E SUPORTE ISOLADOR</v>
          </cell>
          <cell r="C1322" t="str">
            <v>M</v>
          </cell>
          <cell r="D1322">
            <v>28.32</v>
          </cell>
        </row>
        <row r="1323">
          <cell r="A1323">
            <v>72927</v>
          </cell>
          <cell r="B1323" t="str">
            <v>CORDOALHA DE COBRE NU, INCLUSIVE ISOLADORES - 16,00 MM2 - FORNECIMENTOE INSTALACAO</v>
          </cell>
          <cell r="C1323" t="str">
            <v>M</v>
          </cell>
          <cell r="D1323">
            <v>17.28</v>
          </cell>
        </row>
        <row r="1324">
          <cell r="A1324">
            <v>72928</v>
          </cell>
          <cell r="B1324" t="str">
            <v>CORDOALHA DE COBRE NU, INCLUSIVE ISOLADORES - 25,00 MM2 - FORNECIMENTOE INSTALACAO</v>
          </cell>
          <cell r="C1324" t="str">
            <v>M</v>
          </cell>
          <cell r="D1324">
            <v>21.03</v>
          </cell>
        </row>
        <row r="1325">
          <cell r="A1325">
            <v>72929</v>
          </cell>
          <cell r="B1325" t="str">
            <v>CORDOALHA DE COBRE NU, INCLUSIVE ISOLADORES - 35,00 MM2 - FORNECIMENTOE INSTALACAO</v>
          </cell>
          <cell r="C1325" t="str">
            <v>M</v>
          </cell>
          <cell r="D1325">
            <v>24.02</v>
          </cell>
        </row>
        <row r="1326">
          <cell r="A1326">
            <v>72930</v>
          </cell>
          <cell r="B1326" t="str">
            <v>CORDOALHA DE COBRE NU, INCLUSIVE ISOLADORES - 50,00 MM2 - FORNECIMENTOE INSTALACAO</v>
          </cell>
          <cell r="C1326" t="str">
            <v>M</v>
          </cell>
          <cell r="D1326">
            <v>28.87</v>
          </cell>
        </row>
        <row r="1327">
          <cell r="A1327">
            <v>72931</v>
          </cell>
          <cell r="B1327" t="str">
            <v>CORDOALHA DE COBRE NU, INCLUSIVE ISOLADORES - 70,00 MM2 - FORNECIMENTOE INSTALACAO</v>
          </cell>
          <cell r="C1327" t="str">
            <v>M</v>
          </cell>
          <cell r="D1327">
            <v>35.869999999999997</v>
          </cell>
        </row>
        <row r="1328">
          <cell r="A1328">
            <v>72932</v>
          </cell>
          <cell r="B1328" t="str">
            <v>CORDOALHA DE COBRE NU, INCLUSIVE ISOLADORES - 95,00 MM2 - FORNECIMENTOE INSTALACAO</v>
          </cell>
          <cell r="C1328" t="str">
            <v>M</v>
          </cell>
          <cell r="D1328">
            <v>42.81</v>
          </cell>
        </row>
        <row r="1329">
          <cell r="A1329">
            <v>244</v>
          </cell>
          <cell r="B1329" t="str">
            <v>SERVICOS DIVERSOS</v>
          </cell>
          <cell r="C1329">
            <v>0</v>
          </cell>
          <cell r="D1329">
            <v>0</v>
          </cell>
        </row>
        <row r="1330">
          <cell r="A1330">
            <v>9535</v>
          </cell>
          <cell r="B1330" t="str">
            <v>CHUVEIRO ELETRICO COMUM CORPO PLASTICO TIPO DUCHA, FORNECIMENTO E INSTALACAO</v>
          </cell>
          <cell r="C1330" t="str">
            <v>UN</v>
          </cell>
          <cell r="D1330">
            <v>34.18</v>
          </cell>
        </row>
        <row r="1331">
          <cell r="A1331">
            <v>9540</v>
          </cell>
          <cell r="B1331" t="str">
            <v>ENTRADA DE ENERGIA ELETRICA AEREA MONOFASICA 50A</v>
          </cell>
          <cell r="C1331" t="str">
            <v>UN</v>
          </cell>
          <cell r="D1331">
            <v>751.04</v>
          </cell>
        </row>
        <row r="1332">
          <cell r="A1332">
            <v>41598</v>
          </cell>
          <cell r="B1332" t="str">
            <v>ENTRADA PROVISORIA DE ENERGIA ELETRICA AEREA TRIFASICA 40A EM POSTE MADEIRA</v>
          </cell>
          <cell r="C1332" t="str">
            <v>UN</v>
          </cell>
          <cell r="D1332">
            <v>618.29</v>
          </cell>
        </row>
        <row r="1333">
          <cell r="A1333">
            <v>72315</v>
          </cell>
          <cell r="B1333" t="str">
            <v>TERMINAL AÉREO EM AÇO GALVANIZADO COM BASE DE FIXAÇÃO H=30CM</v>
          </cell>
          <cell r="C1333" t="str">
            <v>UN</v>
          </cell>
          <cell r="D1333">
            <v>15.6</v>
          </cell>
        </row>
        <row r="1334">
          <cell r="A1334">
            <v>72941</v>
          </cell>
          <cell r="B1334" t="str">
            <v>APARELHO SINALIZADOR DE SAIDA DE GARAGEM, COM CELULA FOTOELETRICA - FORNECIMENTO E INSTALACAO</v>
          </cell>
          <cell r="C1334" t="str">
            <v>UN</v>
          </cell>
          <cell r="D1334">
            <v>272.58</v>
          </cell>
        </row>
        <row r="1335">
          <cell r="A1335">
            <v>73781</v>
          </cell>
          <cell r="B1335" t="str">
            <v>DIVERSOS PARA SUBESTACAO</v>
          </cell>
          <cell r="C1335">
            <v>0</v>
          </cell>
          <cell r="D1335">
            <v>0</v>
          </cell>
        </row>
        <row r="1336">
          <cell r="A1336" t="str">
            <v>73781/001</v>
          </cell>
          <cell r="B1336" t="str">
            <v>MUFLA TERMINAL PRIMARIA UNIPOLAR USO INTERNO PARA CABO 35/120MM2, ISOLACAO 15/25KV EM EPR - BORRACHA DE SILICONE. FORNECIMENTO E INSTALACAO.</v>
          </cell>
          <cell r="C1336" t="str">
            <v>UN</v>
          </cell>
          <cell r="D1336">
            <v>314.06</v>
          </cell>
        </row>
        <row r="1337">
          <cell r="A1337" t="str">
            <v>73781/002</v>
          </cell>
          <cell r="B1337" t="str">
            <v>ISOLADOR DE PINO TP HI-POT CILINDRICO CLASSE 15KV. FORNECIMENTO E INSTALACAO.</v>
          </cell>
          <cell r="C1337" t="str">
            <v>UN</v>
          </cell>
          <cell r="D1337">
            <v>14.26</v>
          </cell>
        </row>
        <row r="1338">
          <cell r="A1338" t="str">
            <v>73781/003</v>
          </cell>
          <cell r="B1338" t="str">
            <v>ISOLADOR DE SUSPENSAO (DISCO) TP CAVILHA CLASSE 15KV - 6''. FORNECIMENTO E INSTALACAO.</v>
          </cell>
          <cell r="C1338" t="str">
            <v>UN</v>
          </cell>
          <cell r="D1338">
            <v>52.34</v>
          </cell>
        </row>
        <row r="1339">
          <cell r="A1339" t="str">
            <v>73781/004</v>
          </cell>
          <cell r="B1339" t="str">
            <v>CAIXA DE MEDICAO PADRAO CONCESSIONARIA LOCAL ALTA TENSAO-FORNECIMENTOE INSTALACAO.</v>
          </cell>
          <cell r="C1339" t="str">
            <v>UN</v>
          </cell>
          <cell r="D1339">
            <v>531.79</v>
          </cell>
        </row>
        <row r="1340">
          <cell r="A1340" t="str">
            <v>73781/005</v>
          </cell>
          <cell r="B1340" t="str">
            <v>DISJUNTOR TRIFASICO A VOLUME REDUZIDO DE OLEO,INSTALACAO ABRIGADA, 15KV - CN630A, COM RELE PRIMARIO, LCC - 14,7 KA, 350MVA-FORNECIMENTO E INSTALACAO.</v>
          </cell>
          <cell r="C1340" t="str">
            <v>UN</v>
          </cell>
          <cell r="D1340">
            <v>10864.68</v>
          </cell>
        </row>
        <row r="1341">
          <cell r="A1341">
            <v>73782</v>
          </cell>
          <cell r="B1341" t="str">
            <v>TERMINAL MECANICO</v>
          </cell>
          <cell r="C1341">
            <v>0</v>
          </cell>
          <cell r="D1341">
            <v>0</v>
          </cell>
        </row>
        <row r="1342">
          <cell r="A1342" t="str">
            <v>73782/001</v>
          </cell>
          <cell r="B1342" t="str">
            <v>TERMINAL A PRESSAO REFORCADO PARA CONEXAO DE CABO DE COBRE A BARRA, CABO 16 E 25MM2 - FORNECIMENTO E INSTALACAO</v>
          </cell>
          <cell r="C1342" t="str">
            <v>UN</v>
          </cell>
          <cell r="D1342">
            <v>11.4</v>
          </cell>
        </row>
        <row r="1343">
          <cell r="A1343" t="str">
            <v>73782/002</v>
          </cell>
          <cell r="B1343" t="str">
            <v>TERMINAL A PRESSAO REFORCADO PARA CONEXAO DE CABO DE COBRE A BARRA, CABO 50 E 70MM2 - FORNECIMENTO E INSTALACAO</v>
          </cell>
          <cell r="C1343" t="str">
            <v>UN</v>
          </cell>
          <cell r="D1343">
            <v>18.190000000000001</v>
          </cell>
        </row>
        <row r="1344">
          <cell r="A1344" t="str">
            <v>73782/003</v>
          </cell>
          <cell r="B1344" t="str">
            <v>TERMINAL A PRESSAO REFORCADO PARA CONEXAO DE CABO DE COBRE A BARRA, CABO 95 E 120MM2 - FORNECIMENTO E INSTALACAO</v>
          </cell>
          <cell r="C1344" t="str">
            <v>UN</v>
          </cell>
          <cell r="D1344">
            <v>27.97</v>
          </cell>
        </row>
        <row r="1345">
          <cell r="A1345" t="str">
            <v>73782/004</v>
          </cell>
          <cell r="B1345" t="str">
            <v>TERMINAL A PRESSAO REFORCADO PARA CONEXAO DE CABO DE COBRE A BARRA, CABO 150 E 185MM2 - FORNECIMENTO E INSTALACAO</v>
          </cell>
          <cell r="C1345" t="str">
            <v>UN</v>
          </cell>
          <cell r="D1345">
            <v>34.19</v>
          </cell>
        </row>
        <row r="1346">
          <cell r="A1346">
            <v>73851</v>
          </cell>
          <cell r="B1346" t="str">
            <v>ARMACOES SECUNDARIAS</v>
          </cell>
          <cell r="C1346">
            <v>0</v>
          </cell>
          <cell r="D1346">
            <v>0</v>
          </cell>
        </row>
        <row r="1347">
          <cell r="A1347" t="str">
            <v>73851/001</v>
          </cell>
          <cell r="B1347" t="str">
            <v>ARMACAO SECUNDARIA OU REX COMPLETA PARA DUAS LINHAS-FORNECIMENTO E INSTALACAO.</v>
          </cell>
          <cell r="C1347" t="str">
            <v>UN</v>
          </cell>
          <cell r="D1347">
            <v>51.71</v>
          </cell>
        </row>
        <row r="1348">
          <cell r="A1348" t="str">
            <v>73851/002</v>
          </cell>
          <cell r="B1348" t="str">
            <v>ARMACAO SECUNDARIA OU REX COMPLETA PARA TRESLINHAS-FORNECIMENTO E INSTALACAO.</v>
          </cell>
          <cell r="C1348" t="str">
            <v>UN</v>
          </cell>
          <cell r="D1348">
            <v>73.930000000000007</v>
          </cell>
        </row>
        <row r="1349">
          <cell r="A1349" t="str">
            <v>73851/003</v>
          </cell>
          <cell r="B1349" t="str">
            <v>ARMACAO SECUNDARIA OU REX COMPLETA PARA QUATRO LINHAS-FORNECIMENTO E INSTALACAO.</v>
          </cell>
          <cell r="C1349" t="str">
            <v>UN</v>
          </cell>
          <cell r="D1349">
            <v>87.37</v>
          </cell>
        </row>
        <row r="1350">
          <cell r="A1350">
            <v>270</v>
          </cell>
          <cell r="B1350" t="str">
            <v>CHAVES EM GERAL/FUSIVEIS E CONECTORES</v>
          </cell>
          <cell r="C1350">
            <v>0</v>
          </cell>
          <cell r="D1350">
            <v>0</v>
          </cell>
        </row>
        <row r="1351">
          <cell r="A1351">
            <v>72322</v>
          </cell>
          <cell r="B1351" t="str">
            <v>CHAVE SECCIONADORA TRIPOLAR, ABERTURA SOB CARGA, COM FUSÍVEIS NH - 100A/250V - FORNECIMENTO E INSTALACAO</v>
          </cell>
          <cell r="C1351" t="str">
            <v>UN</v>
          </cell>
          <cell r="D1351">
            <v>185.03</v>
          </cell>
        </row>
        <row r="1352">
          <cell r="A1352">
            <v>72326</v>
          </cell>
          <cell r="B1352" t="str">
            <v>CHAVE SECCIONADORA TRIPOLAR, ABERTURA SOB CARGA, COM FUSÍVEIS NH - 200A/250V</v>
          </cell>
          <cell r="C1352" t="str">
            <v>UN</v>
          </cell>
          <cell r="D1352">
            <v>226.89</v>
          </cell>
        </row>
        <row r="1353">
          <cell r="A1353">
            <v>72327</v>
          </cell>
          <cell r="B1353" t="str">
            <v>FUSÍVEL TIPO "DIAZED", TIPO RÁPIDO OU RETARDADO - 2/25A - FORNECIMENTOE INSTALACAO</v>
          </cell>
          <cell r="C1353" t="str">
            <v>UN</v>
          </cell>
          <cell r="D1353">
            <v>2.59</v>
          </cell>
        </row>
        <row r="1354">
          <cell r="A1354">
            <v>72328</v>
          </cell>
          <cell r="B1354" t="str">
            <v>FUSÍVEL TIPO "DIAZED", TIPO RÁPIDO OU RETARDADO - 35/63A - FORNECIMENTO E INSTALACAO</v>
          </cell>
          <cell r="C1354" t="str">
            <v>UN</v>
          </cell>
          <cell r="D1354">
            <v>2.79</v>
          </cell>
        </row>
        <row r="1355">
          <cell r="A1355">
            <v>72330</v>
          </cell>
          <cell r="B1355" t="str">
            <v>FUSÍVEL TIPO NH - 100 / 200A - FORNECIMENTO E INSTALACAO</v>
          </cell>
          <cell r="C1355" t="str">
            <v>UN</v>
          </cell>
          <cell r="D1355">
            <v>12.99</v>
          </cell>
        </row>
        <row r="1356">
          <cell r="A1356">
            <v>73780</v>
          </cell>
          <cell r="B1356" t="str">
            <v>CHAVES</v>
          </cell>
          <cell r="C1356">
            <v>0</v>
          </cell>
          <cell r="D1356">
            <v>0</v>
          </cell>
        </row>
        <row r="1357">
          <cell r="A1357" t="str">
            <v>73780/001</v>
          </cell>
          <cell r="B1357" t="str">
            <v>CHAVE FUSIVEL UNIPOLAR, 15KV - 100A, EQUIPADA COM COMANDO PARA HASTE DE MANOBRA . FORNECIMENTO E INSTALAÇÃO.</v>
          </cell>
          <cell r="C1357" t="str">
            <v>UN</v>
          </cell>
          <cell r="D1357">
            <v>157.21</v>
          </cell>
        </row>
        <row r="1358">
          <cell r="A1358" t="str">
            <v>73780/002</v>
          </cell>
          <cell r="B1358" t="str">
            <v>CHAVE BLINDADA TRIPOLAR 250V, 30A - FORNECIMENTO E INSTALACAO</v>
          </cell>
          <cell r="C1358" t="str">
            <v>UN</v>
          </cell>
          <cell r="D1358">
            <v>98.48</v>
          </cell>
        </row>
        <row r="1359">
          <cell r="A1359" t="str">
            <v>73780/003</v>
          </cell>
          <cell r="B1359" t="str">
            <v>CHAVE BLINDADA TRIPOLAR 250V, 60A - FORNECIMENTO E INSTALACAO</v>
          </cell>
          <cell r="C1359" t="str">
            <v>UN</v>
          </cell>
          <cell r="D1359">
            <v>156.56</v>
          </cell>
        </row>
        <row r="1360">
          <cell r="A1360" t="str">
            <v>73780/004</v>
          </cell>
          <cell r="B1360" t="str">
            <v>CHAVE BLINDADA TRIPOLAR 250V, 100A - FORNECIMENTO E INSTALACAO</v>
          </cell>
          <cell r="C1360" t="str">
            <v>UN</v>
          </cell>
          <cell r="D1360">
            <v>351.51</v>
          </cell>
        </row>
        <row r="1361">
          <cell r="A1361" t="str">
            <v>INES</v>
          </cell>
          <cell r="B1361" t="str">
            <v>INSTALACOES ESPECIAIS</v>
          </cell>
          <cell r="C1361">
            <v>0</v>
          </cell>
          <cell r="D1361">
            <v>0</v>
          </cell>
        </row>
        <row r="1362">
          <cell r="A1362">
            <v>186</v>
          </cell>
          <cell r="B1362" t="str">
            <v>INCENDIO</v>
          </cell>
          <cell r="C1362">
            <v>0</v>
          </cell>
          <cell r="D1362">
            <v>0</v>
          </cell>
        </row>
        <row r="1363">
          <cell r="A1363">
            <v>72283</v>
          </cell>
          <cell r="B1363" t="str">
            <v>ABRIGO PARA HIDRANTE, 75X45X17CM, COM REGISTRO GLOBO ANGULAR 45º 2.1/2", ADAPTADOR STORZ 2.1/2", MANGUEIRA DE INCÊNDIO 15M, REDUÇÃO 2.1/2X1.1/2" E ESGUICHO EM LATÃO 1.1/2" - FORNECIMENTO E INSTALAÇÃO</v>
          </cell>
          <cell r="C1363" t="str">
            <v>UN</v>
          </cell>
          <cell r="D1363">
            <v>912.19</v>
          </cell>
        </row>
        <row r="1364">
          <cell r="A1364">
            <v>72284</v>
          </cell>
          <cell r="B1364" t="str">
            <v>ABRIGO PARA HIDRANTE, 90X60X17CM, COM REGISTRO GLOBO ANGULAR 45º 2.1/2", ADAPTADOR STORZ 2.1/2", MANGUEIRA DE INCÊNDIO 20M, REDUÇÃO 2.1/2X1.1/2" E ESGUICHO EM LATÃO 1.1/2" - FORNECIMENTO E INSTALAÇÃO</v>
          </cell>
          <cell r="C1364" t="str">
            <v>UN</v>
          </cell>
          <cell r="D1364">
            <v>1070.1400000000001</v>
          </cell>
        </row>
        <row r="1365">
          <cell r="A1365">
            <v>72287</v>
          </cell>
          <cell r="B1365" t="str">
            <v>CAIXA DE INCÊNDIO 45X75X17CM - FORNECIMENTO E INSTALAÇÃO</v>
          </cell>
          <cell r="C1365" t="str">
            <v>UN</v>
          </cell>
          <cell r="D1365">
            <v>247.33</v>
          </cell>
        </row>
        <row r="1366">
          <cell r="A1366">
            <v>72288</v>
          </cell>
          <cell r="B1366" t="str">
            <v>CAIXA DE INCÊNDIO 60X75X17CM - FORNECIMENTO E INSTALAÇÃO</v>
          </cell>
          <cell r="C1366" t="str">
            <v>UN</v>
          </cell>
          <cell r="D1366">
            <v>317.76</v>
          </cell>
        </row>
        <row r="1367">
          <cell r="A1367">
            <v>72554</v>
          </cell>
          <cell r="B1367" t="str">
            <v>EXTINTOR DE CO2 6KG - FORNECIMENTO E INSTALACAO</v>
          </cell>
          <cell r="C1367" t="str">
            <v>UN</v>
          </cell>
          <cell r="D1367">
            <v>430.23</v>
          </cell>
        </row>
        <row r="1368">
          <cell r="A1368">
            <v>73775</v>
          </cell>
          <cell r="B1368" t="str">
            <v>EXTINTOR DE INCENDIO</v>
          </cell>
          <cell r="C1368">
            <v>0</v>
          </cell>
          <cell r="D1368">
            <v>0</v>
          </cell>
        </row>
        <row r="1369">
          <cell r="A1369" t="str">
            <v>73775/001</v>
          </cell>
          <cell r="B1369" t="str">
            <v>EXTINTOR INCENDIO TP PO QUIMICO 4KG FORNECIMENTO E COLOCACAO</v>
          </cell>
          <cell r="C1369" t="str">
            <v>UN</v>
          </cell>
          <cell r="D1369">
            <v>112.73</v>
          </cell>
        </row>
        <row r="1370">
          <cell r="A1370" t="str">
            <v>73775/002</v>
          </cell>
          <cell r="B1370" t="str">
            <v>EXTINTOR INCENDIO AGUA-PRESSURIZADA 10L INCL SUPORTE PAREDE CARGACOMPLETA FORNECIMENTO E COLOCACAO</v>
          </cell>
          <cell r="C1370" t="str">
            <v>UN</v>
          </cell>
          <cell r="D1370">
            <v>128.18</v>
          </cell>
        </row>
        <row r="1371">
          <cell r="A1371">
            <v>187</v>
          </cell>
          <cell r="B1371" t="str">
            <v>TELEFONE</v>
          </cell>
          <cell r="C1371">
            <v>0</v>
          </cell>
          <cell r="D1371">
            <v>0</v>
          </cell>
        </row>
        <row r="1372">
          <cell r="A1372">
            <v>73662</v>
          </cell>
          <cell r="B1372" t="str">
            <v>PONTO DE TOMADA PARA TELEFONE, COM TOMADA PADRAO TELEBRAS EM CAIXA DEPVC COM PLACA, ELETRODUTO DE PVC RIGIDO E FIACAO ATE A CAIXA DE DISTRIBUICAO DO PAVIMENTO</v>
          </cell>
          <cell r="C1372" t="str">
            <v>PT</v>
          </cell>
          <cell r="D1372">
            <v>96.95</v>
          </cell>
        </row>
        <row r="1373">
          <cell r="A1373">
            <v>73749</v>
          </cell>
          <cell r="B1373" t="str">
            <v>CAIXAS PARA INSTALACOES TELEFONICAS</v>
          </cell>
          <cell r="C1373">
            <v>0</v>
          </cell>
          <cell r="D1373">
            <v>0</v>
          </cell>
        </row>
        <row r="1374">
          <cell r="A1374" t="str">
            <v>73749/001</v>
          </cell>
          <cell r="B1374" t="str">
            <v>CAIXA ENTERRADA PARA INSTALACOES TELEFONICAS TIPO R1 MEDIDAS 0,60X0,35X0,50M EM BLOCOS DE CONCRETO ESTRUTURAL 0,10X0,20X0,40M ASSENTADOS COMARGAMASSA DE CIMENTO E AREIA TRACO 1:4</v>
          </cell>
          <cell r="C1374" t="str">
            <v>UN</v>
          </cell>
          <cell r="D1374">
            <v>113.77</v>
          </cell>
        </row>
        <row r="1375">
          <cell r="A1375" t="str">
            <v>73749/002</v>
          </cell>
          <cell r="B1375" t="str">
            <v>CAIXA ENTERRADA PARA INSTALACOES TELEFONICAS TIPO R2 MEDIDAS 1,07X0,52X0,50M EM BLOCOS DE CONCRETO ESTRUTURAL 0,10X0,20X0,40M ASSENTADOS COMARGAMASSA DE CIMENTO E AREIA TRACO 1:4</v>
          </cell>
          <cell r="C1375" t="str">
            <v>UN</v>
          </cell>
          <cell r="D1375">
            <v>212.88</v>
          </cell>
        </row>
        <row r="1376">
          <cell r="A1376" t="str">
            <v>73749/003</v>
          </cell>
          <cell r="B1376" t="str">
            <v>CAIXA ENTERRADA PARA INSTALACOES TELEFONICAS TIPO R3 MEDIDAS 1,30X1,20X1,20M EM BLOCOS DE CONCRETO ESTRUTURAL 0,10X0,20X0,40M ASSENTADOS COMARGAMASSA DE CIMENTO E AREIA TRACO 1:4</v>
          </cell>
          <cell r="C1376" t="str">
            <v>UN</v>
          </cell>
          <cell r="D1376">
            <v>695.12</v>
          </cell>
        </row>
        <row r="1377">
          <cell r="A1377">
            <v>73768</v>
          </cell>
          <cell r="B1377" t="str">
            <v>CABOS TELEFONICOS</v>
          </cell>
          <cell r="C1377">
            <v>0</v>
          </cell>
          <cell r="D1377">
            <v>0</v>
          </cell>
        </row>
        <row r="1378">
          <cell r="A1378" t="str">
            <v>73768/001</v>
          </cell>
          <cell r="B1378" t="str">
            <v>FIO TELEFONICO FI BITOLA 0,6MM - 2 CONDUTORES - FORNECIMENTO E INSTALACAO</v>
          </cell>
          <cell r="C1378" t="str">
            <v>M</v>
          </cell>
          <cell r="D1378">
            <v>0.95</v>
          </cell>
        </row>
        <row r="1379">
          <cell r="A1379" t="str">
            <v>73768/002</v>
          </cell>
          <cell r="B1379" t="str">
            <v>CABO TELEFONICO FE BITOLA 1,0MM - 2 CONDUTORES PARA USO EXTERNO - FORNECIMENTO E INSTALACAO</v>
          </cell>
          <cell r="C1379" t="str">
            <v>M</v>
          </cell>
          <cell r="D1379">
            <v>1.74</v>
          </cell>
        </row>
        <row r="1380">
          <cell r="A1380" t="str">
            <v>73768/003</v>
          </cell>
          <cell r="B1380" t="str">
            <v>CABO TELEFONICO CI-50 10 PARES (USO INTERNO) - FORNECIMENTO E INSTALACAO</v>
          </cell>
          <cell r="C1380" t="str">
            <v>M</v>
          </cell>
          <cell r="D1380">
            <v>3.87</v>
          </cell>
        </row>
        <row r="1381">
          <cell r="A1381" t="str">
            <v>73768/004</v>
          </cell>
          <cell r="B1381" t="str">
            <v>CABO TELEFONICO CI-50 20PARES (USO INTERNO) - FORNECIMENTO E INSTALACAO</v>
          </cell>
          <cell r="C1381" t="str">
            <v>M</v>
          </cell>
          <cell r="D1381">
            <v>5.79</v>
          </cell>
        </row>
        <row r="1382">
          <cell r="A1382" t="str">
            <v>73768/005</v>
          </cell>
          <cell r="B1382" t="str">
            <v>CABO TELEFONICO CI-50 30PARES (USO INTERNO) - FORNECIMENTO E INSTALACAO</v>
          </cell>
          <cell r="C1382" t="str">
            <v>M</v>
          </cell>
          <cell r="D1382">
            <v>7.8</v>
          </cell>
        </row>
        <row r="1383">
          <cell r="A1383" t="str">
            <v>73768/006</v>
          </cell>
          <cell r="B1383" t="str">
            <v>CABO TELEFONICO CI-50 50PARES (USO INTERNO) - FORNECIMENTO E INSTALACAO</v>
          </cell>
          <cell r="C1383" t="str">
            <v>M</v>
          </cell>
          <cell r="D1383">
            <v>12.98</v>
          </cell>
        </row>
        <row r="1384">
          <cell r="A1384" t="str">
            <v>73768/007</v>
          </cell>
          <cell r="B1384" t="str">
            <v>CABO TELEFONICO CI-50 75 PARES (USO INTERNO) - FORNECIMENTO E INSTALACAO</v>
          </cell>
          <cell r="C1384" t="str">
            <v>M</v>
          </cell>
          <cell r="D1384">
            <v>15.91</v>
          </cell>
        </row>
        <row r="1385">
          <cell r="A1385" t="str">
            <v>73768/008</v>
          </cell>
          <cell r="B1385" t="str">
            <v>CABO TELEFONICO CI-50 200 PARES (USO INTERNO) - FORNECIMENTO E INSTALACAO</v>
          </cell>
          <cell r="C1385" t="str">
            <v>M</v>
          </cell>
          <cell r="D1385">
            <v>46.06</v>
          </cell>
        </row>
        <row r="1386">
          <cell r="A1386" t="str">
            <v>73768/009</v>
          </cell>
          <cell r="B1386" t="str">
            <v>CABO TELEFONICO CCI-50 1 PAR (USO INTERNO) - FORNECIMENTO E INSTALACAO</v>
          </cell>
          <cell r="C1386" t="str">
            <v>M</v>
          </cell>
          <cell r="D1386">
            <v>0.71</v>
          </cell>
        </row>
        <row r="1387">
          <cell r="A1387" t="str">
            <v>73768/010</v>
          </cell>
          <cell r="B1387" t="str">
            <v>CABO TELEFONICO CCI-50 2 PARES (USO INTERNO) - FORNECIMENTO E INSTALACAO</v>
          </cell>
          <cell r="C1387" t="str">
            <v>M</v>
          </cell>
          <cell r="D1387">
            <v>0.96</v>
          </cell>
        </row>
        <row r="1388">
          <cell r="A1388" t="str">
            <v>73768/011</v>
          </cell>
          <cell r="B1388" t="str">
            <v>CABO TELEFONICO CCI-50 3 PARES (USO INTERNO) - FORNECIMENTO E INSTALACAO</v>
          </cell>
          <cell r="C1388" t="str">
            <v>M</v>
          </cell>
          <cell r="D1388">
            <v>1.25</v>
          </cell>
        </row>
        <row r="1389">
          <cell r="A1389" t="str">
            <v>73768/012</v>
          </cell>
          <cell r="B1389" t="str">
            <v>CABO TELEFONICO CCI-50 4 PARES (USO INTERNO) - FORNECIMENTO E INSTALACAO</v>
          </cell>
          <cell r="C1389" t="str">
            <v>M</v>
          </cell>
          <cell r="D1389">
            <v>1.44</v>
          </cell>
        </row>
        <row r="1390">
          <cell r="A1390" t="str">
            <v>73768/013</v>
          </cell>
          <cell r="B1390" t="str">
            <v>CABO TELEFONICO CCI-50 5 PARES (USO INTERNO) - FORNECIMENTO E INSTALACAO</v>
          </cell>
          <cell r="C1390" t="str">
            <v>M</v>
          </cell>
          <cell r="D1390">
            <v>1.67</v>
          </cell>
        </row>
        <row r="1391">
          <cell r="A1391" t="str">
            <v>73768/014</v>
          </cell>
          <cell r="B1391" t="str">
            <v>CABO TELEFONICO CCI-50 6 PARES (USO INTERNO) - FORNECIMENTO E INSTALACAO</v>
          </cell>
          <cell r="C1391" t="str">
            <v>M</v>
          </cell>
          <cell r="D1391">
            <v>2.29</v>
          </cell>
        </row>
        <row r="1392">
          <cell r="A1392">
            <v>74002</v>
          </cell>
          <cell r="B1392" t="str">
            <v>INSTALACAO TELEFONICA</v>
          </cell>
          <cell r="C1392">
            <v>0</v>
          </cell>
          <cell r="D1392">
            <v>0</v>
          </cell>
        </row>
        <row r="1393">
          <cell r="A1393" t="str">
            <v>74002/001</v>
          </cell>
          <cell r="B1393" t="str">
            <v>INSTALACOES TELEFONICAS P/ EDIFICIO RESIDENCIAL C/ 4 PAVTOS 16 UNID.</v>
          </cell>
          <cell r="C1393" t="str">
            <v>UN</v>
          </cell>
          <cell r="D1393">
            <v>3041.27</v>
          </cell>
        </row>
        <row r="1394">
          <cell r="A1394">
            <v>200</v>
          </cell>
          <cell r="B1394" t="str">
            <v>PARA RAIOS</v>
          </cell>
          <cell r="C1394">
            <v>0</v>
          </cell>
          <cell r="D1394">
            <v>0</v>
          </cell>
        </row>
        <row r="1395">
          <cell r="A1395">
            <v>8260</v>
          </cell>
          <cell r="B1395" t="str">
            <v>INSTALACAO PARA-RAIOS P/RESERVATORIO</v>
          </cell>
          <cell r="C1395" t="str">
            <v>UN</v>
          </cell>
          <cell r="D1395">
            <v>1737.3</v>
          </cell>
        </row>
        <row r="1396">
          <cell r="A1396">
            <v>274</v>
          </cell>
          <cell r="B1396" t="str">
            <v>GAS</v>
          </cell>
          <cell r="C1396">
            <v>0</v>
          </cell>
          <cell r="D1396">
            <v>0</v>
          </cell>
        </row>
        <row r="1397">
          <cell r="A1397">
            <v>74003</v>
          </cell>
          <cell r="B1397" t="str">
            <v>INSTALACAO GAS</v>
          </cell>
          <cell r="C1397">
            <v>0</v>
          </cell>
          <cell r="D1397">
            <v>0</v>
          </cell>
        </row>
        <row r="1398">
          <cell r="A1398" t="str">
            <v>74003/001</v>
          </cell>
          <cell r="B1398" t="str">
            <v>INSTALACOES GAS CENTRAL P/ EDIFICIO RESIDENCIAL C/ 4 PAVTOS 16 UNID.UMA CENTRAL POR BLOCO COM 16 PONTOS</v>
          </cell>
          <cell r="C1398" t="str">
            <v>UN</v>
          </cell>
          <cell r="D1398">
            <v>3309.44</v>
          </cell>
        </row>
        <row r="1399">
          <cell r="A1399" t="str">
            <v>INHI</v>
          </cell>
          <cell r="B1399" t="str">
            <v>INSTALACOES HIDRO SANITARIAS</v>
          </cell>
          <cell r="C1399">
            <v>0</v>
          </cell>
          <cell r="D1399">
            <v>0</v>
          </cell>
        </row>
        <row r="1400">
          <cell r="A1400">
            <v>179</v>
          </cell>
          <cell r="B1400" t="str">
            <v>FORNEC. E ASSENTAMENTO DE TUBOS P/INSTALACAO DOMICILIAR</v>
          </cell>
          <cell r="C1400">
            <v>0</v>
          </cell>
          <cell r="D1400">
            <v>0</v>
          </cell>
        </row>
        <row r="1401">
          <cell r="A1401">
            <v>73777</v>
          </cell>
          <cell r="B1401" t="str">
            <v>TUBULAÇÃO EM PVC ROSCAVEL S/ CONEXOES P/ AGUA FRIA</v>
          </cell>
          <cell r="C1401">
            <v>0</v>
          </cell>
          <cell r="D1401">
            <v>0</v>
          </cell>
        </row>
        <row r="1402">
          <cell r="A1402" t="str">
            <v>73777/001</v>
          </cell>
          <cell r="B1402" t="str">
            <v>TUBO DE PVC BRANCO ROSQUEÁVEL 1/2" - FORNECIMENTO E INSTALAÇÃO</v>
          </cell>
          <cell r="C1402" t="str">
            <v>M</v>
          </cell>
          <cell r="D1402">
            <v>4.6500000000000004</v>
          </cell>
        </row>
        <row r="1403">
          <cell r="A1403" t="str">
            <v>73777/002</v>
          </cell>
          <cell r="B1403" t="str">
            <v>TUBO DE PVC BRANCO ROSQUEÁVEL 3/4" - FORNECIMENTO E INSTALAÇÃO</v>
          </cell>
          <cell r="C1403" t="str">
            <v>M</v>
          </cell>
          <cell r="D1403">
            <v>5.99</v>
          </cell>
        </row>
        <row r="1404">
          <cell r="A1404" t="str">
            <v>73777/003</v>
          </cell>
          <cell r="B1404" t="str">
            <v>TUBO DE PVC BRANCO ROSQUEÁVEL 1" - FORNECIMENTO E INSTALAÇÃO</v>
          </cell>
          <cell r="C1404" t="str">
            <v>M</v>
          </cell>
          <cell r="D1404">
            <v>10.27</v>
          </cell>
        </row>
        <row r="1405">
          <cell r="A1405" t="str">
            <v>73777/004</v>
          </cell>
          <cell r="B1405" t="str">
            <v>TUBO DE PVC BRANCO ROSQUEÁVEL 1.1/2" - FORNECIMENTO E INSTALAÇÃO</v>
          </cell>
          <cell r="C1405" t="str">
            <v>M</v>
          </cell>
          <cell r="D1405">
            <v>14.73</v>
          </cell>
        </row>
        <row r="1406">
          <cell r="A1406" t="str">
            <v>73777/005</v>
          </cell>
          <cell r="B1406" t="str">
            <v>TUBO DE PVC BRANCO ROSQUEÁVEL 2" - FORNECIMENTO E INSTALAÇÃO</v>
          </cell>
          <cell r="C1406" t="str">
            <v>M</v>
          </cell>
          <cell r="D1406">
            <v>21.36</v>
          </cell>
        </row>
        <row r="1407">
          <cell r="A1407" t="str">
            <v>73777/006</v>
          </cell>
          <cell r="B1407" t="str">
            <v>TUBO DE PVC BRANCO ROSQUEÁVEL 2.1/2" - FORNECIMENTO E INSTALAÇÃO</v>
          </cell>
          <cell r="C1407" t="str">
            <v>M</v>
          </cell>
          <cell r="D1407">
            <v>39.840000000000003</v>
          </cell>
        </row>
        <row r="1408">
          <cell r="A1408" t="str">
            <v>73777/007</v>
          </cell>
          <cell r="B1408" t="str">
            <v>TUBO DE PVC BRANCO ROSQUEÁVEL 3" - FORNECIMENTO E INSTALAÇÃO</v>
          </cell>
          <cell r="C1408" t="str">
            <v>M</v>
          </cell>
          <cell r="D1408">
            <v>51.04</v>
          </cell>
        </row>
        <row r="1409">
          <cell r="A1409" t="str">
            <v>73777/008</v>
          </cell>
          <cell r="B1409" t="str">
            <v>TUBO DE PVC BRANCO ROSQUEÁVEL 4" - FORNECIMENTO E INSTALAÇÃO</v>
          </cell>
          <cell r="C1409" t="str">
            <v>M</v>
          </cell>
          <cell r="D1409">
            <v>60.21</v>
          </cell>
        </row>
        <row r="1410">
          <cell r="A1410">
            <v>73779</v>
          </cell>
          <cell r="B1410" t="str">
            <v>TUBULAÇÃO EM PVC S/ CONEXÕES P/ ESGOTO E AGUAS PLUVIAIS</v>
          </cell>
          <cell r="C1410">
            <v>0</v>
          </cell>
          <cell r="D1410">
            <v>0</v>
          </cell>
        </row>
        <row r="1411">
          <cell r="A1411" t="str">
            <v>73779/001</v>
          </cell>
          <cell r="B1411" t="str">
            <v>TUBO DE PVC BRANCO, SEM CONEXÕES, PONTA E BOLSA SOLDÁVEL 40MM - FORNECIMENTO E INSTALAÇÃO</v>
          </cell>
          <cell r="C1411" t="str">
            <v>M</v>
          </cell>
          <cell r="D1411">
            <v>5.92</v>
          </cell>
        </row>
        <row r="1412">
          <cell r="A1412" t="str">
            <v>73779/002</v>
          </cell>
          <cell r="B1412" t="str">
            <v>TUBO DE PVC BRANCO, SEM CONEXÕES, PONTA, BOLSA E VIROLA 50MM - FORNECIMENTO E INSTALAÇÃO</v>
          </cell>
          <cell r="C1412" t="str">
            <v>M</v>
          </cell>
          <cell r="D1412">
            <v>8.9600000000000009</v>
          </cell>
        </row>
        <row r="1413">
          <cell r="A1413" t="str">
            <v>73779/003</v>
          </cell>
          <cell r="B1413" t="str">
            <v>TUBO DE PVC BRANCO, SEM CONEXÕES, PONTA, BOLSA E VIROLA 75MM - FORNECIMENTO E INSTALAÇÃO</v>
          </cell>
          <cell r="C1413" t="str">
            <v>M</v>
          </cell>
          <cell r="D1413">
            <v>11.75</v>
          </cell>
        </row>
        <row r="1414">
          <cell r="A1414">
            <v>73786</v>
          </cell>
          <cell r="B1414" t="str">
            <v>TUBULAÇÃO EM AÇO GALVANIZADO C/ COSTURA S/ CONEXÕES</v>
          </cell>
          <cell r="C1414">
            <v>0</v>
          </cell>
          <cell r="D1414">
            <v>0</v>
          </cell>
        </row>
        <row r="1415">
          <cell r="A1415" t="str">
            <v>73786/001</v>
          </cell>
          <cell r="B1415" t="str">
            <v>TUBO DE AÇO GALVANIZADO, SEM CONEXÕES COM COSTURA Ø20MM (3/4") - FORNECIMENTO E INSTALAÇÃO</v>
          </cell>
          <cell r="C1415" t="str">
            <v>M</v>
          </cell>
          <cell r="D1415">
            <v>15.12</v>
          </cell>
        </row>
        <row r="1416">
          <cell r="A1416" t="str">
            <v>73786/002</v>
          </cell>
          <cell r="B1416" t="str">
            <v>TUBO DE AÇO GALVANIZADO, SEM CONEXÕES COM COSTURA Ø25MM (1") - FORNECIMENTO E INSTALAÇÃO</v>
          </cell>
          <cell r="C1416" t="str">
            <v>M</v>
          </cell>
          <cell r="D1416">
            <v>17.829999999999998</v>
          </cell>
        </row>
        <row r="1417">
          <cell r="A1417" t="str">
            <v>73786/003</v>
          </cell>
          <cell r="B1417" t="str">
            <v>TUBO DE AÇO GALVANIZADO, SEM CONEXÕES COM COSTURA Ø32MM (1.1/4") - FORNECIMENTO E INSTALAÇÃO</v>
          </cell>
          <cell r="C1417" t="str">
            <v>M</v>
          </cell>
          <cell r="D1417">
            <v>28.09</v>
          </cell>
        </row>
        <row r="1418">
          <cell r="A1418" t="str">
            <v>73786/004</v>
          </cell>
          <cell r="B1418" t="str">
            <v>TUBO DE AÇO GALVANIZADO, SEM CONEXÕES COM COSTURA Ø40MM (1.1/2") - FORNECIMENTO E INSTALAÇÃO</v>
          </cell>
          <cell r="C1418" t="str">
            <v>M</v>
          </cell>
          <cell r="D1418">
            <v>31.2</v>
          </cell>
        </row>
        <row r="1419">
          <cell r="A1419" t="str">
            <v>73786/005</v>
          </cell>
          <cell r="B1419" t="str">
            <v>TUBO DE AÇO GALVANIZADO, SEM CONEXÕES COM COSTURA Ø50MM (2") - FORNECIMENTO E INSTALAÇÃO</v>
          </cell>
          <cell r="C1419" t="str">
            <v>M</v>
          </cell>
          <cell r="D1419">
            <v>42.88</v>
          </cell>
        </row>
        <row r="1420">
          <cell r="A1420" t="str">
            <v>73786/006</v>
          </cell>
          <cell r="B1420" t="str">
            <v>TUBO DE AÇO GALVANIZADO, SEM CONEXÕES COM COSTURA Ø65MM (2.1/2") - FORNECIMENTO E INSTALAÇÃO</v>
          </cell>
          <cell r="C1420" t="str">
            <v>M</v>
          </cell>
          <cell r="D1420">
            <v>55.9</v>
          </cell>
        </row>
        <row r="1421">
          <cell r="A1421" t="str">
            <v>73786/007</v>
          </cell>
          <cell r="B1421" t="str">
            <v>TUBO DE AÇO GALVANIZADO, SEM CONEXÕES COM COSTURA Ø80MM (3") - FORNECIMENTO E INSTALAÇÃO</v>
          </cell>
          <cell r="C1421" t="str">
            <v>M</v>
          </cell>
          <cell r="D1421">
            <v>63.08</v>
          </cell>
        </row>
        <row r="1422">
          <cell r="A1422" t="str">
            <v>73786/008</v>
          </cell>
          <cell r="B1422" t="str">
            <v>TUBO DE AÇO GALVANIZADO, SEM CONEXÕES COM COSTURA Ø100MM (4") - FORNECIMENTO E INSTALAÇÃO</v>
          </cell>
          <cell r="C1422" t="str">
            <v>M</v>
          </cell>
          <cell r="D1422">
            <v>99.83</v>
          </cell>
        </row>
        <row r="1423">
          <cell r="A1423" t="str">
            <v>73786/011</v>
          </cell>
          <cell r="B1423" t="str">
            <v>TUBO ACO GALVANIZADO, C/ COSTURA S/ CONEXÕES 15MM (1/2") - FORNECIMENTO E INSTALAÇÃO</v>
          </cell>
          <cell r="C1423" t="str">
            <v>M</v>
          </cell>
          <cell r="D1423">
            <v>13.27</v>
          </cell>
        </row>
        <row r="1424">
          <cell r="A1424">
            <v>73976</v>
          </cell>
          <cell r="B1424" t="str">
            <v>TUBULAÇÃO EM AÇO GALVANIZADO C/ COSTURA C/ CONEXÕES</v>
          </cell>
          <cell r="C1424">
            <v>0</v>
          </cell>
          <cell r="D1424">
            <v>0</v>
          </cell>
        </row>
        <row r="1425">
          <cell r="A1425" t="str">
            <v>73976/002</v>
          </cell>
          <cell r="B1425" t="str">
            <v>TUBO DE AÇO GALVANIZADO COM COSTURA 1/2" (15MM), INCLUSIVE CONEXÕES -FORNECIMENTO E INSTALAÇÃO</v>
          </cell>
          <cell r="C1425" t="str">
            <v>M</v>
          </cell>
          <cell r="D1425">
            <v>12.23</v>
          </cell>
        </row>
        <row r="1426">
          <cell r="A1426" t="str">
            <v>73976/003</v>
          </cell>
          <cell r="B1426" t="str">
            <v>TUBO DE AÇO GALVANIZADO COM COSTURA 3/4" (20MM), INCLUSIVE CONEXÕES -FORNECIMENTO E INSTALAÇÃO</v>
          </cell>
          <cell r="C1426" t="str">
            <v>M</v>
          </cell>
          <cell r="D1426">
            <v>16.399999999999999</v>
          </cell>
        </row>
        <row r="1427">
          <cell r="A1427" t="str">
            <v>73976/004</v>
          </cell>
          <cell r="B1427" t="str">
            <v>TUBO DE AÇO GALVANIZADO COM COSTURA 1" (25MM), INCLUSIVE CONEXOES - FORNECIMENTO E INSTALACAO</v>
          </cell>
          <cell r="C1427" t="str">
            <v>M</v>
          </cell>
          <cell r="D1427">
            <v>39.46</v>
          </cell>
        </row>
        <row r="1428">
          <cell r="A1428" t="str">
            <v>73976/005</v>
          </cell>
          <cell r="B1428" t="str">
            <v>TUBO DE AÇO GALVANIZADO COM COSTURA 1.1/4" (32MM), INCLUSIVE CONEXOES- FORNECIMENTO E INSTALACAO</v>
          </cell>
          <cell r="C1428" t="str">
            <v>M</v>
          </cell>
          <cell r="D1428">
            <v>54.72</v>
          </cell>
        </row>
        <row r="1429">
          <cell r="A1429" t="str">
            <v>73976/006</v>
          </cell>
          <cell r="B1429" t="str">
            <v>TUBO DE AÇO GALVANIZADO COM COSTURA 1.1/2" (40MM), INCLUSIVE CONEXOES- FORNECIMENTO E INSTALACAO</v>
          </cell>
          <cell r="C1429" t="str">
            <v>M</v>
          </cell>
          <cell r="D1429">
            <v>59.18</v>
          </cell>
        </row>
        <row r="1430">
          <cell r="A1430" t="str">
            <v>73976/007</v>
          </cell>
          <cell r="B1430" t="str">
            <v>TUBO DE AÇO GALVANIZADO COM COSTURA 2" (50MM), INCLUSIVE CONEXOES - FORNECIMENTO E INSTALACAO</v>
          </cell>
          <cell r="C1430" t="str">
            <v>M</v>
          </cell>
          <cell r="D1430">
            <v>76.63</v>
          </cell>
        </row>
        <row r="1431">
          <cell r="A1431" t="str">
            <v>73976/008</v>
          </cell>
          <cell r="B1431" t="str">
            <v>TUBO DE AÇO GALVANIZADO COM COSTURA 2.1/2" (65MM), INCLUSIVE CONEXOES- FORNECIMENTO E INSTALACAO</v>
          </cell>
          <cell r="C1431" t="str">
            <v>M</v>
          </cell>
          <cell r="D1431">
            <v>96.02</v>
          </cell>
        </row>
        <row r="1432">
          <cell r="A1432" t="str">
            <v>73976/009</v>
          </cell>
          <cell r="B1432" t="str">
            <v>TUBO DE AÇO GALVANIZADO COM COSTURA 3" (80MM), INCLUSIVE CONEXOES - FORNECIMENTO E INSTALACAO</v>
          </cell>
          <cell r="C1432" t="str">
            <v>M</v>
          </cell>
          <cell r="D1432">
            <v>102.86</v>
          </cell>
        </row>
        <row r="1433">
          <cell r="A1433" t="str">
            <v>73976/010</v>
          </cell>
          <cell r="B1433" t="str">
            <v>TUBO DE AÇO GALVANIZADO COM COSTURA 4" (100MM), INCLUSIVE CONEXOES - FORNECIMENTO E INSTALACAO</v>
          </cell>
          <cell r="C1433" t="str">
            <v>M</v>
          </cell>
          <cell r="D1433">
            <v>148.80000000000001</v>
          </cell>
        </row>
        <row r="1434">
          <cell r="A1434" t="str">
            <v>73976/011</v>
          </cell>
          <cell r="B1434" t="str">
            <v>TUBO DE AÇO GALVANIZADO COM COSTURA 6" (150MM), INCLUSIVE CONEXÕES - INSTALAÇÃO</v>
          </cell>
          <cell r="C1434" t="str">
            <v>M</v>
          </cell>
          <cell r="D1434">
            <v>217.67</v>
          </cell>
        </row>
        <row r="1435">
          <cell r="A1435">
            <v>74061</v>
          </cell>
          <cell r="B1435" t="str">
            <v>TUBULAÇÃO EM COBRE S/ CONEXÕES</v>
          </cell>
          <cell r="C1435">
            <v>0</v>
          </cell>
          <cell r="D1435">
            <v>0</v>
          </cell>
        </row>
        <row r="1436">
          <cell r="A1436" t="str">
            <v>74061/001</v>
          </cell>
          <cell r="B1436" t="str">
            <v>TUBO DE COBRE CLASSE "E" 15MM - FORNECIMENTO E INSTALACAO</v>
          </cell>
          <cell r="C1436" t="str">
            <v>M</v>
          </cell>
          <cell r="D1436">
            <v>16.54</v>
          </cell>
        </row>
        <row r="1437">
          <cell r="A1437" t="str">
            <v>74061/002</v>
          </cell>
          <cell r="B1437" t="str">
            <v>TUBO DE COBRE CLASSE "E" 22MM - FORNECIMENTO E INSTALACAO</v>
          </cell>
          <cell r="C1437" t="str">
            <v>M</v>
          </cell>
          <cell r="D1437">
            <v>22.39</v>
          </cell>
        </row>
        <row r="1438">
          <cell r="A1438" t="str">
            <v>74061/003</v>
          </cell>
          <cell r="B1438" t="str">
            <v>TUBO DE COBRE CLASSE "E" 28MM - FORNECIMENTO E INSTALACAO</v>
          </cell>
          <cell r="C1438" t="str">
            <v>M</v>
          </cell>
          <cell r="D1438">
            <v>26.79</v>
          </cell>
        </row>
        <row r="1439">
          <cell r="A1439" t="str">
            <v>74061/004</v>
          </cell>
          <cell r="B1439" t="str">
            <v>TUBO DE COBRE CLASSE "E" 35MM - FORNECIMENTO E INSTALACAO</v>
          </cell>
          <cell r="C1439" t="str">
            <v>M</v>
          </cell>
          <cell r="D1439">
            <v>39</v>
          </cell>
        </row>
        <row r="1440">
          <cell r="A1440" t="str">
            <v>74061/005</v>
          </cell>
          <cell r="B1440" t="str">
            <v>TUBO DE COBRE CLASSE "E" 42MM - FORNECIMENTO E INSTALACAO</v>
          </cell>
          <cell r="C1440" t="str">
            <v>M</v>
          </cell>
          <cell r="D1440">
            <v>61.98</v>
          </cell>
        </row>
        <row r="1441">
          <cell r="A1441" t="str">
            <v>74061/006</v>
          </cell>
          <cell r="B1441" t="str">
            <v>TUBO DE COBRE CLASSE "E" 54MM - FORNECIMENTO E INSTALACAO</v>
          </cell>
          <cell r="C1441" t="str">
            <v>M</v>
          </cell>
          <cell r="D1441">
            <v>76.34</v>
          </cell>
        </row>
        <row r="1442">
          <cell r="A1442" t="str">
            <v>74061/007</v>
          </cell>
          <cell r="B1442" t="str">
            <v>TUBO DE COBRE CLASSE "E" 66MM - FORNECIMENTO E INSTALACAO</v>
          </cell>
          <cell r="C1442" t="str">
            <v>M</v>
          </cell>
          <cell r="D1442">
            <v>106.33</v>
          </cell>
        </row>
        <row r="1443">
          <cell r="A1443" t="str">
            <v>74061/008</v>
          </cell>
          <cell r="B1443" t="str">
            <v>TUBO DE COBRE CLASSE "E" 79MM - FORNECIMENTO E INSTALACAO</v>
          </cell>
          <cell r="C1443" t="str">
            <v>M</v>
          </cell>
          <cell r="D1443">
            <v>150.66</v>
          </cell>
        </row>
        <row r="1444">
          <cell r="A1444" t="str">
            <v>74061/009</v>
          </cell>
          <cell r="B1444" t="str">
            <v>TUBO DE COBRE CLASSE "E" 104MM - FORNECIMENTO E INSTALACAO</v>
          </cell>
          <cell r="C1444" t="str">
            <v>M</v>
          </cell>
          <cell r="D1444">
            <v>215.14</v>
          </cell>
        </row>
        <row r="1445">
          <cell r="A1445">
            <v>74089</v>
          </cell>
          <cell r="B1445" t="str">
            <v>TUBULAÇÃO EM PVC SERIE 'R' C/ JUNTA SOLDADA P/ ESGOTO E AGUAS PLUVIAIS</v>
          </cell>
          <cell r="C1445">
            <v>0</v>
          </cell>
          <cell r="D1445">
            <v>0</v>
          </cell>
        </row>
        <row r="1446">
          <cell r="A1446" t="str">
            <v>74089/001</v>
          </cell>
          <cell r="B1446" t="str">
            <v>TUBO PVC ESGOTO SÉRIE R DN 100MM JUNTA SOLDADA - FORNECIMENTO E INSTALAÇÃO</v>
          </cell>
          <cell r="C1446" t="str">
            <v>M</v>
          </cell>
          <cell r="D1446">
            <v>18.89</v>
          </cell>
        </row>
        <row r="1447">
          <cell r="A1447">
            <v>74090</v>
          </cell>
          <cell r="B1447" t="str">
            <v>TUBULAÇÃO EM PVC ROSCAVEL C/ CONEXÕES P/ AGUA FRIA</v>
          </cell>
          <cell r="C1447">
            <v>0</v>
          </cell>
          <cell r="D1447">
            <v>0</v>
          </cell>
        </row>
        <row r="1448">
          <cell r="A1448" t="str">
            <v>74090/001</v>
          </cell>
          <cell r="B1448" t="str">
            <v>TUBO PVC ROSCÁVEL ÁGUA FRIA 3" (75MM), INCLUSIVE CONEXÕES - FORNECIMENTO E INSTALAÇÃ</v>
          </cell>
          <cell r="C1448" t="str">
            <v>M</v>
          </cell>
          <cell r="D1448">
            <v>71.83</v>
          </cell>
        </row>
        <row r="1449">
          <cell r="A1449" t="str">
            <v>74090/002</v>
          </cell>
          <cell r="B1449" t="str">
            <v>TUBO PVC ROSCÁVEL AGUA FRIA 1" (25MM), INCLUSIVE CONEXOES - FORNECIMENTO E INSTALACAO</v>
          </cell>
          <cell r="C1449" t="str">
            <v>M</v>
          </cell>
          <cell r="D1449">
            <v>11.07</v>
          </cell>
        </row>
        <row r="1450">
          <cell r="A1450">
            <v>74165</v>
          </cell>
          <cell r="B1450" t="str">
            <v>TUBULAÇÃO EM PVC C/ CONEXÕES P/ ESGOTO E AGUAS PLUVIAIS</v>
          </cell>
          <cell r="C1450">
            <v>0</v>
          </cell>
          <cell r="D1450">
            <v>0</v>
          </cell>
        </row>
        <row r="1451">
          <cell r="A1451" t="str">
            <v>74165/001</v>
          </cell>
          <cell r="B1451" t="str">
            <v>TUBO PVC ESGOTO JS PREDIAL DN 40MM, INCLUSIVE CONEXOES - FORNECIMENTOE INSTALACAO</v>
          </cell>
          <cell r="C1451" t="str">
            <v>M</v>
          </cell>
          <cell r="D1451">
            <v>13.96</v>
          </cell>
        </row>
        <row r="1452">
          <cell r="A1452" t="str">
            <v>74165/002</v>
          </cell>
          <cell r="B1452" t="str">
            <v>TUBO PVC ESGOTO PREDIAL DN 50MM, INCLUSIVE CONEXOES - FORNECIMENTO E INSTALACAO</v>
          </cell>
          <cell r="C1452" t="str">
            <v>M</v>
          </cell>
          <cell r="D1452">
            <v>18.940000000000001</v>
          </cell>
        </row>
        <row r="1453">
          <cell r="A1453" t="str">
            <v>74165/003</v>
          </cell>
          <cell r="B1453" t="str">
            <v>TUBO PVC ESGOTO PREDIAL DN 75MM, INCLUSIVE CONEXOES - FORNECIMENTO E INSTALACAO</v>
          </cell>
          <cell r="C1453" t="str">
            <v>M</v>
          </cell>
          <cell r="D1453">
            <v>25.86</v>
          </cell>
        </row>
        <row r="1454">
          <cell r="A1454" t="str">
            <v>74165/004</v>
          </cell>
          <cell r="B1454" t="str">
            <v>TUBO PVC ESGOTO PREDIAL DN 100MM, INCLUSIVE CONEXOES - FORNECIMENTO EINSTALACAO</v>
          </cell>
          <cell r="C1454" t="str">
            <v>M</v>
          </cell>
          <cell r="D1454">
            <v>27.71</v>
          </cell>
        </row>
        <row r="1455">
          <cell r="A1455">
            <v>74168</v>
          </cell>
          <cell r="B1455" t="str">
            <v>TUBULAÇÃO EM PVC SERIE 'R' C/ ANEL DE BORRACHA P/ ESGOTO E AGUAS PLUVIAIS</v>
          </cell>
          <cell r="C1455">
            <v>0</v>
          </cell>
          <cell r="D1455">
            <v>0</v>
          </cell>
        </row>
        <row r="1456">
          <cell r="A1456" t="str">
            <v>74168/001</v>
          </cell>
          <cell r="B1456" t="str">
            <v>TUBO PVC ESGOTO SERIE R DN 150MM C/ ANEL DE BORRACHA - FORNECIMENTO EINSTALACAO</v>
          </cell>
          <cell r="C1456" t="str">
            <v>M</v>
          </cell>
          <cell r="D1456">
            <v>42.11</v>
          </cell>
        </row>
        <row r="1457">
          <cell r="A1457" t="str">
            <v>74168/002</v>
          </cell>
          <cell r="B1457" t="str">
            <v>TUBO PVC ESGOTO SERIE R DN 100MM C/ ANEL DE BORRACHA - FORNECIMENTO EINSTALACAO</v>
          </cell>
          <cell r="C1457" t="str">
            <v>M</v>
          </cell>
          <cell r="D1457">
            <v>19.36</v>
          </cell>
        </row>
        <row r="1458">
          <cell r="A1458">
            <v>75027</v>
          </cell>
          <cell r="B1458" t="str">
            <v>TUBULAÇÃO EM AÇO PRETO S/ COSTURA C/ CONEXÕES</v>
          </cell>
          <cell r="C1458">
            <v>0</v>
          </cell>
          <cell r="D1458">
            <v>0</v>
          </cell>
        </row>
        <row r="1459">
          <cell r="A1459" t="str">
            <v>75027/001</v>
          </cell>
          <cell r="B1459" t="str">
            <v>TUBO DE AÇO PRETO 2" SEM COSTURA SCHEDULE 40/NBR 5590, INCLUSIVE CONEXOES - FORNECIMENTO E INSTALACAO</v>
          </cell>
          <cell r="C1459" t="str">
            <v>M</v>
          </cell>
          <cell r="D1459">
            <v>93.3</v>
          </cell>
        </row>
        <row r="1460">
          <cell r="A1460" t="str">
            <v>75027/002</v>
          </cell>
          <cell r="B1460" t="str">
            <v>TUBO DE AÇO PRETO 2.1/2" SEM COSTURA SCHEDULE 40/NBR 5590, INCLUSIVE CONEXOES - FORNECIMENTO E INSTALACAO</v>
          </cell>
          <cell r="C1460" t="str">
            <v>M</v>
          </cell>
          <cell r="D1460">
            <v>103.1</v>
          </cell>
        </row>
        <row r="1461">
          <cell r="A1461" t="str">
            <v>75027/003</v>
          </cell>
          <cell r="B1461" t="str">
            <v>TUBO DE AÇO PRETO 3" SEM COSTURA SCHEDULE 40/NBR 5590, INCLUSIVE CONEXOES - FORNECIMENTO E INSTALACAO</v>
          </cell>
          <cell r="C1461" t="str">
            <v>M</v>
          </cell>
          <cell r="D1461">
            <v>115.57</v>
          </cell>
        </row>
        <row r="1462">
          <cell r="A1462" t="str">
            <v>75027/004</v>
          </cell>
          <cell r="B1462" t="str">
            <v>TUBO DE AÇO PRETO 4" SEM COSTURA SCHEDULE 40/NBR 5590, INCLUSIVE CONEXOES - FORNECIMENTO E INSTALACAO</v>
          </cell>
          <cell r="C1462" t="str">
            <v>M</v>
          </cell>
          <cell r="D1462">
            <v>166.57</v>
          </cell>
        </row>
        <row r="1463">
          <cell r="A1463" t="str">
            <v>75027/005</v>
          </cell>
          <cell r="B1463" t="str">
            <v>TUBO DE AÇO PRETO 6" SEM COSTURA SCHEDULE 40/NBR 5590, INCLUSIVE CONEXÕES - FORNECIMENTO E INSTALAÇÃO</v>
          </cell>
          <cell r="C1463" t="str">
            <v>M</v>
          </cell>
          <cell r="D1463">
            <v>257.63</v>
          </cell>
        </row>
        <row r="1464">
          <cell r="A1464">
            <v>75028</v>
          </cell>
          <cell r="B1464" t="str">
            <v>TUBULAÇÃO CERAMICA C/ REJUNTE DE ARGAMASSA</v>
          </cell>
          <cell r="C1464">
            <v>0</v>
          </cell>
          <cell r="D1464">
            <v>0</v>
          </cell>
        </row>
        <row r="1465">
          <cell r="A1465" t="str">
            <v>75028/001</v>
          </cell>
          <cell r="B1465" t="str">
            <v>TUBO CERAMICO 75MM REJUNTADO COM ARGAMASSA DE CIMENTO E AREIA TRACO 1:3 - FORNECIMENTO E INSTALACAO</v>
          </cell>
          <cell r="C1465" t="str">
            <v>M</v>
          </cell>
          <cell r="D1465">
            <v>9.6</v>
          </cell>
        </row>
        <row r="1466">
          <cell r="A1466" t="str">
            <v>75028/002</v>
          </cell>
          <cell r="B1466" t="str">
            <v>TUBO CERÂMICO 100MM REJUNTADO COM ARGAMASSA DE CIMENTO E AREIA TRACO 1:3 - FORNECIMENTO E INSTALACAO</v>
          </cell>
          <cell r="C1466" t="str">
            <v>M</v>
          </cell>
          <cell r="D1466">
            <v>9.77</v>
          </cell>
        </row>
        <row r="1467">
          <cell r="A1467" t="str">
            <v>75028/003</v>
          </cell>
          <cell r="B1467" t="str">
            <v>TUBO CERÂMICO 150MM REJUNTADO COM ARGAMASSA DE CIMENTO E AREIA TRACO 1:3 - FORNECIMENTO E INSTALACAO</v>
          </cell>
          <cell r="C1467" t="str">
            <v>M</v>
          </cell>
          <cell r="D1467">
            <v>12</v>
          </cell>
        </row>
        <row r="1468">
          <cell r="A1468" t="str">
            <v>75028/004</v>
          </cell>
          <cell r="B1468" t="str">
            <v>TUBO CERÂMICO 200MM REJUNTADO COM ARGAMASSA DE CIMENTO E AREIA TRACO 1:3 - FORNECIMENTO E INSTALACAO</v>
          </cell>
          <cell r="C1468" t="str">
            <v>M</v>
          </cell>
          <cell r="D1468">
            <v>17.399999999999999</v>
          </cell>
        </row>
        <row r="1469">
          <cell r="A1469" t="str">
            <v>75028/005</v>
          </cell>
          <cell r="B1469" t="str">
            <v>TUBO CERAMICO 250MM REJUNTADO COM ARGAMASSA DE CIMENTO E AREIA TRACO 1:3 - FORNECIMENTO E INSTALACAO</v>
          </cell>
          <cell r="C1469" t="str">
            <v>M</v>
          </cell>
          <cell r="D1469">
            <v>27.04</v>
          </cell>
        </row>
        <row r="1470">
          <cell r="A1470" t="str">
            <v>75028/006</v>
          </cell>
          <cell r="B1470" t="str">
            <v>TUBO CERAMICO 300MM REJUNTADO COM ARGAMASSA DE CIMENTO E AREIA TRACO 1:3 - FORNECIMENTO E INSTALACAO</v>
          </cell>
          <cell r="C1470" t="str">
            <v>M</v>
          </cell>
          <cell r="D1470">
            <v>38.83</v>
          </cell>
        </row>
        <row r="1471">
          <cell r="A1471">
            <v>75030</v>
          </cell>
          <cell r="B1471" t="str">
            <v>TUBULAÇÃO EM PVC SOLDAVEL C/ CONEXÕES P/ AGUA FRIA</v>
          </cell>
          <cell r="C1471">
            <v>0</v>
          </cell>
          <cell r="D1471">
            <v>0</v>
          </cell>
        </row>
        <row r="1472">
          <cell r="A1472" t="str">
            <v>75030/001</v>
          </cell>
          <cell r="B1472" t="str">
            <v>TUBO PVC SOLDAVEL AGUA FRIA DN 25MM, INCLUSIVE CONEXOES - FORNECIMENTOE INSTALACAO</v>
          </cell>
          <cell r="C1472" t="str">
            <v>M</v>
          </cell>
          <cell r="D1472">
            <v>10.37</v>
          </cell>
        </row>
        <row r="1473">
          <cell r="A1473" t="str">
            <v>75030/002</v>
          </cell>
          <cell r="B1473" t="str">
            <v>TUBO PVC SOLDAVEL AGUA FRIA DN 32MM, INCLUSIVE CONEXOES - FORNECIMENTOE INSTALACAO</v>
          </cell>
          <cell r="C1473" t="str">
            <v>M</v>
          </cell>
          <cell r="D1473">
            <v>15.3</v>
          </cell>
        </row>
        <row r="1474">
          <cell r="A1474" t="str">
            <v>75030/003</v>
          </cell>
          <cell r="B1474" t="str">
            <v>TUBO PVC SOLDAVEL AGUA FRIA DN 40MM, INCLUSIVE CONEXOES - FORNECIMENTOE INSTALACAO</v>
          </cell>
          <cell r="C1474" t="str">
            <v>M</v>
          </cell>
          <cell r="D1474">
            <v>18.93</v>
          </cell>
        </row>
        <row r="1475">
          <cell r="A1475" t="str">
            <v>75030/004</v>
          </cell>
          <cell r="B1475" t="str">
            <v>TUBO PVC SOLDAVEL AGUA FRIA DN 50MM, INCLUSIVE CONEXOES - FORNECIMENTOE INSTALACAO</v>
          </cell>
          <cell r="C1475" t="str">
            <v>M</v>
          </cell>
          <cell r="D1475">
            <v>21.63</v>
          </cell>
        </row>
        <row r="1476">
          <cell r="A1476" t="str">
            <v>75030/005</v>
          </cell>
          <cell r="B1476" t="str">
            <v>TUBO PVC SOLDAVEL AGUA FRIA DN 60MM, INCLUSIVE CONEXOES - FORNECIMENTOE INSTALACAO</v>
          </cell>
          <cell r="C1476" t="str">
            <v>M</v>
          </cell>
          <cell r="D1476">
            <v>33.15</v>
          </cell>
        </row>
        <row r="1477">
          <cell r="A1477" t="str">
            <v>75030/006</v>
          </cell>
          <cell r="B1477" t="str">
            <v>TUBO PVC SOLDAVEL AGUA FRIA DN 75MM, INCLUSIVE CONEXOES - FORNECIMENTOE INSTALACAO</v>
          </cell>
          <cell r="C1477" t="str">
            <v>M</v>
          </cell>
          <cell r="D1477">
            <v>48.08</v>
          </cell>
        </row>
        <row r="1478">
          <cell r="A1478" t="str">
            <v>75030/007</v>
          </cell>
          <cell r="B1478" t="str">
            <v>TUBO PVC SOLDAVEL AGUA FRIA DN 85MM, INCLUSIVE CONEXOES - FORNECIMENTOE INSTALACAO</v>
          </cell>
          <cell r="C1478" t="str">
            <v>M</v>
          </cell>
          <cell r="D1478">
            <v>57.75</v>
          </cell>
        </row>
        <row r="1479">
          <cell r="A1479">
            <v>75031</v>
          </cell>
          <cell r="B1479" t="str">
            <v>TUBULAÇÃO EM CPVC S/ CONEXÕES P/ AGUA QUENTE</v>
          </cell>
          <cell r="C1479">
            <v>0</v>
          </cell>
          <cell r="D1479">
            <v>0</v>
          </cell>
        </row>
        <row r="1480">
          <cell r="A1480" t="str">
            <v>75031/001</v>
          </cell>
          <cell r="B1480" t="str">
            <v>TUBO CPVC 15MM - FORNECIMENTO E INSTALACAO</v>
          </cell>
          <cell r="C1480" t="str">
            <v>M</v>
          </cell>
          <cell r="D1480">
            <v>8.1999999999999993</v>
          </cell>
        </row>
        <row r="1481">
          <cell r="A1481" t="str">
            <v>75031/002</v>
          </cell>
          <cell r="B1481" t="str">
            <v>TUBO CPVC 22MM - FORNECIMENTO E INSTALACAO</v>
          </cell>
          <cell r="C1481" t="str">
            <v>M</v>
          </cell>
          <cell r="D1481">
            <v>13.42</v>
          </cell>
        </row>
        <row r="1482">
          <cell r="A1482" t="str">
            <v>75031/003</v>
          </cell>
          <cell r="B1482" t="str">
            <v>TUBO CPVC 28MM - FORNECIMENTO E INSTALACAO</v>
          </cell>
          <cell r="C1482" t="str">
            <v>M</v>
          </cell>
          <cell r="D1482">
            <v>20.59</v>
          </cell>
        </row>
        <row r="1483">
          <cell r="A1483">
            <v>75051</v>
          </cell>
          <cell r="B1483" t="str">
            <v>TUBULAÇÃO EM PVC SOLDAVEL S/ CONEXÕES P/ AGUA FRIA</v>
          </cell>
          <cell r="C1483">
            <v>0</v>
          </cell>
          <cell r="D1483">
            <v>0</v>
          </cell>
        </row>
        <row r="1484">
          <cell r="A1484" t="str">
            <v>75051/001</v>
          </cell>
          <cell r="B1484" t="str">
            <v>TUBO DE PVC SOLDAVEL, SEM CONEXOES 20MM - FORNECIMENTO E INSTALACAO</v>
          </cell>
          <cell r="C1484" t="str">
            <v>M</v>
          </cell>
          <cell r="D1484">
            <v>3.27</v>
          </cell>
        </row>
        <row r="1485">
          <cell r="A1485" t="str">
            <v>75051/002</v>
          </cell>
          <cell r="B1485" t="str">
            <v>TUBO DE PVC SOLDAVEL, SEM CONEXOES 25MM - FORNECIMENTO E INSTALACAO</v>
          </cell>
          <cell r="C1485" t="str">
            <v>M</v>
          </cell>
          <cell r="D1485">
            <v>4.18</v>
          </cell>
        </row>
        <row r="1486">
          <cell r="A1486" t="str">
            <v>75051/003</v>
          </cell>
          <cell r="B1486" t="str">
            <v>TUBO DE PVC SOLDAVEL, SEM CONEXOES 32MM - FORNECIMENTO E INSTALACAO</v>
          </cell>
          <cell r="C1486" t="str">
            <v>M</v>
          </cell>
          <cell r="D1486">
            <v>7.21</v>
          </cell>
        </row>
        <row r="1487">
          <cell r="A1487" t="str">
            <v>75051/004</v>
          </cell>
          <cell r="B1487" t="str">
            <v>TUBO DE PVC SOLDAVEL, SEM CONEXOES 40MM - FORNECIMENTO E INSTALACAO</v>
          </cell>
          <cell r="C1487" t="str">
            <v>M</v>
          </cell>
          <cell r="D1487">
            <v>10.199999999999999</v>
          </cell>
        </row>
        <row r="1488">
          <cell r="A1488" t="str">
            <v>75051/005</v>
          </cell>
          <cell r="B1488" t="str">
            <v>TUBO DE PVC SOLDAVEL, SEM CONEXOES 50MM - FORNECIMENTO E INSTALACAO</v>
          </cell>
          <cell r="C1488" t="str">
            <v>M</v>
          </cell>
          <cell r="D1488">
            <v>12.05</v>
          </cell>
        </row>
        <row r="1489">
          <cell r="A1489" t="str">
            <v>75051/006</v>
          </cell>
          <cell r="B1489" t="str">
            <v>TUBO DE PVC SOLDAVEL, SEM CONEXOES 60MM - FORNECIMENTO E INSTALACAO</v>
          </cell>
          <cell r="C1489" t="str">
            <v>M</v>
          </cell>
          <cell r="D1489">
            <v>20.03</v>
          </cell>
        </row>
        <row r="1490">
          <cell r="A1490" t="str">
            <v>75051/007</v>
          </cell>
          <cell r="B1490" t="str">
            <v>TUBO DE PVC SOLDAVEL, SEM CONEXOES 85MM - FORNECIMENTO E INSTALACAO</v>
          </cell>
          <cell r="C1490" t="str">
            <v>M</v>
          </cell>
          <cell r="D1490">
            <v>39.1</v>
          </cell>
        </row>
        <row r="1491">
          <cell r="A1491">
            <v>180</v>
          </cell>
          <cell r="B1491" t="str">
            <v>CONEXOES</v>
          </cell>
          <cell r="C1491">
            <v>0</v>
          </cell>
          <cell r="D1491">
            <v>0</v>
          </cell>
        </row>
        <row r="1492">
          <cell r="A1492">
            <v>72291</v>
          </cell>
          <cell r="B1492" t="str">
            <v>CAIXA SIFONADA EM PVC 150X185X75MM SIMPLES - FORNECIMENTO E INSTALAÇÃO</v>
          </cell>
          <cell r="C1492" t="str">
            <v>UN</v>
          </cell>
          <cell r="D1492">
            <v>33.44</v>
          </cell>
        </row>
        <row r="1493">
          <cell r="A1493">
            <v>72293</v>
          </cell>
          <cell r="B1493" t="str">
            <v>CAP PVC ESGOTO 50MM (TAMPÃO) - FORNECIMENTO E INSTALAÇÃO</v>
          </cell>
          <cell r="C1493" t="str">
            <v>UN</v>
          </cell>
          <cell r="D1493">
            <v>4.24</v>
          </cell>
        </row>
        <row r="1494">
          <cell r="A1494">
            <v>72294</v>
          </cell>
          <cell r="B1494" t="str">
            <v>CAP PVC ESGOTO 75MM (TAMPÃO) - FORNECIMENTO E INSTALAÇÃO</v>
          </cell>
          <cell r="C1494" t="str">
            <v>UN</v>
          </cell>
          <cell r="D1494">
            <v>6.72</v>
          </cell>
        </row>
        <row r="1495">
          <cell r="A1495">
            <v>72295</v>
          </cell>
          <cell r="B1495" t="str">
            <v>CAP PVC ESGOTO 100MM (TAMPÃO) - FORNECIMENTO E INSTALAÇÃO</v>
          </cell>
          <cell r="C1495" t="str">
            <v>UN</v>
          </cell>
          <cell r="D1495">
            <v>9.1300000000000008</v>
          </cell>
        </row>
        <row r="1496">
          <cell r="A1496">
            <v>72297</v>
          </cell>
          <cell r="B1496" t="str">
            <v>COTOVELO DE AÇO GALVANIZADO 1.1/2" - FORNECIMENTO E INSTALAÇÃO</v>
          </cell>
          <cell r="C1496" t="str">
            <v>UN</v>
          </cell>
          <cell r="D1496">
            <v>28.86</v>
          </cell>
        </row>
        <row r="1497">
          <cell r="A1497">
            <v>72298</v>
          </cell>
          <cell r="B1497" t="str">
            <v>COTOVELO DE AÇO GALVANIZADO 1.1/4" - FORNECIMENTO E INSTALAÇÃO</v>
          </cell>
          <cell r="C1497" t="str">
            <v>UN</v>
          </cell>
          <cell r="D1497">
            <v>22.55</v>
          </cell>
        </row>
        <row r="1498">
          <cell r="A1498">
            <v>72300</v>
          </cell>
          <cell r="B1498" t="str">
            <v>COTOVELO DE AÇO GALVANIZADO 1" - FORNECIMENTO E INSTALAÇÃO</v>
          </cell>
          <cell r="C1498" t="str">
            <v>UN</v>
          </cell>
          <cell r="D1498">
            <v>14.52</v>
          </cell>
        </row>
        <row r="1499">
          <cell r="A1499">
            <v>72301</v>
          </cell>
          <cell r="B1499" t="str">
            <v>COTOVELO DE AÇO GALVANIZADO 1/2" - FORNECIMENTO E INSTALAÇÃO</v>
          </cell>
          <cell r="C1499" t="str">
            <v>UN</v>
          </cell>
          <cell r="D1499">
            <v>10.53</v>
          </cell>
        </row>
        <row r="1500">
          <cell r="A1500">
            <v>72302</v>
          </cell>
          <cell r="B1500" t="str">
            <v>COTOVELO DE AÇO GALVANIZADO 2.1/2"</v>
          </cell>
          <cell r="C1500" t="str">
            <v>UN</v>
          </cell>
          <cell r="D1500">
            <v>66.28</v>
          </cell>
        </row>
        <row r="1501">
          <cell r="A1501">
            <v>72303</v>
          </cell>
          <cell r="B1501" t="str">
            <v>COTOVELO DE AÇO GALVANIZADO 2.1/2" - FORNECIMENTO E INSTALAÇÃO</v>
          </cell>
          <cell r="C1501" t="str">
            <v>UN</v>
          </cell>
          <cell r="D1501">
            <v>39.44</v>
          </cell>
        </row>
        <row r="1502">
          <cell r="A1502">
            <v>72304</v>
          </cell>
          <cell r="B1502" t="str">
            <v>COTOVELO DE AÇO GALVANIZADO 3" - FORNECIMENTO E INSTALAÇÃO</v>
          </cell>
          <cell r="C1502" t="str">
            <v>UN</v>
          </cell>
          <cell r="D1502">
            <v>86.4</v>
          </cell>
        </row>
        <row r="1503">
          <cell r="A1503">
            <v>72305</v>
          </cell>
          <cell r="B1503" t="str">
            <v>COTOVELO DE AÇO GALVANIZADO 3/4" - FORNECIMENTO E INSTALAÇÃO</v>
          </cell>
          <cell r="C1503" t="str">
            <v>UN</v>
          </cell>
          <cell r="D1503">
            <v>11.98</v>
          </cell>
        </row>
        <row r="1504">
          <cell r="A1504">
            <v>72306</v>
          </cell>
          <cell r="B1504" t="str">
            <v>COTOVELO DE AÇO GALVANIZADO 4" - FORNECIMENTO E INSTALAÇÃO</v>
          </cell>
          <cell r="C1504" t="str">
            <v>UN</v>
          </cell>
          <cell r="D1504">
            <v>144.58000000000001</v>
          </cell>
        </row>
        <row r="1505">
          <cell r="A1505">
            <v>72307</v>
          </cell>
          <cell r="B1505" t="str">
            <v>COTOVELO DE AÇO GALVANIZADO 5" - FORNECIMENTO E INSTALAÇÃO</v>
          </cell>
          <cell r="C1505" t="str">
            <v>UN</v>
          </cell>
          <cell r="D1505">
            <v>343.61</v>
          </cell>
        </row>
        <row r="1506">
          <cell r="A1506">
            <v>72313</v>
          </cell>
          <cell r="B1506" t="str">
            <v>COTOVELO DE AÇO GALVANIZADO 6" - FORNECIMENTO E INSTALAÇÃO</v>
          </cell>
          <cell r="C1506" t="str">
            <v>UN</v>
          </cell>
          <cell r="D1506">
            <v>426.27</v>
          </cell>
        </row>
        <row r="1507">
          <cell r="A1507">
            <v>72314</v>
          </cell>
          <cell r="B1507" t="str">
            <v>COTOVELO DE COBRE 42MM, LIGAÇÃO SOLDADA - FORNECIMENTO E INSTALAÇÃO</v>
          </cell>
          <cell r="C1507" t="str">
            <v>UN</v>
          </cell>
          <cell r="D1507">
            <v>45.5</v>
          </cell>
        </row>
        <row r="1508">
          <cell r="A1508">
            <v>72317</v>
          </cell>
          <cell r="B1508" t="str">
            <v>COTOVELO DE COBRE 54MM, LIGAÇÃO SOLDADA - FORNECIMENTO E INSTALAÇÃO</v>
          </cell>
          <cell r="C1508" t="str">
            <v>UN</v>
          </cell>
          <cell r="D1508">
            <v>65.23</v>
          </cell>
        </row>
        <row r="1509">
          <cell r="A1509">
            <v>72318</v>
          </cell>
          <cell r="B1509" t="str">
            <v>COTOVELO DE COBRE 66MM, LIGAÇÃO SOLDADA - FORNECIMENTO E INSTALAÇÃO</v>
          </cell>
          <cell r="C1509" t="str">
            <v>UN</v>
          </cell>
          <cell r="D1509">
            <v>184.36</v>
          </cell>
        </row>
        <row r="1510">
          <cell r="A1510">
            <v>72320</v>
          </cell>
          <cell r="B1510" t="str">
            <v>COTOVELO DE COBRE 79MM, LIGAÇÃO SOLDADA - FORNECIMENTO E INSTALAÇÃO</v>
          </cell>
          <cell r="C1510" t="str">
            <v>UN</v>
          </cell>
          <cell r="D1510">
            <v>219.45</v>
          </cell>
        </row>
        <row r="1511">
          <cell r="A1511">
            <v>72431</v>
          </cell>
          <cell r="B1511" t="str">
            <v>TE DE PVC ROSQUEAVEL AGUA FRIA 1.1/2" - FORNECIMENTO E INSTALACAO</v>
          </cell>
          <cell r="C1511" t="str">
            <v>UN</v>
          </cell>
          <cell r="D1511">
            <v>17.34</v>
          </cell>
        </row>
        <row r="1512">
          <cell r="A1512">
            <v>72432</v>
          </cell>
          <cell r="B1512" t="str">
            <v>TE DE PVC ROSQUEAVEL AGUA FRIA 1.1/4" - FORNECIMENTO E INSTALACAO</v>
          </cell>
          <cell r="C1512" t="str">
            <v>UN</v>
          </cell>
          <cell r="D1512">
            <v>15.97</v>
          </cell>
        </row>
        <row r="1513">
          <cell r="A1513">
            <v>72433</v>
          </cell>
          <cell r="B1513" t="str">
            <v>TE DE PVC ROSQUEAVEL AGUA FRIA 1" - FORNECIMENTO E INSTALACAO</v>
          </cell>
          <cell r="C1513" t="str">
            <v>UN</v>
          </cell>
          <cell r="D1513">
            <v>8.92</v>
          </cell>
        </row>
        <row r="1514">
          <cell r="A1514">
            <v>72434</v>
          </cell>
          <cell r="B1514" t="str">
            <v>TE DE PVC ROSQUEAVEL AGUA FRIA 1/2" - FORNECIMENTO E INSTALACAO</v>
          </cell>
          <cell r="C1514" t="str">
            <v>UN</v>
          </cell>
          <cell r="D1514">
            <v>4.58</v>
          </cell>
        </row>
        <row r="1515">
          <cell r="A1515">
            <v>72435</v>
          </cell>
          <cell r="B1515" t="str">
            <v>TE DE PVC ROSQUEAVEL AGUA FRIA 2" - FORNECIMENTO E INSTALACAO</v>
          </cell>
          <cell r="C1515" t="str">
            <v>UN</v>
          </cell>
          <cell r="D1515">
            <v>27.93</v>
          </cell>
        </row>
        <row r="1516">
          <cell r="A1516">
            <v>72436</v>
          </cell>
          <cell r="B1516" t="str">
            <v>TE DE PVC ROSQUEAVEL AGUA FRIA 3/4" - FORNECIMENTO E INSTALACAO</v>
          </cell>
          <cell r="C1516" t="str">
            <v>UN</v>
          </cell>
          <cell r="D1516">
            <v>5.21</v>
          </cell>
        </row>
        <row r="1517">
          <cell r="A1517">
            <v>72437</v>
          </cell>
          <cell r="B1517" t="str">
            <v>TE DE PVC SOLDAVEL AGUA FRIA 110MM - FORNECIMENTO E INSTALACAO</v>
          </cell>
          <cell r="C1517" t="str">
            <v>UN</v>
          </cell>
          <cell r="D1517">
            <v>111.84</v>
          </cell>
        </row>
        <row r="1518">
          <cell r="A1518">
            <v>72438</v>
          </cell>
          <cell r="B1518" t="str">
            <v>TE DE PVC SOLDAVEL AGUA FRIA 20MM - FORNECIMENTO E INSTALACAO</v>
          </cell>
          <cell r="C1518" t="str">
            <v>UN</v>
          </cell>
          <cell r="D1518">
            <v>3.68</v>
          </cell>
        </row>
        <row r="1519">
          <cell r="A1519">
            <v>72439</v>
          </cell>
          <cell r="B1519" t="str">
            <v>TE DE PVC SOLDAVEL AGUA FRIA 25MM - FORNECIMENTO E INSTALACAO</v>
          </cell>
          <cell r="C1519" t="str">
            <v>UN</v>
          </cell>
          <cell r="D1519">
            <v>4.0199999999999996</v>
          </cell>
        </row>
        <row r="1520">
          <cell r="A1520">
            <v>72440</v>
          </cell>
          <cell r="B1520" t="str">
            <v>TE DE PVC SOLDAVEL AGUA FRIA 32MM - FORNECIMENTO E INSTALACAO</v>
          </cell>
          <cell r="C1520" t="str">
            <v>UN</v>
          </cell>
          <cell r="D1520">
            <v>5.64</v>
          </cell>
        </row>
        <row r="1521">
          <cell r="A1521">
            <v>72441</v>
          </cell>
          <cell r="B1521" t="str">
            <v>TE DE PVC SOLDAVEL AGUA FRIA 40MM - FORNECIMENTO E INSTALACAO</v>
          </cell>
          <cell r="C1521" t="str">
            <v>UN</v>
          </cell>
          <cell r="D1521">
            <v>9.6999999999999993</v>
          </cell>
        </row>
        <row r="1522">
          <cell r="A1522">
            <v>72442</v>
          </cell>
          <cell r="B1522" t="str">
            <v>TE DE PVC SOLDAVEL AGUA FRIA 50MM - FORNECIMENTO E INSTALACAO</v>
          </cell>
          <cell r="C1522" t="str">
            <v>UN</v>
          </cell>
          <cell r="D1522">
            <v>10.81</v>
          </cell>
        </row>
        <row r="1523">
          <cell r="A1523">
            <v>72443</v>
          </cell>
          <cell r="B1523" t="str">
            <v>TE DE PVC SOLDAVEL AGUA FRIA 60MM - FORNECIMENTO E INSTALACAO</v>
          </cell>
          <cell r="C1523" t="str">
            <v>UN</v>
          </cell>
          <cell r="D1523">
            <v>27.45</v>
          </cell>
        </row>
        <row r="1524">
          <cell r="A1524">
            <v>72444</v>
          </cell>
          <cell r="B1524" t="str">
            <v>TE DE PVC SOLDAVEL AGUA FRIA 75MM - FORNECIMENTO E INSTALACAO</v>
          </cell>
          <cell r="C1524" t="str">
            <v>UN</v>
          </cell>
          <cell r="D1524">
            <v>43.14</v>
          </cell>
        </row>
        <row r="1525">
          <cell r="A1525">
            <v>72445</v>
          </cell>
          <cell r="B1525" t="str">
            <v>TE DE PVC SOLDAVEL AGUA FRIA 85MM - FORNECIMENTO E INSTALACAO</v>
          </cell>
          <cell r="C1525" t="str">
            <v>UN</v>
          </cell>
          <cell r="D1525">
            <v>57.76</v>
          </cell>
        </row>
        <row r="1526">
          <cell r="A1526">
            <v>72446</v>
          </cell>
          <cell r="B1526" t="str">
            <v>TE REDUÇÃO PVC ROSQUEAVEL AGUA FRIA 1.1/2X3/4" - FORNECIMENTO E INSTALACAO</v>
          </cell>
          <cell r="C1526" t="str">
            <v>UN</v>
          </cell>
          <cell r="D1526">
            <v>14.99</v>
          </cell>
        </row>
        <row r="1527">
          <cell r="A1527">
            <v>72447</v>
          </cell>
          <cell r="B1527" t="str">
            <v>TE REDUÇÃO PVC ROSQUEAVEL AGUA FRIA 1X3/4" - FORNECIMENTO E INSTALACAO</v>
          </cell>
          <cell r="C1527" t="str">
            <v>UN</v>
          </cell>
          <cell r="D1527">
            <v>8.35</v>
          </cell>
        </row>
        <row r="1528">
          <cell r="A1528">
            <v>72448</v>
          </cell>
          <cell r="B1528" t="str">
            <v>TE REDUÇÃO PVC ROSQUEAVEL AGUA FRIA 3/4X1/2" - FORNECIMENTO E INSTALACAO</v>
          </cell>
          <cell r="C1528" t="str">
            <v>UN</v>
          </cell>
          <cell r="D1528">
            <v>6.25</v>
          </cell>
        </row>
        <row r="1529">
          <cell r="A1529">
            <v>72449</v>
          </cell>
          <cell r="B1529" t="str">
            <v>TE REDUÇÃO PVC SOLDAVEL AGUA FRIA 110X60MM - FORNECIMENTO E INSTALACAO</v>
          </cell>
          <cell r="C1529" t="str">
            <v>UN</v>
          </cell>
          <cell r="D1529">
            <v>75.19</v>
          </cell>
        </row>
        <row r="1530">
          <cell r="A1530">
            <v>72450</v>
          </cell>
          <cell r="B1530" t="str">
            <v>TE REDUÇÃO PVC SOLDAVEL AGUA FRIA 25X20MM - FORNECIMENTO E INSTALACAO</v>
          </cell>
          <cell r="C1530" t="str">
            <v>UN</v>
          </cell>
          <cell r="D1530">
            <v>4.95</v>
          </cell>
        </row>
        <row r="1531">
          <cell r="A1531">
            <v>72451</v>
          </cell>
          <cell r="B1531" t="str">
            <v>TE REDUÇÃO PVC SOLDAVEL AGUA FRIA 32X25MM - FORNECIMENTO E INSTALACAO</v>
          </cell>
          <cell r="C1531" t="str">
            <v>UN</v>
          </cell>
          <cell r="D1531">
            <v>7.3</v>
          </cell>
        </row>
        <row r="1532">
          <cell r="A1532">
            <v>72452</v>
          </cell>
          <cell r="B1532" t="str">
            <v>TE REDUÇÃO PVC SOLDAVEL AGUA FRIA 40X32MM - FORNECIMENTO E INSTALACAO</v>
          </cell>
          <cell r="C1532" t="str">
            <v>UN</v>
          </cell>
          <cell r="D1532">
            <v>8.7899999999999991</v>
          </cell>
        </row>
        <row r="1533">
          <cell r="A1533">
            <v>72453</v>
          </cell>
          <cell r="B1533" t="str">
            <v>TE REDUÇÃO PVC SOLDAVEL AGUA FRIA 50X20MM - FORNECIMENTO E INSTALACAO</v>
          </cell>
          <cell r="C1533" t="str">
            <v>UN</v>
          </cell>
          <cell r="D1533">
            <v>11.11</v>
          </cell>
        </row>
        <row r="1534">
          <cell r="A1534">
            <v>72454</v>
          </cell>
          <cell r="B1534" t="str">
            <v>TE REDUÇÃO PVC SOLDAVEL AGUA FRIA 50X25MM - FORNECIMENTO E INSTALACAO</v>
          </cell>
          <cell r="C1534" t="str">
            <v>UN</v>
          </cell>
          <cell r="D1534">
            <v>11.13</v>
          </cell>
        </row>
        <row r="1535">
          <cell r="A1535">
            <v>72455</v>
          </cell>
          <cell r="B1535" t="str">
            <v>TE REDUÇÃO PVC SOLDAVEL AGUA FRIA 50X32MM - FORNECIMENTO E INSTALACAO</v>
          </cell>
          <cell r="C1535" t="str">
            <v>UN</v>
          </cell>
          <cell r="D1535">
            <v>14.6</v>
          </cell>
        </row>
        <row r="1536">
          <cell r="A1536">
            <v>72456</v>
          </cell>
          <cell r="B1536" t="str">
            <v>TE REDUÇÃO PVC SOLDAVEL AGUA FRIA 50X40MM - FORNECIMENTO E INSTALACAO</v>
          </cell>
          <cell r="C1536" t="str">
            <v>UN</v>
          </cell>
          <cell r="D1536">
            <v>17.190000000000001</v>
          </cell>
        </row>
        <row r="1537">
          <cell r="A1537">
            <v>72457</v>
          </cell>
          <cell r="B1537" t="str">
            <v>TE REDUCAO PVC SOLDAVEL AGUA FRIA 75X50MM - FORNECIMENTO E INSTALACAO</v>
          </cell>
          <cell r="C1537" t="str">
            <v>UN</v>
          </cell>
          <cell r="D1537">
            <v>31.8</v>
          </cell>
        </row>
        <row r="1538">
          <cell r="A1538">
            <v>72458</v>
          </cell>
          <cell r="B1538" t="str">
            <v>TE REDUCAO PVC SOLDAVEL AGUA FRIA 85X60MM - FORNECIMENTO E INSTALACAO</v>
          </cell>
          <cell r="C1538" t="str">
            <v>UN</v>
          </cell>
          <cell r="D1538">
            <v>61.29</v>
          </cell>
        </row>
        <row r="1539">
          <cell r="A1539">
            <v>72459</v>
          </cell>
          <cell r="B1539" t="str">
            <v>TE SANITARIO 100X100MM, JUNTA SOLDADA - FORNECIMENTO E INSTALACAO</v>
          </cell>
          <cell r="C1539" t="str">
            <v>UN</v>
          </cell>
          <cell r="D1539">
            <v>19.93</v>
          </cell>
        </row>
        <row r="1540">
          <cell r="A1540">
            <v>72460</v>
          </cell>
          <cell r="B1540" t="str">
            <v>TE SANITARIO 100X100MM, COM ANEIS - FORNECIMENTO E INSTALACAO</v>
          </cell>
          <cell r="C1540" t="str">
            <v>UN</v>
          </cell>
          <cell r="D1540">
            <v>24.32</v>
          </cell>
        </row>
        <row r="1541">
          <cell r="A1541">
            <v>72461</v>
          </cell>
          <cell r="B1541" t="str">
            <v>TE SANITARIO 100X50MM, COM ANÉIS - FORNECIMENTO E INSTALACAO</v>
          </cell>
          <cell r="C1541" t="str">
            <v>UN</v>
          </cell>
          <cell r="D1541">
            <v>21.39</v>
          </cell>
        </row>
        <row r="1542">
          <cell r="A1542">
            <v>72462</v>
          </cell>
          <cell r="B1542" t="str">
            <v>TE SANITARIO 100X75MM, COM ANÉIS - FORNECIMENTO E INSTALACAO</v>
          </cell>
          <cell r="C1542" t="str">
            <v>UN</v>
          </cell>
          <cell r="D1542">
            <v>21.77</v>
          </cell>
        </row>
        <row r="1543">
          <cell r="A1543">
            <v>72463</v>
          </cell>
          <cell r="B1543" t="str">
            <v>TE SANITARIO 50X50MM, JUNTA SOLDADA - FORNECIMENTO E INSTALACAO</v>
          </cell>
          <cell r="C1543" t="str">
            <v>UN</v>
          </cell>
          <cell r="D1543">
            <v>9.9499999999999993</v>
          </cell>
        </row>
        <row r="1544">
          <cell r="A1544">
            <v>72464</v>
          </cell>
          <cell r="B1544" t="str">
            <v>TE SANITARIO 50X50MM, COM ANÉIS - FORNECIMENTO E INSTALACAO</v>
          </cell>
          <cell r="C1544" t="str">
            <v>UN</v>
          </cell>
          <cell r="D1544">
            <v>12.25</v>
          </cell>
        </row>
        <row r="1545">
          <cell r="A1545">
            <v>72465</v>
          </cell>
          <cell r="B1545" t="str">
            <v>TE SANITARIO 75X50MM, COM ANÉIS - FORNECIMENTO E INSTALACAO</v>
          </cell>
          <cell r="C1545" t="str">
            <v>UN</v>
          </cell>
          <cell r="D1545">
            <v>17.149999999999999</v>
          </cell>
        </row>
        <row r="1546">
          <cell r="A1546">
            <v>72466</v>
          </cell>
          <cell r="B1546" t="str">
            <v>TE SANITARIO 75X75MM, JUNTA SOLDADA - FORNECIMENTO E INSTALACAO</v>
          </cell>
          <cell r="C1546" t="str">
            <v>UN</v>
          </cell>
          <cell r="D1546">
            <v>17.940000000000001</v>
          </cell>
        </row>
        <row r="1547">
          <cell r="A1547">
            <v>72467</v>
          </cell>
          <cell r="B1547" t="str">
            <v>TE SANITARIO 75X75MM, COM ANEIS - FORNECIMENTO E INSTALACAO</v>
          </cell>
          <cell r="C1547" t="str">
            <v>UN</v>
          </cell>
          <cell r="D1547">
            <v>22.28</v>
          </cell>
        </row>
        <row r="1548">
          <cell r="A1548">
            <v>72474</v>
          </cell>
          <cell r="B1548" t="str">
            <v>UNIAO DE ACO GALVANIZADO 1.1/2" - FORNECIMENTO E INSTALACAO</v>
          </cell>
          <cell r="C1548" t="str">
            <v>UN</v>
          </cell>
          <cell r="D1548">
            <v>47.63</v>
          </cell>
        </row>
        <row r="1549">
          <cell r="A1549">
            <v>72475</v>
          </cell>
          <cell r="B1549" t="str">
            <v>UNIAO DE ACO GALVANIZADO 1.1/4" - FORNECIMENTO E INSTALACAO</v>
          </cell>
          <cell r="C1549" t="str">
            <v>UN</v>
          </cell>
          <cell r="D1549">
            <v>41.48</v>
          </cell>
        </row>
        <row r="1550">
          <cell r="A1550">
            <v>72476</v>
          </cell>
          <cell r="B1550" t="str">
            <v>UNIAO DE ACO GALVANIZADO 1" - FORNECIMENTO E INSTALACAO</v>
          </cell>
          <cell r="C1550" t="str">
            <v>UN</v>
          </cell>
          <cell r="D1550">
            <v>28.98</v>
          </cell>
        </row>
        <row r="1551">
          <cell r="A1551">
            <v>72477</v>
          </cell>
          <cell r="B1551" t="str">
            <v>UNIAO DE ACO GALVANIZADO 1/2" - FORNECIMENTO E INSTALACAO</v>
          </cell>
          <cell r="C1551" t="str">
            <v>UN</v>
          </cell>
          <cell r="D1551">
            <v>20.02</v>
          </cell>
        </row>
        <row r="1552">
          <cell r="A1552">
            <v>72478</v>
          </cell>
          <cell r="B1552" t="str">
            <v>UNIAO DE ACO GALVANIZADO 2.1/2" - FORNECIMENTO E INSTALACAO</v>
          </cell>
          <cell r="C1552" t="str">
            <v>UN</v>
          </cell>
          <cell r="D1552">
            <v>104.42</v>
          </cell>
        </row>
        <row r="1553">
          <cell r="A1553">
            <v>72479</v>
          </cell>
          <cell r="B1553" t="str">
            <v>UNIAO DE ACO GALVANIZADO 2" - FORNECIMENTO E INSTALACAO</v>
          </cell>
          <cell r="C1553" t="str">
            <v>UN</v>
          </cell>
          <cell r="D1553">
            <v>69.41</v>
          </cell>
        </row>
        <row r="1554">
          <cell r="A1554">
            <v>72480</v>
          </cell>
          <cell r="B1554" t="str">
            <v>UNIAO DE ACO GALVANIZADO 3" - FORNECIMENTO E INSTALACAO</v>
          </cell>
          <cell r="C1554" t="str">
            <v>UN</v>
          </cell>
          <cell r="D1554">
            <v>151.6</v>
          </cell>
        </row>
        <row r="1555">
          <cell r="A1555">
            <v>72481</v>
          </cell>
          <cell r="B1555" t="str">
            <v>UNIAO DE ACO GALVANIZADO 3/4" - FORNECIMENTO E INSTALACAO</v>
          </cell>
          <cell r="C1555" t="str">
            <v>UN</v>
          </cell>
          <cell r="D1555">
            <v>26.02</v>
          </cell>
        </row>
        <row r="1556">
          <cell r="A1556">
            <v>72482</v>
          </cell>
          <cell r="B1556" t="str">
            <v>UNIAO DE ACO GALVANIZADO 4" - FORNECIMENTO E INSTALACAO</v>
          </cell>
          <cell r="C1556" t="str">
            <v>UN</v>
          </cell>
          <cell r="D1556">
            <v>201.49</v>
          </cell>
        </row>
        <row r="1557">
          <cell r="A1557">
            <v>72539</v>
          </cell>
          <cell r="B1557" t="str">
            <v>CURVA PVC 90º ESGOTO 100X50MM COM VISITA - FORNECIMENTO E INSTALACAO</v>
          </cell>
          <cell r="C1557" t="str">
            <v>UN</v>
          </cell>
          <cell r="D1557">
            <v>16.64</v>
          </cell>
        </row>
        <row r="1558">
          <cell r="A1558">
            <v>72540</v>
          </cell>
          <cell r="B1558" t="str">
            <v>CURVA PVC 90º ESGOTO 100X75MM COM VISITA - FORNECIMENTO E INSTALACAO</v>
          </cell>
          <cell r="C1558" t="str">
            <v>UN</v>
          </cell>
          <cell r="D1558">
            <v>37.380000000000003</v>
          </cell>
        </row>
        <row r="1559">
          <cell r="A1559">
            <v>72541</v>
          </cell>
          <cell r="B1559" t="str">
            <v>CURVA PVC CURTA 90º ESGOTO 100MM - FORNECIMENTO E INSTALACAO</v>
          </cell>
          <cell r="C1559" t="str">
            <v>UN</v>
          </cell>
          <cell r="D1559">
            <v>20.64</v>
          </cell>
        </row>
        <row r="1560">
          <cell r="A1560">
            <v>72542</v>
          </cell>
          <cell r="B1560" t="str">
            <v>CURVA PVC LONGA 90º ESGOTO 100MM - FORNECIMENTO E INSTALACAO</v>
          </cell>
          <cell r="C1560" t="str">
            <v>UN</v>
          </cell>
          <cell r="D1560">
            <v>34.65</v>
          </cell>
        </row>
        <row r="1561">
          <cell r="A1561">
            <v>72543</v>
          </cell>
          <cell r="B1561" t="str">
            <v>CURVA PVC LONGA 45º ESGOTO 100MM - FORNECIMENTO E INSTALACAO</v>
          </cell>
          <cell r="C1561" t="str">
            <v>UN</v>
          </cell>
          <cell r="D1561">
            <v>35.21</v>
          </cell>
        </row>
        <row r="1562">
          <cell r="A1562">
            <v>72544</v>
          </cell>
          <cell r="B1562" t="str">
            <v>CURVA PVC CURTA 90º ESGOTO 50MM - FORNECIMENTO E INSTALACAO</v>
          </cell>
          <cell r="C1562" t="str">
            <v>UN</v>
          </cell>
          <cell r="D1562">
            <v>10.7</v>
          </cell>
        </row>
        <row r="1563">
          <cell r="A1563">
            <v>72545</v>
          </cell>
          <cell r="B1563" t="str">
            <v>CURVA PVC LONGA 90º ESGOTO 50MM - FORNECIMENTO E INSTALACAO</v>
          </cell>
          <cell r="C1563" t="str">
            <v>UN</v>
          </cell>
          <cell r="D1563">
            <v>8.93</v>
          </cell>
        </row>
        <row r="1564">
          <cell r="A1564">
            <v>72546</v>
          </cell>
          <cell r="B1564" t="str">
            <v>CURVA PVC LONGA 45º ESGOTO 50MM - FORNECIMENTO E INSTALACAO</v>
          </cell>
          <cell r="C1564" t="str">
            <v>UN</v>
          </cell>
          <cell r="D1564">
            <v>15.71</v>
          </cell>
        </row>
        <row r="1565">
          <cell r="A1565">
            <v>72547</v>
          </cell>
          <cell r="B1565" t="str">
            <v>CURVA PVC CURTA 90º ESGOTO 40MM - FORNECIMENTO E INSTALACAO</v>
          </cell>
          <cell r="C1565" t="str">
            <v>UN</v>
          </cell>
          <cell r="D1565">
            <v>5.07</v>
          </cell>
        </row>
        <row r="1566">
          <cell r="A1566">
            <v>72548</v>
          </cell>
          <cell r="B1566" t="str">
            <v>CURVA PVC LONGA 90º ESGOTO 40MM - FORNECIMENTO E INSTALACAO</v>
          </cell>
          <cell r="C1566" t="str">
            <v>UN</v>
          </cell>
          <cell r="D1566">
            <v>5.73</v>
          </cell>
        </row>
        <row r="1567">
          <cell r="A1567">
            <v>72550</v>
          </cell>
          <cell r="B1567" t="str">
            <v>CURVA PVC CURTA 90º ESGOTO 75MM - FORNECIMENTO E INSTALACAO</v>
          </cell>
          <cell r="C1567" t="str">
            <v>UN</v>
          </cell>
          <cell r="D1567">
            <v>18.3</v>
          </cell>
        </row>
        <row r="1568">
          <cell r="A1568">
            <v>72551</v>
          </cell>
          <cell r="B1568" t="str">
            <v>CURVA PVC LONGA 90º ESGOTO 75MM - FORNECIMENTO E INSTALACAO</v>
          </cell>
          <cell r="C1568" t="str">
            <v>UN</v>
          </cell>
          <cell r="D1568">
            <v>22.02</v>
          </cell>
        </row>
        <row r="1569">
          <cell r="A1569">
            <v>72552</v>
          </cell>
          <cell r="B1569" t="str">
            <v>CURVA PVC LONGA 45º ESGOTO 75MM - FORNECIMENTO E INSTALACAO</v>
          </cell>
          <cell r="C1569" t="str">
            <v>UN</v>
          </cell>
          <cell r="D1569">
            <v>32.36</v>
          </cell>
        </row>
        <row r="1570">
          <cell r="A1570">
            <v>72556</v>
          </cell>
          <cell r="B1570" t="str">
            <v>JOELHO PVC 90º ESGOTO 100MM - FORNECIMENTO E INSTALACAO</v>
          </cell>
          <cell r="C1570" t="str">
            <v>UN</v>
          </cell>
          <cell r="D1570">
            <v>14.65</v>
          </cell>
        </row>
        <row r="1571">
          <cell r="A1571">
            <v>72557</v>
          </cell>
          <cell r="B1571" t="str">
            <v>JOELHO PVC 45º ESGOTO 100MM - FORNECIMENTO E INSTALACAO</v>
          </cell>
          <cell r="C1571" t="str">
            <v>UN</v>
          </cell>
          <cell r="D1571">
            <v>14.21</v>
          </cell>
        </row>
        <row r="1572">
          <cell r="A1572">
            <v>72558</v>
          </cell>
          <cell r="B1572" t="str">
            <v>JOELHO PVC 90º ESGOTO 40MM - FORNECIMENTO E INSTALACAO</v>
          </cell>
          <cell r="C1572" t="str">
            <v>UN</v>
          </cell>
          <cell r="D1572">
            <v>5.67</v>
          </cell>
        </row>
        <row r="1573">
          <cell r="A1573">
            <v>72559</v>
          </cell>
          <cell r="B1573" t="str">
            <v>JOELHO PVC 45º ESGOTO 40MM - FORNECIMENTO E INSTALACAO</v>
          </cell>
          <cell r="C1573" t="str">
            <v>UN</v>
          </cell>
          <cell r="D1573">
            <v>5.87</v>
          </cell>
        </row>
        <row r="1574">
          <cell r="A1574">
            <v>72560</v>
          </cell>
          <cell r="B1574" t="str">
            <v>JOELHO PVC 90º ESGOTO 50MM - FORNECIMENTO E INSTALACAO</v>
          </cell>
          <cell r="C1574" t="str">
            <v>UN</v>
          </cell>
          <cell r="D1574">
            <v>6.81</v>
          </cell>
        </row>
        <row r="1575">
          <cell r="A1575">
            <v>72561</v>
          </cell>
          <cell r="B1575" t="str">
            <v>JOELHO PVC 45º ESGOTO 50MM - FORNECIMENTO E INSTALACAO</v>
          </cell>
          <cell r="C1575" t="str">
            <v>UN</v>
          </cell>
          <cell r="D1575">
            <v>7.31</v>
          </cell>
        </row>
        <row r="1576">
          <cell r="A1576">
            <v>72562</v>
          </cell>
          <cell r="B1576" t="str">
            <v>JOELHO PVC 90º ESGOTO 75MM - FORNECIMENTO E INSTALACAO</v>
          </cell>
          <cell r="C1576" t="str">
            <v>UN</v>
          </cell>
          <cell r="D1576">
            <v>11.17</v>
          </cell>
        </row>
        <row r="1577">
          <cell r="A1577">
            <v>72563</v>
          </cell>
          <cell r="B1577" t="str">
            <v>JOELHO PVC SOLDAVEL 90º AGUA FRIA 110MM - FORNECIMENTO E INSTALACAO</v>
          </cell>
          <cell r="C1577" t="str">
            <v>UN</v>
          </cell>
          <cell r="D1577">
            <v>151.05000000000001</v>
          </cell>
        </row>
        <row r="1578">
          <cell r="A1578">
            <v>72564</v>
          </cell>
          <cell r="B1578" t="str">
            <v>JOELHO PVC 45º ESGOTO 75MM - FORNECIMENTO E INSTALACAO</v>
          </cell>
          <cell r="C1578" t="str">
            <v>UN</v>
          </cell>
          <cell r="D1578">
            <v>11.81</v>
          </cell>
        </row>
        <row r="1579">
          <cell r="A1579">
            <v>72570</v>
          </cell>
          <cell r="B1579" t="str">
            <v>JOELHO PVC SOLDAVEL 45º AGUA FRIA 110MM - FORNECIMENTO E INSTALACAO</v>
          </cell>
          <cell r="C1579" t="str">
            <v>UN</v>
          </cell>
          <cell r="D1579">
            <v>138.79</v>
          </cell>
        </row>
        <row r="1580">
          <cell r="A1580">
            <v>72571</v>
          </cell>
          <cell r="B1580" t="str">
            <v>JOELHO PVC SOLDAVEL 90º AGUA FRIA 20MM - FORNECIMENTO E INSTALACAO</v>
          </cell>
          <cell r="C1580" t="str">
            <v>UN</v>
          </cell>
          <cell r="D1580">
            <v>3.37</v>
          </cell>
        </row>
        <row r="1581">
          <cell r="A1581">
            <v>72572</v>
          </cell>
          <cell r="B1581" t="str">
            <v>JOELHO PVC SOLDAVEL 45º AGUA FRIA 20MM - FORNECIMENTO E INSTALACAO</v>
          </cell>
          <cell r="C1581" t="str">
            <v>UN</v>
          </cell>
          <cell r="D1581">
            <v>3.52</v>
          </cell>
        </row>
        <row r="1582">
          <cell r="A1582">
            <v>72573</v>
          </cell>
          <cell r="B1582" t="str">
            <v>JOELHO PVC SOLDAVEL 90º AGUA FRIA 25MM - FORNECIMENTO E INSTALACAO</v>
          </cell>
          <cell r="C1582" t="str">
            <v>UN</v>
          </cell>
          <cell r="D1582">
            <v>3.68</v>
          </cell>
        </row>
        <row r="1583">
          <cell r="A1583">
            <v>72574</v>
          </cell>
          <cell r="B1583" t="str">
            <v>JOELHO PVC SOLDAVEL 45º AGUA FRIA 25MM - FORNECIMENTO E INSTALACAO</v>
          </cell>
          <cell r="C1583" t="str">
            <v>UN</v>
          </cell>
          <cell r="D1583">
            <v>4.2300000000000004</v>
          </cell>
        </row>
        <row r="1584">
          <cell r="A1584">
            <v>72575</v>
          </cell>
          <cell r="B1584" t="str">
            <v>JOELHO PVC SOLDAVEL 90º AGUA FRIA 32MM - FORNECIMENTO E INSTALACAO</v>
          </cell>
          <cell r="C1584" t="str">
            <v>UN</v>
          </cell>
          <cell r="D1584">
            <v>4.55</v>
          </cell>
        </row>
        <row r="1585">
          <cell r="A1585">
            <v>72576</v>
          </cell>
          <cell r="B1585" t="str">
            <v>JOELHO PVC SOLDAVEL 45º AGUA FRIA 32MM - FORNECIMENTO E INSTALACAO</v>
          </cell>
          <cell r="C1585" t="str">
            <v>UN</v>
          </cell>
          <cell r="D1585">
            <v>5.79</v>
          </cell>
        </row>
        <row r="1586">
          <cell r="A1586">
            <v>72577</v>
          </cell>
          <cell r="B1586" t="str">
            <v>JOELHO PVC SOLDAVEL 90º AGUA FRIA 40MM - FORNECIMENTO E INSTALACAO</v>
          </cell>
          <cell r="C1586" t="str">
            <v>UN</v>
          </cell>
          <cell r="D1586">
            <v>7.31</v>
          </cell>
        </row>
        <row r="1587">
          <cell r="A1587">
            <v>72578</v>
          </cell>
          <cell r="B1587" t="str">
            <v>JOELHO PVC SOLDAVEL 45º AGUA FRIA 40MM - FORNECIMENTO E INSTALACAO</v>
          </cell>
          <cell r="C1587" t="str">
            <v>UN</v>
          </cell>
          <cell r="D1587">
            <v>8.0500000000000007</v>
          </cell>
        </row>
        <row r="1588">
          <cell r="A1588">
            <v>72579</v>
          </cell>
          <cell r="B1588" t="str">
            <v>JOELHO PVC SOLDAVEL 90º AGUA FRIA 50MM - FORNECIMENTO E INSTALACAO</v>
          </cell>
          <cell r="C1588" t="str">
            <v>UN</v>
          </cell>
          <cell r="D1588">
            <v>7.96</v>
          </cell>
        </row>
        <row r="1589">
          <cell r="A1589">
            <v>72580</v>
          </cell>
          <cell r="B1589" t="str">
            <v>JOELHO PVC SOLDAVEL 45º AGUA FRIA 50MM - FORNECIMENTO E INSTALACAO</v>
          </cell>
          <cell r="C1589" t="str">
            <v>UN</v>
          </cell>
          <cell r="D1589">
            <v>9.1999999999999993</v>
          </cell>
        </row>
        <row r="1590">
          <cell r="A1590">
            <v>72581</v>
          </cell>
          <cell r="B1590" t="str">
            <v>JOELHO PVC SOLDAVEL 90º AGUA FRIA 60MM - FORNECIMENTO E INSTALACAO</v>
          </cell>
          <cell r="C1590" t="str">
            <v>UN</v>
          </cell>
          <cell r="D1590">
            <v>22.28</v>
          </cell>
        </row>
        <row r="1591">
          <cell r="A1591">
            <v>72582</v>
          </cell>
          <cell r="B1591" t="str">
            <v>JOELHO PVC SOLDAVEL 45º AGUA FRIA 60MM - FORNECIMENTO E INSTALACAO</v>
          </cell>
          <cell r="C1591" t="str">
            <v>UN</v>
          </cell>
          <cell r="D1591">
            <v>21.88</v>
          </cell>
        </row>
        <row r="1592">
          <cell r="A1592">
            <v>72583</v>
          </cell>
          <cell r="B1592" t="str">
            <v>JOELHO PVC SOLDAVEL 90º AGUA FRIA 75MM - FORNECIMENTO E INSTALACAO</v>
          </cell>
          <cell r="C1592" t="str">
            <v>UN</v>
          </cell>
          <cell r="D1592">
            <v>60.7</v>
          </cell>
        </row>
        <row r="1593">
          <cell r="A1593">
            <v>72584</v>
          </cell>
          <cell r="B1593" t="str">
            <v>JOELHO PVC SOLDAVEL 45º AGUA FRIA 75MM - FORNECIMENTO E INSTALACAO</v>
          </cell>
          <cell r="C1593" t="str">
            <v>UN</v>
          </cell>
          <cell r="D1593">
            <v>46.41</v>
          </cell>
        </row>
        <row r="1594">
          <cell r="A1594">
            <v>72585</v>
          </cell>
          <cell r="B1594" t="str">
            <v>JOELHO PVC SOLDAVEL 90º AGUA FRIA 85MM - FORNECIMENTO E INSTALACAO</v>
          </cell>
          <cell r="C1594" t="str">
            <v>UN</v>
          </cell>
          <cell r="D1594">
            <v>68.47</v>
          </cell>
        </row>
        <row r="1595">
          <cell r="A1595">
            <v>72586</v>
          </cell>
          <cell r="B1595" t="str">
            <v>JOELHO PVC SOLDAVEL 45º AGUA FRIA 85MM - FORNECIMENTO E INSTALACAO</v>
          </cell>
          <cell r="C1595" t="str">
            <v>UN</v>
          </cell>
          <cell r="D1595">
            <v>52.64</v>
          </cell>
        </row>
        <row r="1596">
          <cell r="A1596">
            <v>72587</v>
          </cell>
          <cell r="B1596" t="str">
            <v>JOELHO PVC ROSQUEAVEL 90º AGUA FRIA 1.1/2" - FORNECIMENTO E INSTALACAO</v>
          </cell>
          <cell r="C1596" t="str">
            <v>UN</v>
          </cell>
          <cell r="D1596">
            <v>13.16</v>
          </cell>
        </row>
        <row r="1597">
          <cell r="A1597">
            <v>72588</v>
          </cell>
          <cell r="B1597" t="str">
            <v>JOELHO PVC ROSQUEAVEL 45º AGUA FRIA 1.1/2" - FORNECIMENTO E INSTALACAO</v>
          </cell>
          <cell r="C1597" t="str">
            <v>UN</v>
          </cell>
          <cell r="D1597">
            <v>14.86</v>
          </cell>
        </row>
        <row r="1598">
          <cell r="A1598">
            <v>72589</v>
          </cell>
          <cell r="B1598" t="str">
            <v>JOELHO PVC ROSQUEAVEL 90º AGUA FRIA 1.1/4" - FORNECIMENTO E INSTALACAO</v>
          </cell>
          <cell r="C1598" t="str">
            <v>UN</v>
          </cell>
          <cell r="D1598">
            <v>12.28</v>
          </cell>
        </row>
        <row r="1599">
          <cell r="A1599">
            <v>72590</v>
          </cell>
          <cell r="B1599" t="str">
            <v>JOELHO PVC ROSQUEAVEL 45º AGUA FRIA 1.1/4" - FORNECIMENTO E INSTALACAO</v>
          </cell>
          <cell r="C1599" t="str">
            <v>UN</v>
          </cell>
          <cell r="D1599">
            <v>10.67</v>
          </cell>
        </row>
        <row r="1600">
          <cell r="A1600">
            <v>72591</v>
          </cell>
          <cell r="B1600" t="str">
            <v>JOELHO PVC ROSQUEAVEL 90º AGUA FRIA 1" - FORNECIMENTO E INSTALACAO</v>
          </cell>
          <cell r="C1600" t="str">
            <v>UN</v>
          </cell>
          <cell r="D1600">
            <v>6.5</v>
          </cell>
        </row>
        <row r="1601">
          <cell r="A1601">
            <v>72592</v>
          </cell>
          <cell r="B1601" t="str">
            <v>JOELHO PVC ROSQUEAVEL 45º AGUA FRIA 1" - FORNECIMENTO E INSTALACAO</v>
          </cell>
          <cell r="C1601" t="str">
            <v>UN</v>
          </cell>
          <cell r="D1601">
            <v>9.76</v>
          </cell>
        </row>
        <row r="1602">
          <cell r="A1602">
            <v>72593</v>
          </cell>
          <cell r="B1602" t="str">
            <v>JOELHO PVC ROSQUEAVEL 90º AGUA FRIA 1/2" - FORNECIMENTO E INSTALACAO</v>
          </cell>
          <cell r="C1602" t="str">
            <v>UN</v>
          </cell>
          <cell r="D1602">
            <v>4.13</v>
          </cell>
        </row>
        <row r="1603">
          <cell r="A1603">
            <v>72594</v>
          </cell>
          <cell r="B1603" t="str">
            <v>JOELHO PVC ROSQUEAVEL 45º AGUA FRIA 1/2" - FORNECIMENTO E INSTALACAO</v>
          </cell>
          <cell r="C1603" t="str">
            <v>UN</v>
          </cell>
          <cell r="D1603">
            <v>4.87</v>
          </cell>
        </row>
        <row r="1604">
          <cell r="A1604">
            <v>72595</v>
          </cell>
          <cell r="B1604" t="str">
            <v>JOELHO PVC ROSQUEAVEL 90º AGUA FRIA 2" - FORNECIMENTO E INSTALACAO</v>
          </cell>
          <cell r="C1604" t="str">
            <v>UN</v>
          </cell>
          <cell r="D1604">
            <v>23.01</v>
          </cell>
        </row>
        <row r="1605">
          <cell r="A1605">
            <v>72596</v>
          </cell>
          <cell r="B1605" t="str">
            <v>JOELHO PVC ROSQUEAVEL 45º AGUA FRIA 2" - FORNECIMENTO E INSTALACAO</v>
          </cell>
          <cell r="C1605" t="str">
            <v>UN</v>
          </cell>
          <cell r="D1605">
            <v>20.100000000000001</v>
          </cell>
        </row>
        <row r="1606">
          <cell r="A1606">
            <v>72597</v>
          </cell>
          <cell r="B1606" t="str">
            <v>JOELHO PVC ROSQUEAVEL 90º AGUA FRIA 3/4" - FORNECIMENTO E INSTALACAO</v>
          </cell>
          <cell r="C1606" t="str">
            <v>UN</v>
          </cell>
          <cell r="D1606">
            <v>4.92</v>
          </cell>
        </row>
        <row r="1607">
          <cell r="A1607">
            <v>72598</v>
          </cell>
          <cell r="B1607" t="str">
            <v>JOELHO PVC ROSQUEAVEL 45º AGUA FRIA 3/4" - FORNECIMENTO E INSTALACAO</v>
          </cell>
          <cell r="C1607" t="str">
            <v>UN</v>
          </cell>
          <cell r="D1607">
            <v>5.76</v>
          </cell>
        </row>
        <row r="1608">
          <cell r="A1608">
            <v>72599</v>
          </cell>
          <cell r="B1608" t="str">
            <v>JOELHO REDUCAO PVC ROSQUEAVEL 90º AGUA FRIA 1X3/4" - FORNECIMENTO E INSTALACAO</v>
          </cell>
          <cell r="C1608" t="str">
            <v>UN</v>
          </cell>
          <cell r="D1608">
            <v>6.53</v>
          </cell>
        </row>
        <row r="1609">
          <cell r="A1609">
            <v>72600</v>
          </cell>
          <cell r="B1609" t="str">
            <v>JOELHO REDUCAO PVC ROSQUEAVEL 90º AGUA FRIA 3/4X1/2" - FORNECIMENTO EINSTALACAO</v>
          </cell>
          <cell r="C1609" t="str">
            <v>UN</v>
          </cell>
          <cell r="D1609">
            <v>5.0999999999999996</v>
          </cell>
        </row>
        <row r="1610">
          <cell r="A1610">
            <v>72601</v>
          </cell>
          <cell r="B1610" t="str">
            <v>JOELHO REDUCAO PVC SOLDAVEL 90º AGUA FRIA 25X20MM - FORNECIMENTO E INSTALACAO</v>
          </cell>
          <cell r="C1610" t="str">
            <v>UN</v>
          </cell>
          <cell r="D1610">
            <v>4.57</v>
          </cell>
        </row>
        <row r="1611">
          <cell r="A1611">
            <v>72602</v>
          </cell>
          <cell r="B1611" t="str">
            <v>JOELHO REDUCAO PVC SOLDAVEL 90º AGUA FRIA 32X25MM - FORNECIMENTO E INSTALACAO</v>
          </cell>
          <cell r="C1611" t="str">
            <v>UN</v>
          </cell>
          <cell r="D1611">
            <v>5.44</v>
          </cell>
        </row>
        <row r="1612">
          <cell r="A1612">
            <v>72603</v>
          </cell>
          <cell r="B1612" t="str">
            <v>JUNCAO PVC ESGOTO 100X100MM - FORNECIMENTO E INSTALACAO</v>
          </cell>
          <cell r="C1612" t="str">
            <v>UN</v>
          </cell>
          <cell r="D1612">
            <v>22.96</v>
          </cell>
        </row>
        <row r="1613">
          <cell r="A1613">
            <v>72604</v>
          </cell>
          <cell r="B1613" t="str">
            <v>JUNCAO PVC ESGOTO 50X50MM - FORNECIMENTO E INSTALACAO</v>
          </cell>
          <cell r="C1613" t="str">
            <v>UN</v>
          </cell>
          <cell r="D1613">
            <v>9.84</v>
          </cell>
        </row>
        <row r="1614">
          <cell r="A1614">
            <v>72605</v>
          </cell>
          <cell r="B1614" t="str">
            <v>JUNCAO PVC ESGOTO 75X75MM - FORNECIMENTO E INSTALACAO</v>
          </cell>
          <cell r="C1614" t="str">
            <v>UN</v>
          </cell>
          <cell r="D1614">
            <v>17.79</v>
          </cell>
        </row>
        <row r="1615">
          <cell r="A1615">
            <v>72609</v>
          </cell>
          <cell r="B1615" t="str">
            <v>JUNCAO DUPLA PVC ESGOTO 100X100X100MM - FORNECIMENTO E INSTALACAO</v>
          </cell>
          <cell r="C1615" t="str">
            <v>UN</v>
          </cell>
          <cell r="D1615">
            <v>35.07</v>
          </cell>
        </row>
        <row r="1616">
          <cell r="A1616">
            <v>72610</v>
          </cell>
          <cell r="B1616" t="str">
            <v>JUNCAO DUPLA PVC ESGOTO 75X75X75MM - FORNECIMENTO E INSTALACAO</v>
          </cell>
          <cell r="C1616" t="str">
            <v>UN</v>
          </cell>
          <cell r="D1616">
            <v>20.52</v>
          </cell>
        </row>
        <row r="1617">
          <cell r="A1617">
            <v>72611</v>
          </cell>
          <cell r="B1617" t="str">
            <v>LUVA DE ACO GALVANIZADO 1.1/2" - FORNECIMENTO E INSTALACAO</v>
          </cell>
          <cell r="C1617" t="str">
            <v>UN</v>
          </cell>
          <cell r="D1617">
            <v>18.32</v>
          </cell>
        </row>
        <row r="1618">
          <cell r="A1618">
            <v>72612</v>
          </cell>
          <cell r="B1618" t="str">
            <v>LUVA DE ACO GALVANIZADO 1.1/4" - FORNECIMENTO E INSTALACAO</v>
          </cell>
          <cell r="C1618" t="str">
            <v>UN</v>
          </cell>
          <cell r="D1618">
            <v>14.61</v>
          </cell>
        </row>
        <row r="1619">
          <cell r="A1619">
            <v>72613</v>
          </cell>
          <cell r="B1619" t="str">
            <v>LUVA DE ACO GALVANIZADO 1" - FORNECIMENTO E INSTALACAO</v>
          </cell>
          <cell r="C1619" t="str">
            <v>UN</v>
          </cell>
          <cell r="D1619">
            <v>11.43</v>
          </cell>
        </row>
        <row r="1620">
          <cell r="A1620">
            <v>72614</v>
          </cell>
          <cell r="B1620" t="str">
            <v>LUVA DE ACO GALVANIZADO 1/2" - FORNECIMENTO E INSTALACAO</v>
          </cell>
          <cell r="C1620" t="str">
            <v>UN</v>
          </cell>
          <cell r="D1620">
            <v>7.09</v>
          </cell>
        </row>
        <row r="1621">
          <cell r="A1621">
            <v>72615</v>
          </cell>
          <cell r="B1621" t="str">
            <v>LUVA DE ACO GALVANIZADO 2.1/2" - FORNECIMENTO E INSTALACAO</v>
          </cell>
          <cell r="C1621" t="str">
            <v>UN</v>
          </cell>
          <cell r="D1621">
            <v>43.7</v>
          </cell>
        </row>
        <row r="1622">
          <cell r="A1622">
            <v>72616</v>
          </cell>
          <cell r="B1622" t="str">
            <v>LUVA DE ACO GALVANIZADO 2" - FORNECIMENTO E INSTALACAO</v>
          </cell>
          <cell r="C1622" t="str">
            <v>UN</v>
          </cell>
          <cell r="D1622">
            <v>25.28</v>
          </cell>
        </row>
        <row r="1623">
          <cell r="A1623">
            <v>72617</v>
          </cell>
          <cell r="B1623" t="str">
            <v>LUVA DE ACO GALVANIZADO 3" - FORNECIMENTO E INSTALACAO</v>
          </cell>
          <cell r="C1623" t="str">
            <v>UN</v>
          </cell>
          <cell r="D1623">
            <v>62.03</v>
          </cell>
        </row>
        <row r="1624">
          <cell r="A1624">
            <v>72618</v>
          </cell>
          <cell r="B1624" t="str">
            <v>LUVA DE ACO GALVANIZADO 3/4" - FORNECIMENTO E INSTALACAO</v>
          </cell>
          <cell r="C1624" t="str">
            <v>UN</v>
          </cell>
          <cell r="D1624">
            <v>8.89</v>
          </cell>
        </row>
        <row r="1625">
          <cell r="A1625">
            <v>72619</v>
          </cell>
          <cell r="B1625" t="str">
            <v>LUVA DE ACO GALVANIZADO 4" - FORNECIMENTO E INSTALACAO</v>
          </cell>
          <cell r="C1625" t="str">
            <v>UN</v>
          </cell>
          <cell r="D1625">
            <v>89.22</v>
          </cell>
        </row>
        <row r="1626">
          <cell r="A1626">
            <v>72620</v>
          </cell>
          <cell r="B1626" t="str">
            <v>LUVA DE ACO GALVANIZADO 5" - FORNECIMENTO E INSTALACAO</v>
          </cell>
          <cell r="C1626" t="str">
            <v>UN</v>
          </cell>
          <cell r="D1626">
            <v>170.5</v>
          </cell>
        </row>
        <row r="1627">
          <cell r="A1627">
            <v>72621</v>
          </cell>
          <cell r="B1627" t="str">
            <v>LUVA DE ACO GALVANIZADO 6" - FORNECIMENTO E INSTALACAO</v>
          </cell>
          <cell r="C1627" t="str">
            <v>UN</v>
          </cell>
          <cell r="D1627">
            <v>241.54</v>
          </cell>
        </row>
        <row r="1628">
          <cell r="A1628">
            <v>72622</v>
          </cell>
          <cell r="B1628" t="str">
            <v>LUVA DE COBRE SEM ANEL SOLDA 15MM - FORNECIMENTO E INSTALACAO</v>
          </cell>
          <cell r="C1628" t="str">
            <v>UN</v>
          </cell>
          <cell r="D1628">
            <v>4.08</v>
          </cell>
        </row>
        <row r="1629">
          <cell r="A1629">
            <v>72623</v>
          </cell>
          <cell r="B1629" t="str">
            <v>LUVA DE COBRE SEM ANEL SOLDA 28MM - FORNECIMENTO E INSTALACAO</v>
          </cell>
          <cell r="C1629" t="str">
            <v>UN</v>
          </cell>
          <cell r="D1629">
            <v>9.19</v>
          </cell>
        </row>
        <row r="1630">
          <cell r="A1630">
            <v>72624</v>
          </cell>
          <cell r="B1630" t="str">
            <v>LUVA DE COBRE SEM ANEL SOLDA 42MM - FORNECIMENTO E INSTALACAO</v>
          </cell>
          <cell r="C1630" t="str">
            <v>UN</v>
          </cell>
          <cell r="D1630">
            <v>25.33</v>
          </cell>
        </row>
        <row r="1631">
          <cell r="A1631">
            <v>72625</v>
          </cell>
          <cell r="B1631" t="str">
            <v>LUVA DE COBRE SEM ANEL SOLDA 54MM - FORNECIMENTO E INSTALACAO</v>
          </cell>
          <cell r="C1631" t="str">
            <v>UN</v>
          </cell>
          <cell r="D1631">
            <v>37.409999999999997</v>
          </cell>
        </row>
        <row r="1632">
          <cell r="A1632">
            <v>72626</v>
          </cell>
          <cell r="B1632" t="str">
            <v>LUVA DE COBRE SEM ANEL SOLDA 66MM - FORNECIMENTO E INSTALACAO</v>
          </cell>
          <cell r="C1632" t="str">
            <v>UN</v>
          </cell>
          <cell r="D1632">
            <v>101.87</v>
          </cell>
        </row>
        <row r="1633">
          <cell r="A1633">
            <v>72627</v>
          </cell>
          <cell r="B1633" t="str">
            <v>LUVA DE COBRE SEM ANEL SOLDA 79MM - FORNECIMENTO E INSTALACAO</v>
          </cell>
          <cell r="C1633" t="str">
            <v>UN</v>
          </cell>
          <cell r="D1633">
            <v>138.62</v>
          </cell>
        </row>
        <row r="1634">
          <cell r="A1634">
            <v>72628</v>
          </cell>
          <cell r="B1634" t="str">
            <v>LUVA PVC ESGOTO 100MM - FORNECIMENTO E INSTALACAO</v>
          </cell>
          <cell r="C1634" t="str">
            <v>UN</v>
          </cell>
          <cell r="D1634">
            <v>9.3800000000000008</v>
          </cell>
        </row>
        <row r="1635">
          <cell r="A1635">
            <v>72629</v>
          </cell>
          <cell r="B1635" t="str">
            <v>LUVA PVC ESGOTO 40MM - FORNECIMENTO E INSTALACAO</v>
          </cell>
          <cell r="C1635" t="str">
            <v>UN</v>
          </cell>
          <cell r="D1635">
            <v>3.32</v>
          </cell>
        </row>
        <row r="1636">
          <cell r="A1636">
            <v>72630</v>
          </cell>
          <cell r="B1636" t="str">
            <v>LUVA PVC ESGOTO 50MM - FORNECIMENTO E INSTALACAO</v>
          </cell>
          <cell r="C1636" t="str">
            <v>UN</v>
          </cell>
          <cell r="D1636">
            <v>4.8499999999999996</v>
          </cell>
        </row>
        <row r="1637">
          <cell r="A1637">
            <v>72631</v>
          </cell>
          <cell r="B1637" t="str">
            <v>LUVA PVC ESGOTO 75MM - FORNECIMENTO E INSTALACAO</v>
          </cell>
          <cell r="C1637" t="str">
            <v>UN</v>
          </cell>
          <cell r="D1637">
            <v>7.17</v>
          </cell>
        </row>
        <row r="1638">
          <cell r="A1638">
            <v>72632</v>
          </cell>
          <cell r="B1638" t="str">
            <v>LUVA PVC ROSQUEAVEL AGUA FRIA 1.1/2" - FORNECIMENTO E INSTALACAO</v>
          </cell>
          <cell r="C1638" t="str">
            <v>UN</v>
          </cell>
          <cell r="D1638">
            <v>5.85</v>
          </cell>
        </row>
        <row r="1639">
          <cell r="A1639">
            <v>72633</v>
          </cell>
          <cell r="B1639" t="str">
            <v>LUVA PVC ROSQUEAVEL AGUA FRIA 1.1/4" - FORNECIMENTO E INSTALACAO</v>
          </cell>
          <cell r="C1639" t="str">
            <v>UN</v>
          </cell>
          <cell r="D1639">
            <v>5.78</v>
          </cell>
        </row>
        <row r="1640">
          <cell r="A1640">
            <v>72634</v>
          </cell>
          <cell r="B1640" t="str">
            <v>LUVA PVC ROSQUEAVEL AGUA FRIA 1" - FORNECIMENTO E INSTALACAO</v>
          </cell>
          <cell r="C1640" t="str">
            <v>UN</v>
          </cell>
          <cell r="D1640">
            <v>3.96</v>
          </cell>
        </row>
        <row r="1641">
          <cell r="A1641">
            <v>72635</v>
          </cell>
          <cell r="B1641" t="str">
            <v>LUVA PVC ROSQUEAVEL AGUA FRIA 1/2" - FORNECIMENTO E INSTALACAO</v>
          </cell>
          <cell r="C1641" t="str">
            <v>UN</v>
          </cell>
          <cell r="D1641">
            <v>2.38</v>
          </cell>
        </row>
        <row r="1642">
          <cell r="A1642">
            <v>72636</v>
          </cell>
          <cell r="B1642" t="str">
            <v>LUVA PVC ROSQUEAVEL AGUA FRIA 2.1/2" - FORNECIMENTO E INSTALACAO</v>
          </cell>
          <cell r="C1642" t="str">
            <v>UN</v>
          </cell>
          <cell r="D1642">
            <v>14.65</v>
          </cell>
        </row>
        <row r="1643">
          <cell r="A1643">
            <v>72637</v>
          </cell>
          <cell r="B1643" t="str">
            <v>LUVA PVC ROSQUEAVEL AGUA FRIA 2" - FORNECIMENTO E INSTALACAO</v>
          </cell>
          <cell r="C1643" t="str">
            <v>UN</v>
          </cell>
          <cell r="D1643">
            <v>10.68</v>
          </cell>
        </row>
        <row r="1644">
          <cell r="A1644">
            <v>72638</v>
          </cell>
          <cell r="B1644" t="str">
            <v>LUVA PVC ROSQUEAVEL AGUA FRIA 3" - FORNECIMENTO E INSTALACAO</v>
          </cell>
          <cell r="C1644" t="str">
            <v>UN</v>
          </cell>
          <cell r="D1644">
            <v>17.37</v>
          </cell>
        </row>
        <row r="1645">
          <cell r="A1645">
            <v>72639</v>
          </cell>
          <cell r="B1645" t="str">
            <v>LUVA PVC ROSQUEAVEL AGUA FRIA 3/4" - FORNECIMENTO E INSTALACAO</v>
          </cell>
          <cell r="C1645" t="str">
            <v>UN</v>
          </cell>
          <cell r="D1645">
            <v>2.92</v>
          </cell>
        </row>
        <row r="1646">
          <cell r="A1646">
            <v>72640</v>
          </cell>
          <cell r="B1646" t="str">
            <v>LUVA PVC ROSQUEAVEL AGUA FRIA 4" - FORNECIMENTO E INSTALACAO</v>
          </cell>
          <cell r="C1646" t="str">
            <v>UN</v>
          </cell>
          <cell r="D1646">
            <v>27.26</v>
          </cell>
        </row>
        <row r="1647">
          <cell r="A1647">
            <v>72641</v>
          </cell>
          <cell r="B1647" t="str">
            <v>LUVA PVC SOLDAVEL AGUA FRIA 110MM - FORNECIMENTO E INSTALACAO</v>
          </cell>
          <cell r="C1647" t="str">
            <v>UN</v>
          </cell>
          <cell r="D1647">
            <v>55.24</v>
          </cell>
        </row>
        <row r="1648">
          <cell r="A1648">
            <v>72642</v>
          </cell>
          <cell r="B1648" t="str">
            <v>LUVA PVC SOLDAVEL AGUA FRIA 20MM - FORNECIMENTO E INSTALACAO</v>
          </cell>
          <cell r="C1648" t="str">
            <v>UN</v>
          </cell>
          <cell r="D1648">
            <v>2.15</v>
          </cell>
        </row>
        <row r="1649">
          <cell r="A1649">
            <v>72643</v>
          </cell>
          <cell r="B1649" t="str">
            <v>LUVA PVC SOLDAVEL AGUA FRIA 25MM - FORNECIMENTO E INSTALACAO</v>
          </cell>
          <cell r="C1649" t="str">
            <v>UN</v>
          </cell>
          <cell r="D1649">
            <v>2.39</v>
          </cell>
        </row>
        <row r="1650">
          <cell r="A1650">
            <v>72644</v>
          </cell>
          <cell r="B1650" t="str">
            <v>LUVA PVC SOLDAVEL AGUA FRIA 32MM - FORNECIMENTO E INSTALACAO</v>
          </cell>
          <cell r="C1650" t="str">
            <v>UN</v>
          </cell>
          <cell r="D1650">
            <v>3.33</v>
          </cell>
        </row>
        <row r="1651">
          <cell r="A1651">
            <v>72645</v>
          </cell>
          <cell r="B1651" t="str">
            <v>LUVA PVC SOLDAVEL AGUA FRIA 40MM - FORNECIMENTO E INSTALACAO</v>
          </cell>
          <cell r="C1651" t="str">
            <v>UN</v>
          </cell>
          <cell r="D1651">
            <v>5.33</v>
          </cell>
        </row>
        <row r="1652">
          <cell r="A1652">
            <v>72646</v>
          </cell>
          <cell r="B1652" t="str">
            <v>LUVA PVC SOLDAVEL AGUA FRIA 50MM - FORNECIMENTO E INSTALACAO</v>
          </cell>
          <cell r="C1652" t="str">
            <v>UN</v>
          </cell>
          <cell r="D1652">
            <v>5.62</v>
          </cell>
        </row>
        <row r="1653">
          <cell r="A1653">
            <v>72647</v>
          </cell>
          <cell r="B1653" t="str">
            <v>LUVA PVC SOLDAVEL AGUA FRIA 60MM - FORNECIMENTO E INSTALACAO</v>
          </cell>
          <cell r="C1653" t="str">
            <v>UN</v>
          </cell>
          <cell r="D1653">
            <v>13.29</v>
          </cell>
        </row>
        <row r="1654">
          <cell r="A1654">
            <v>72648</v>
          </cell>
          <cell r="B1654" t="str">
            <v>LUVA PVC SOLDAVEL AGUA FRIA 75MM - FORNECIMENTO E INSTALACAO</v>
          </cell>
          <cell r="C1654" t="str">
            <v>UN</v>
          </cell>
          <cell r="D1654">
            <v>17.05</v>
          </cell>
        </row>
        <row r="1655">
          <cell r="A1655">
            <v>72649</v>
          </cell>
          <cell r="B1655" t="str">
            <v>LUVA PVC SOLDAVEL AGUA FRIA 85MM - FORNECIMENTO E INSTALACAO</v>
          </cell>
          <cell r="C1655" t="str">
            <v>UN</v>
          </cell>
          <cell r="D1655">
            <v>41.07</v>
          </cell>
        </row>
        <row r="1656">
          <cell r="A1656">
            <v>72650</v>
          </cell>
          <cell r="B1656" t="str">
            <v>LUVA REDUCAO ACO GALVANIZADO 1.1/2X1.1/4" - FORNECIMENTO E INSTALACAO</v>
          </cell>
          <cell r="C1656" t="str">
            <v>UN</v>
          </cell>
          <cell r="D1656">
            <v>25.61</v>
          </cell>
        </row>
        <row r="1657">
          <cell r="A1657">
            <v>72651</v>
          </cell>
          <cell r="B1657" t="str">
            <v>LUVA REDUCAO ACO GALVANIZADO 1.1/2X1" - FORNECIMENTO E INSTALACAO</v>
          </cell>
          <cell r="C1657" t="str">
            <v>UN</v>
          </cell>
          <cell r="D1657">
            <v>24.76</v>
          </cell>
        </row>
        <row r="1658">
          <cell r="A1658">
            <v>72652</v>
          </cell>
          <cell r="B1658" t="str">
            <v>LUVA REDUCAO ACO GALVANIZADO 1.1/2X3/4" - FORNECIMENTO E INSTALACAO</v>
          </cell>
          <cell r="C1658" t="str">
            <v>UN</v>
          </cell>
          <cell r="D1658">
            <v>23.37</v>
          </cell>
        </row>
        <row r="1659">
          <cell r="A1659">
            <v>72653</v>
          </cell>
          <cell r="B1659" t="str">
            <v>LUVA REDUCAO ACO GALVANIZADO 1.1/4X1" - FORNECIMENTO E INSTALACAO</v>
          </cell>
          <cell r="C1659" t="str">
            <v>UN</v>
          </cell>
          <cell r="D1659">
            <v>19.649999999999999</v>
          </cell>
        </row>
        <row r="1660">
          <cell r="A1660">
            <v>72654</v>
          </cell>
          <cell r="B1660" t="str">
            <v>LUVA REDUCAO ACO GALVANIZADO 1.1/4X1/2" - FORNECIMENTO E INSTALACAO</v>
          </cell>
          <cell r="C1660" t="str">
            <v>UN</v>
          </cell>
          <cell r="D1660">
            <v>17.77</v>
          </cell>
        </row>
        <row r="1661">
          <cell r="A1661">
            <v>72655</v>
          </cell>
          <cell r="B1661" t="str">
            <v>LUVA REDUCAO ACO GALVANIZADO 1.1/4X3/4" - FORNECIMENTO E INSTALACAO</v>
          </cell>
          <cell r="C1661" t="str">
            <v>UN</v>
          </cell>
          <cell r="D1661">
            <v>18.62</v>
          </cell>
        </row>
        <row r="1662">
          <cell r="A1662">
            <v>72656</v>
          </cell>
          <cell r="B1662" t="str">
            <v>LUVA REDUCAO ACO GALVANIZADO 1X1/2" - FORNECIMENTO E INSTALACAO</v>
          </cell>
          <cell r="C1662" t="str">
            <v>UN</v>
          </cell>
          <cell r="D1662">
            <v>13.53</v>
          </cell>
        </row>
        <row r="1663">
          <cell r="A1663">
            <v>72657</v>
          </cell>
          <cell r="B1663" t="str">
            <v>LUVA REDUCAO ACO GALVANIZADO 1X3/4" - FORNECIMENTO E INSTALACAO</v>
          </cell>
          <cell r="C1663" t="str">
            <v>UN</v>
          </cell>
          <cell r="D1663">
            <v>14.3</v>
          </cell>
        </row>
        <row r="1664">
          <cell r="A1664">
            <v>72658</v>
          </cell>
          <cell r="B1664" t="str">
            <v>LUVA REDUCAO ACO GALVANIZADO 2.1/2X1.1/2" - FORNECIMENTO E INSTALACAO</v>
          </cell>
          <cell r="C1664" t="str">
            <v>UN</v>
          </cell>
          <cell r="D1664">
            <v>51.83</v>
          </cell>
        </row>
        <row r="1665">
          <cell r="A1665">
            <v>72659</v>
          </cell>
          <cell r="B1665" t="str">
            <v>LUVA REDUCAO ACO GALVANIZADO 2.1/2X2" - FORNECIMENTO E INSTALACAO</v>
          </cell>
          <cell r="C1665" t="str">
            <v>UN</v>
          </cell>
          <cell r="D1665">
            <v>52.19</v>
          </cell>
        </row>
        <row r="1666">
          <cell r="A1666">
            <v>72660</v>
          </cell>
          <cell r="B1666" t="str">
            <v>LUVA REDUCAO ACO GALVANIZADO 2X1.1/2" - FORNECIMENTO E INSTALACAO</v>
          </cell>
          <cell r="C1666" t="str">
            <v>UN</v>
          </cell>
          <cell r="D1666">
            <v>33.97</v>
          </cell>
        </row>
        <row r="1667">
          <cell r="A1667">
            <v>72661</v>
          </cell>
          <cell r="B1667" t="str">
            <v>LUVA REDUCAO ACO GALVANIZADO 2X1.1/4" - FORNECIMENTO E INSTALACAO</v>
          </cell>
          <cell r="C1667" t="str">
            <v>UN</v>
          </cell>
          <cell r="D1667">
            <v>33.25</v>
          </cell>
        </row>
        <row r="1668">
          <cell r="A1668">
            <v>72662</v>
          </cell>
          <cell r="B1668" t="str">
            <v>LUVA REDUCAO ACO GALVANIZADO 2X1" - FORNECIMENTO E INSTALACAO</v>
          </cell>
          <cell r="C1668" t="str">
            <v>UN</v>
          </cell>
          <cell r="D1668">
            <v>32.72</v>
          </cell>
        </row>
        <row r="1669">
          <cell r="A1669">
            <v>72663</v>
          </cell>
          <cell r="B1669" t="str">
            <v>LUVA REDUCAO ACO GALVANIZADO 3/4X1/2" - FORNECIMENTO E INSTALACAO</v>
          </cell>
          <cell r="C1669" t="str">
            <v>UN</v>
          </cell>
          <cell r="D1669">
            <v>10.75</v>
          </cell>
        </row>
        <row r="1670">
          <cell r="A1670">
            <v>72664</v>
          </cell>
          <cell r="B1670" t="str">
            <v>LUVA REDUCAO ACO GALVANIZADO 3X1.1/2" - FORNECIMENTO E INSTALACAO</v>
          </cell>
          <cell r="C1670" t="str">
            <v>UN</v>
          </cell>
          <cell r="D1670">
            <v>69.510000000000005</v>
          </cell>
        </row>
        <row r="1671">
          <cell r="A1671">
            <v>72665</v>
          </cell>
          <cell r="B1671" t="str">
            <v>LUVA REDUCAO ACO GALVANIZADO 3X2.1/2" - FORNECIMENTO E INSTALACAO</v>
          </cell>
          <cell r="C1671" t="str">
            <v>UN</v>
          </cell>
          <cell r="D1671">
            <v>70.39</v>
          </cell>
        </row>
        <row r="1672">
          <cell r="A1672">
            <v>72666</v>
          </cell>
          <cell r="B1672" t="str">
            <v>LUVA REDUCAO ACO GALVANIZADO 3X2" - FORNECIMENTO E INSTALACAO</v>
          </cell>
          <cell r="C1672" t="str">
            <v>UN</v>
          </cell>
          <cell r="D1672">
            <v>69.87</v>
          </cell>
        </row>
        <row r="1673">
          <cell r="A1673">
            <v>72667</v>
          </cell>
          <cell r="B1673" t="str">
            <v>LUVA REDUCAO ACO GALVANIZADO 4X2.1/2" - FORNECIMENTO E INSTALACAO</v>
          </cell>
          <cell r="C1673" t="str">
            <v>UN</v>
          </cell>
          <cell r="D1673">
            <v>97.55</v>
          </cell>
        </row>
        <row r="1674">
          <cell r="A1674">
            <v>72668</v>
          </cell>
          <cell r="B1674" t="str">
            <v>LUVA REDUCAO ACO GALVANIZADO 4X2" - FORNECIMENTO E INSTALACAO</v>
          </cell>
          <cell r="C1674" t="str">
            <v>UN</v>
          </cell>
          <cell r="D1674">
            <v>97.21</v>
          </cell>
        </row>
        <row r="1675">
          <cell r="A1675">
            <v>72669</v>
          </cell>
          <cell r="B1675" t="str">
            <v>LUVA REDUCAO ACO GALVANIZADO 4X3" - FORNECIMENTO E INSTALACAO</v>
          </cell>
          <cell r="C1675" t="str">
            <v>UN</v>
          </cell>
          <cell r="D1675">
            <v>100.59</v>
          </cell>
        </row>
        <row r="1676">
          <cell r="A1676">
            <v>72670</v>
          </cell>
          <cell r="B1676" t="str">
            <v>NIPLE DE PVC ROSQUEAVEL AGUA FRIA 1" - FORNECIMENTO E INSTALACAO</v>
          </cell>
          <cell r="C1676" t="str">
            <v>UN</v>
          </cell>
          <cell r="D1676">
            <v>3.74</v>
          </cell>
        </row>
        <row r="1677">
          <cell r="A1677">
            <v>72671</v>
          </cell>
          <cell r="B1677" t="str">
            <v>NIPLE DE PVC ROSQUEAVEL AGUA FRIA 1/2" - FORNECIMENTO E INSTALACAO</v>
          </cell>
          <cell r="C1677" t="str">
            <v>UN</v>
          </cell>
          <cell r="D1677">
            <v>2.5499999999999998</v>
          </cell>
        </row>
        <row r="1678">
          <cell r="A1678">
            <v>72672</v>
          </cell>
          <cell r="B1678" t="str">
            <v>NIPLE DE PVC ROSQUEAVEL AGUA FRIA 2" - FORNECIMENTO E INSTALACAO</v>
          </cell>
          <cell r="C1678" t="str">
            <v>UN</v>
          </cell>
          <cell r="D1678">
            <v>9.6300000000000008</v>
          </cell>
        </row>
        <row r="1679">
          <cell r="A1679">
            <v>72673</v>
          </cell>
          <cell r="B1679" t="str">
            <v>NIPLE DE ACO GALVANIZADO 1.1/2" - FORNECIMENTO E INSTALACAO</v>
          </cell>
          <cell r="C1679" t="str">
            <v>UN</v>
          </cell>
          <cell r="D1679">
            <v>15.09</v>
          </cell>
        </row>
        <row r="1680">
          <cell r="A1680">
            <v>72674</v>
          </cell>
          <cell r="B1680" t="str">
            <v>NIPLE DE ACO GALVANIZADO 1.1/4" - FORNECIMENTO E INSTALACAO</v>
          </cell>
          <cell r="C1680" t="str">
            <v>UN</v>
          </cell>
          <cell r="D1680">
            <v>13.31</v>
          </cell>
        </row>
        <row r="1681">
          <cell r="A1681">
            <v>72675</v>
          </cell>
          <cell r="B1681" t="str">
            <v>NIPLE DE ACO GALVANIZADO 1" - FORNECIMENTO E INSTALACAO</v>
          </cell>
          <cell r="C1681" t="str">
            <v>UN</v>
          </cell>
          <cell r="D1681">
            <v>10.6</v>
          </cell>
        </row>
        <row r="1682">
          <cell r="A1682">
            <v>72676</v>
          </cell>
          <cell r="B1682" t="str">
            <v>NIPLE DE ACO GALVANIZADO 1/2" - FORNECIMENTO E INSTALACAO</v>
          </cell>
          <cell r="C1682" t="str">
            <v>UN</v>
          </cell>
          <cell r="D1682">
            <v>6.4</v>
          </cell>
        </row>
        <row r="1683">
          <cell r="A1683">
            <v>72677</v>
          </cell>
          <cell r="B1683" t="str">
            <v>NIPLE DE ACO GALVANIZADO 2.1/2" - FORNECIMENTO E INSTALACAO</v>
          </cell>
          <cell r="C1683" t="str">
            <v>UN</v>
          </cell>
          <cell r="D1683">
            <v>36.28</v>
          </cell>
        </row>
        <row r="1684">
          <cell r="A1684">
            <v>72678</v>
          </cell>
          <cell r="B1684" t="str">
            <v>NIPLE DE ACO GALVANIZADO 2" - FORNECIMENTO E INSTALACAO</v>
          </cell>
          <cell r="C1684" t="str">
            <v>UN</v>
          </cell>
          <cell r="D1684">
            <v>27.02</v>
          </cell>
        </row>
        <row r="1685">
          <cell r="A1685">
            <v>72679</v>
          </cell>
          <cell r="B1685" t="str">
            <v>NIPLE DE ACO GALVANIZADO 3" - FORNECIMENTO E INSTALACAO</v>
          </cell>
          <cell r="C1685" t="str">
            <v>UN</v>
          </cell>
          <cell r="D1685">
            <v>49.63</v>
          </cell>
        </row>
        <row r="1686">
          <cell r="A1686">
            <v>72680</v>
          </cell>
          <cell r="B1686" t="str">
            <v>NIPLE DE ACO GALVANIZADO 3/4" - FORNECIMENTO E INSTALACAO</v>
          </cell>
          <cell r="C1686" t="str">
            <v>UN</v>
          </cell>
          <cell r="D1686">
            <v>7.81</v>
          </cell>
        </row>
        <row r="1687">
          <cell r="A1687">
            <v>72681</v>
          </cell>
          <cell r="B1687" t="str">
            <v>NIPLE DE ACO GALVANIZADO 4" - FORNECIMENTO E INSTALACAO</v>
          </cell>
          <cell r="C1687" t="str">
            <v>UN</v>
          </cell>
          <cell r="D1687">
            <v>74.599999999999994</v>
          </cell>
        </row>
        <row r="1688">
          <cell r="A1688">
            <v>72682</v>
          </cell>
          <cell r="B1688" t="str">
            <v>NIPLE DE ACO GALVANIZADO 5" - FORNECIMENTO E INSTALACAO</v>
          </cell>
          <cell r="C1688" t="str">
            <v>UN</v>
          </cell>
          <cell r="D1688">
            <v>128.35</v>
          </cell>
        </row>
        <row r="1689">
          <cell r="A1689">
            <v>72683</v>
          </cell>
          <cell r="B1689" t="str">
            <v>NIPLE DE ACO GALVANIZADO 6" - FORNECIMENTO E INSTALACAO</v>
          </cell>
          <cell r="C1689" t="str">
            <v>UN</v>
          </cell>
          <cell r="D1689">
            <v>155.66999999999999</v>
          </cell>
        </row>
        <row r="1690">
          <cell r="A1690">
            <v>72686</v>
          </cell>
          <cell r="B1690" t="str">
            <v>REDUCAO DE PVC ROSQUEAVEL AGUA FRIA 1.1/2X1.1/4" - FORNECIMENTO E INSTALACAO</v>
          </cell>
          <cell r="C1690" t="str">
            <v>UN</v>
          </cell>
          <cell r="D1690">
            <v>7.31</v>
          </cell>
        </row>
        <row r="1691">
          <cell r="A1691">
            <v>72687</v>
          </cell>
          <cell r="B1691" t="str">
            <v>REDUCAO DE PVC ROSQUEAVEL AGUA FRIA 1.1/2X1" - FORNECIMENTO E INSTALACAO</v>
          </cell>
          <cell r="C1691" t="str">
            <v>UN</v>
          </cell>
          <cell r="D1691">
            <v>8.81</v>
          </cell>
        </row>
        <row r="1692">
          <cell r="A1692">
            <v>72688</v>
          </cell>
          <cell r="B1692" t="str">
            <v>REDUCAO DE PVC ROSQUEAVEL AGUA FRIA 1.1/2X3/4" - FORNECIMENTO E INSTALACAO</v>
          </cell>
          <cell r="C1692" t="str">
            <v>UN</v>
          </cell>
          <cell r="D1692">
            <v>8.4</v>
          </cell>
        </row>
        <row r="1693">
          <cell r="A1693">
            <v>72689</v>
          </cell>
          <cell r="B1693" t="str">
            <v>REDUCAO DE PVC ROSQUEAVEL AGUA FRIA 1.1/4X1" - FORNECIMENTO E INSTALACAO</v>
          </cell>
          <cell r="C1693" t="str">
            <v>UN</v>
          </cell>
          <cell r="D1693">
            <v>5.18</v>
          </cell>
        </row>
        <row r="1694">
          <cell r="A1694">
            <v>72690</v>
          </cell>
          <cell r="B1694" t="str">
            <v>REDUCAO DE PVC ROSQUEAVEL AGUA FRIA 1.1/4X3/4" - FORNECIMENTO E INSTALACAO</v>
          </cell>
          <cell r="C1694" t="str">
            <v>UN</v>
          </cell>
          <cell r="D1694">
            <v>4.76</v>
          </cell>
        </row>
        <row r="1695">
          <cell r="A1695">
            <v>72691</v>
          </cell>
          <cell r="B1695" t="str">
            <v>REDUCAO DE PVC ROSQUEAVEL AGUA FRIA 1X1/2" - FORNECIMENTO E INSTALACAO</v>
          </cell>
          <cell r="C1695" t="str">
            <v>UN</v>
          </cell>
          <cell r="D1695">
            <v>3.92</v>
          </cell>
        </row>
        <row r="1696">
          <cell r="A1696">
            <v>72692</v>
          </cell>
          <cell r="B1696" t="str">
            <v>REDUCAO DE PVC ROSQUEAVEL AGUA FRIA 1X3/4" - FORNECIMENTO E INSTALACAO</v>
          </cell>
          <cell r="C1696" t="str">
            <v>UN</v>
          </cell>
          <cell r="D1696">
            <v>3.52</v>
          </cell>
        </row>
        <row r="1697">
          <cell r="A1697">
            <v>72693</v>
          </cell>
          <cell r="B1697" t="str">
            <v>REDUCAO DE PVC ROSQUEAVEL AGUA FRIA 2X1.1/2" - FORNECIMENTO E INSTALACAO</v>
          </cell>
          <cell r="C1697" t="str">
            <v>UN</v>
          </cell>
          <cell r="D1697">
            <v>12.18</v>
          </cell>
        </row>
        <row r="1698">
          <cell r="A1698">
            <v>72694</v>
          </cell>
          <cell r="B1698" t="str">
            <v>REDUCAO DE PVC ROSQUEAVEL AGUA FRIA 2X1.1/4" - FORNECIMENTO E INSTALACAO</v>
          </cell>
          <cell r="C1698" t="str">
            <v>UN</v>
          </cell>
          <cell r="D1698">
            <v>12.56</v>
          </cell>
        </row>
        <row r="1699">
          <cell r="A1699">
            <v>72695</v>
          </cell>
          <cell r="B1699" t="str">
            <v>REDUCAO DE PVC ROSQUEAVEL AGUA FRIA 2X1" - FORNECIMENTO E INSTALACAO</v>
          </cell>
          <cell r="C1699" t="str">
            <v>UN</v>
          </cell>
          <cell r="D1699">
            <v>13.72</v>
          </cell>
        </row>
        <row r="1700">
          <cell r="A1700">
            <v>72696</v>
          </cell>
          <cell r="B1700" t="str">
            <v>REDUCAO DE PVC ROSQUEAVEL AGUA FRIA 3/4X1/2" - FORNECIMENTO E INSTALACAO</v>
          </cell>
          <cell r="C1700" t="str">
            <v>UN</v>
          </cell>
          <cell r="D1700">
            <v>2.38</v>
          </cell>
        </row>
        <row r="1701">
          <cell r="A1701">
            <v>72697</v>
          </cell>
          <cell r="B1701" t="str">
            <v>REDUCAO DE PVC SOLDAVEL AGUA FRIA 110X60MM - FORNECIMENTO E INSTALACAO</v>
          </cell>
          <cell r="C1701" t="str">
            <v>UN</v>
          </cell>
          <cell r="D1701">
            <v>27.84</v>
          </cell>
        </row>
        <row r="1702">
          <cell r="A1702">
            <v>72698</v>
          </cell>
          <cell r="B1702" t="str">
            <v>REDUCAO DE PVC SOLDAVEL AGUA FRIA 110X75MM - FORNECIMENTO E INSTALACAO</v>
          </cell>
          <cell r="C1702" t="str">
            <v>UN</v>
          </cell>
          <cell r="D1702">
            <v>32.08</v>
          </cell>
        </row>
        <row r="1703">
          <cell r="A1703">
            <v>72699</v>
          </cell>
          <cell r="B1703" t="str">
            <v>REDUCAO DE PVC SOLDAVEL AGUA FRIA 32X20MM - FORNECIMENTO E INSTALACAO</v>
          </cell>
          <cell r="C1703" t="str">
            <v>UN</v>
          </cell>
          <cell r="D1703">
            <v>3.24</v>
          </cell>
        </row>
        <row r="1704">
          <cell r="A1704">
            <v>72700</v>
          </cell>
          <cell r="B1704" t="str">
            <v>REDUCAO DE PVC SOLDAVEL AGUA FRIA 40X20MM - FORNECIMENTO E INSTALACAO</v>
          </cell>
          <cell r="C1704" t="str">
            <v>UN</v>
          </cell>
          <cell r="D1704">
            <v>4.16</v>
          </cell>
        </row>
        <row r="1705">
          <cell r="A1705">
            <v>72701</v>
          </cell>
          <cell r="B1705" t="str">
            <v>REDUCAO DE PVC SOLDAVEL AGUA FRIA 40X25MM - FORNECIMENTO E INSTALACAO</v>
          </cell>
          <cell r="C1705" t="str">
            <v>UN</v>
          </cell>
          <cell r="D1705">
            <v>4.63</v>
          </cell>
        </row>
        <row r="1706">
          <cell r="A1706">
            <v>72702</v>
          </cell>
          <cell r="B1706" t="str">
            <v>REDUCAO DE PVC SOLDAVEL AGUA FRIA 50X20MM - FORNECIMENTO E INSTALACAO</v>
          </cell>
          <cell r="C1706" t="str">
            <v>UN</v>
          </cell>
          <cell r="D1706">
            <v>5.21</v>
          </cell>
        </row>
        <row r="1707">
          <cell r="A1707">
            <v>72703</v>
          </cell>
          <cell r="B1707" t="str">
            <v>REDUCAO DE PVC SOLDAVEL AGUA FRIA 50X25MM - FORNECIMENTO E INSTALACAO</v>
          </cell>
          <cell r="C1707" t="str">
            <v>UN</v>
          </cell>
          <cell r="D1707">
            <v>5.33</v>
          </cell>
        </row>
        <row r="1708">
          <cell r="A1708">
            <v>72704</v>
          </cell>
          <cell r="B1708" t="str">
            <v>REDUCAO DE PVC SOLDAVEL AGUA FRIA 50X32MM - FORNECIMENTO E INSTALACAO</v>
          </cell>
          <cell r="C1708" t="str">
            <v>UN</v>
          </cell>
          <cell r="D1708">
            <v>6.49</v>
          </cell>
        </row>
        <row r="1709">
          <cell r="A1709">
            <v>72705</v>
          </cell>
          <cell r="B1709" t="str">
            <v>REDUCAO DE PVC SOLDAVEL AGUA FRIA 60X25MM - FORNECIMENTO E INSTALACAO</v>
          </cell>
          <cell r="C1709" t="str">
            <v>UN</v>
          </cell>
          <cell r="D1709">
            <v>9.49</v>
          </cell>
        </row>
        <row r="1710">
          <cell r="A1710">
            <v>72706</v>
          </cell>
          <cell r="B1710" t="str">
            <v>REDUCAO DE PVC SOLDAVEL AGUA FRIA 60X32MM - FORNECIMENTO E INSTALACAO</v>
          </cell>
          <cell r="C1710" t="str">
            <v>UN</v>
          </cell>
          <cell r="D1710">
            <v>11.36</v>
          </cell>
        </row>
        <row r="1711">
          <cell r="A1711">
            <v>72707</v>
          </cell>
          <cell r="B1711" t="str">
            <v>REDUCAO DE PVC SOLDAVEL AGUA FRIA 60X40MM - FORNECIMENTO E INSTALACAO</v>
          </cell>
          <cell r="C1711" t="str">
            <v>UN</v>
          </cell>
          <cell r="D1711">
            <v>12.67</v>
          </cell>
        </row>
        <row r="1712">
          <cell r="A1712">
            <v>72708</v>
          </cell>
          <cell r="B1712" t="str">
            <v>REDUCAO DE PVC SOLDAVEL AGUA FRIA 60X50MM - FORNECIMENTO E INSTALACAO</v>
          </cell>
          <cell r="C1712" t="str">
            <v>UN</v>
          </cell>
          <cell r="D1712">
            <v>16.02</v>
          </cell>
        </row>
        <row r="1713">
          <cell r="A1713">
            <v>72709</v>
          </cell>
          <cell r="B1713" t="str">
            <v>REDUCAO DE PVC SOLDAVEL AGUA FRIA 75X50MM - FORNECIMENTO E INSTALACAO</v>
          </cell>
          <cell r="C1713" t="str">
            <v>UN</v>
          </cell>
          <cell r="D1713">
            <v>18.18</v>
          </cell>
        </row>
        <row r="1714">
          <cell r="A1714">
            <v>72710</v>
          </cell>
          <cell r="B1714" t="str">
            <v>REDUCAO DE PVC SOLDAVEL AGUA FRIA 85X60MM - FORNECIMENTO E INSTALACAO</v>
          </cell>
          <cell r="C1714" t="str">
            <v>UN</v>
          </cell>
          <cell r="D1714">
            <v>20.04</v>
          </cell>
        </row>
        <row r="1715">
          <cell r="A1715">
            <v>72712</v>
          </cell>
          <cell r="B1715" t="str">
            <v>TE DE ACO GALVANIZADO 1.1/2" - FORNECIMENTO E INSTALACAO</v>
          </cell>
          <cell r="C1715" t="str">
            <v>UN</v>
          </cell>
          <cell r="D1715">
            <v>31.8</v>
          </cell>
        </row>
        <row r="1716">
          <cell r="A1716">
            <v>72713</v>
          </cell>
          <cell r="B1716" t="str">
            <v>TE DE ACO GALVANIZADO 1.1/4" - FORNECIMENTO E INSTALACAO</v>
          </cell>
          <cell r="C1716" t="str">
            <v>UN</v>
          </cell>
          <cell r="D1716">
            <v>26.86</v>
          </cell>
        </row>
        <row r="1717">
          <cell r="A1717">
            <v>72714</v>
          </cell>
          <cell r="B1717" t="str">
            <v>TE DE ACO GALVANIZADO 1" - FORNECIMENTO E INSTALACAO</v>
          </cell>
          <cell r="C1717" t="str">
            <v>UN</v>
          </cell>
          <cell r="D1717">
            <v>18.420000000000002</v>
          </cell>
        </row>
        <row r="1718">
          <cell r="A1718">
            <v>72715</v>
          </cell>
          <cell r="B1718" t="str">
            <v>TE DE ACO GALVANIZADO 2.1/2" - FORNECIMENTO E INSTALACAO</v>
          </cell>
          <cell r="C1718" t="str">
            <v>UN</v>
          </cell>
          <cell r="D1718">
            <v>79.22</v>
          </cell>
        </row>
        <row r="1719">
          <cell r="A1719">
            <v>72716</v>
          </cell>
          <cell r="B1719" t="str">
            <v>TE DE ACO GALVANIZADO 2" - FORNECIMENTO E INSTALACAO</v>
          </cell>
          <cell r="C1719" t="str">
            <v>UN</v>
          </cell>
          <cell r="D1719">
            <v>50.12</v>
          </cell>
        </row>
        <row r="1720">
          <cell r="A1720">
            <v>72717</v>
          </cell>
          <cell r="B1720" t="str">
            <v>TE DE ACO GALVANIZADO 3" - FORNECIMENTO E INSTALACAO</v>
          </cell>
          <cell r="C1720" t="str">
            <v>UN</v>
          </cell>
          <cell r="D1720">
            <v>99.51</v>
          </cell>
        </row>
        <row r="1721">
          <cell r="A1721">
            <v>72718</v>
          </cell>
          <cell r="B1721" t="str">
            <v>TE DE ACO GALVANIZADO 3/4" - FORNECIMENTO E INSTALACAO</v>
          </cell>
          <cell r="C1721" t="str">
            <v>UN</v>
          </cell>
          <cell r="D1721">
            <v>13.37</v>
          </cell>
        </row>
        <row r="1722">
          <cell r="A1722">
            <v>72719</v>
          </cell>
          <cell r="B1722" t="str">
            <v>TE DE ACO GALVANIZADO 4" - FORNECIMENTO E INSTALACAO</v>
          </cell>
          <cell r="C1722" t="str">
            <v>UN</v>
          </cell>
          <cell r="D1722">
            <v>179.59</v>
          </cell>
        </row>
        <row r="1723">
          <cell r="A1723">
            <v>72720</v>
          </cell>
          <cell r="B1723" t="str">
            <v>TE DE ACO GALVANIZADO 5" - FORNECIMENTO E INSTALACAO</v>
          </cell>
          <cell r="C1723" t="str">
            <v>UN</v>
          </cell>
          <cell r="D1723">
            <v>324.43</v>
          </cell>
        </row>
        <row r="1724">
          <cell r="A1724">
            <v>72721</v>
          </cell>
          <cell r="B1724" t="str">
            <v>TE DE ACO GALVANIZADO 6" - FORNECIMENTO E INSTALACAO</v>
          </cell>
          <cell r="C1724" t="str">
            <v>UN</v>
          </cell>
          <cell r="D1724">
            <v>458.33</v>
          </cell>
        </row>
        <row r="1725">
          <cell r="A1725">
            <v>72722</v>
          </cell>
          <cell r="B1725" t="str">
            <v>TE DE COBRE 15MM LIGAÇÃO SOLDADA - FORNECIMENTO E INSTALACAO</v>
          </cell>
          <cell r="C1725" t="str">
            <v>UN</v>
          </cell>
          <cell r="D1725">
            <v>5.92</v>
          </cell>
        </row>
        <row r="1726">
          <cell r="A1726">
            <v>72723</v>
          </cell>
          <cell r="B1726" t="str">
            <v>TE DE COBRE 22MM LIGAÇÃO SOLDADA - FORNECIMENTO E INSTALACAO</v>
          </cell>
          <cell r="C1726" t="str">
            <v>UN</v>
          </cell>
          <cell r="D1726">
            <v>10.69</v>
          </cell>
        </row>
        <row r="1727">
          <cell r="A1727">
            <v>72724</v>
          </cell>
          <cell r="B1727" t="str">
            <v>TE DE COBRE 28MM LIGAÇÃO SOLDADA - FORNECIMENTO E INSTALACAO</v>
          </cell>
          <cell r="C1727" t="str">
            <v>UN</v>
          </cell>
          <cell r="D1727">
            <v>16.84</v>
          </cell>
        </row>
        <row r="1728">
          <cell r="A1728">
            <v>72725</v>
          </cell>
          <cell r="B1728" t="str">
            <v>TE DE COBRE 35MM LIGAÇÃO SOLDADA - FORNECIMENTO E INSTALACAO</v>
          </cell>
          <cell r="C1728" t="str">
            <v>UN</v>
          </cell>
          <cell r="D1728">
            <v>36.11</v>
          </cell>
        </row>
        <row r="1729">
          <cell r="A1729">
            <v>72726</v>
          </cell>
          <cell r="B1729" t="str">
            <v>TE DE COBRE 42MM LIGAÇÃO SOLDADA - FORNECIMENTO E INSTALACAO</v>
          </cell>
          <cell r="C1729" t="str">
            <v>UN</v>
          </cell>
          <cell r="D1729">
            <v>47.84</v>
          </cell>
        </row>
        <row r="1730">
          <cell r="A1730">
            <v>72727</v>
          </cell>
          <cell r="B1730" t="str">
            <v>TE DE COBRE 54MM LIGAÇÃO SOLDADA - FORNECIMENTO E INSTALACAO</v>
          </cell>
          <cell r="C1730" t="str">
            <v>UN</v>
          </cell>
          <cell r="D1730">
            <v>96.75</v>
          </cell>
        </row>
        <row r="1731">
          <cell r="A1731">
            <v>72728</v>
          </cell>
          <cell r="B1731" t="str">
            <v>TE DE COBRE 66MM LIGAÇÃO SOLDADA - FORNECIMENTO E INSTALACAO</v>
          </cell>
          <cell r="C1731" t="str">
            <v>UN</v>
          </cell>
          <cell r="D1731">
            <v>214.5</v>
          </cell>
        </row>
        <row r="1732">
          <cell r="A1732">
            <v>72729</v>
          </cell>
          <cell r="B1732" t="str">
            <v>TE DE COBRE 79MM LIGAÇÃO SOLDADA - FORNECIMENTO E INSTALACAO</v>
          </cell>
          <cell r="C1732" t="str">
            <v>UN</v>
          </cell>
          <cell r="D1732">
            <v>344.7</v>
          </cell>
        </row>
        <row r="1733">
          <cell r="A1733">
            <v>72773</v>
          </cell>
          <cell r="B1733" t="str">
            <v>JUNCAO PVC ESGOTO 75X50MM - FORNECIMENTO E INSTALACAO</v>
          </cell>
          <cell r="C1733" t="str">
            <v>UN</v>
          </cell>
          <cell r="D1733">
            <v>18.13</v>
          </cell>
        </row>
        <row r="1734">
          <cell r="A1734">
            <v>72774</v>
          </cell>
          <cell r="B1734" t="str">
            <v>JUNCAO PVC ESGOTO 100X50MM - FORNECIMENTO E INSTALACAO</v>
          </cell>
          <cell r="C1734" t="str">
            <v>UN</v>
          </cell>
          <cell r="D1734">
            <v>21.08</v>
          </cell>
        </row>
        <row r="1735">
          <cell r="A1735">
            <v>72775</v>
          </cell>
          <cell r="B1735" t="str">
            <v>JUNCAO PVC ESGOTO 100X75MM - FORNECIMENTO E INSTALACAO</v>
          </cell>
          <cell r="C1735" t="str">
            <v>UN</v>
          </cell>
          <cell r="D1735">
            <v>28.55</v>
          </cell>
        </row>
        <row r="1736">
          <cell r="A1736">
            <v>72783</v>
          </cell>
          <cell r="B1736" t="str">
            <v>ADAPTADOR PVC SOLDAVEL COM FLANGES E ANEL PARA CAIXA D'AGUA 20MMX1/2"- FORNECIMENTO E INSTALACAO</v>
          </cell>
          <cell r="C1736" t="str">
            <v>UN</v>
          </cell>
          <cell r="D1736">
            <v>8.01</v>
          </cell>
        </row>
        <row r="1737">
          <cell r="A1737">
            <v>72784</v>
          </cell>
          <cell r="B1737" t="str">
            <v>ADAPTADOR PVC SOLDAVEL COM FLANGES E ANEL PARA CAIXA D'AGUA 25MMX3/4"- FORNECIMENTO E INSTALACAO</v>
          </cell>
          <cell r="C1737" t="str">
            <v>UN</v>
          </cell>
          <cell r="D1737">
            <v>9.5500000000000007</v>
          </cell>
        </row>
        <row r="1738">
          <cell r="A1738">
            <v>72785</v>
          </cell>
          <cell r="B1738" t="str">
            <v>ADAPTADOR PVC SOLDAVEL COM FLANGES E ANEL PARA CAIXA D'AGUA 32MMX1" -FORNECIMENTO E INSTALACAO</v>
          </cell>
          <cell r="C1738" t="str">
            <v>UN</v>
          </cell>
          <cell r="D1738">
            <v>15.47</v>
          </cell>
        </row>
        <row r="1739">
          <cell r="A1739">
            <v>72786</v>
          </cell>
          <cell r="B1739" t="str">
            <v>ADAPTADOR PVC SOLDAVEL COM FLANGES E ANEL PARA CAIXA D'AGUA 40MMX1.1/4" - FORNECIMENTO E INSTALACAO</v>
          </cell>
          <cell r="C1739" t="str">
            <v>UN</v>
          </cell>
          <cell r="D1739">
            <v>20.49</v>
          </cell>
        </row>
        <row r="1740">
          <cell r="A1740">
            <v>72787</v>
          </cell>
          <cell r="B1740" t="str">
            <v>ADAPTADOR PVC SOLDAVEL COM FLANGES E ANEL PARA CAIXA D'AGUA 50MMX1.1/2" - FORNECIMENTO E INSTALACAO</v>
          </cell>
          <cell r="C1740" t="str">
            <v>UN</v>
          </cell>
          <cell r="D1740">
            <v>21.22</v>
          </cell>
        </row>
        <row r="1741">
          <cell r="A1741">
            <v>72788</v>
          </cell>
          <cell r="B1741" t="str">
            <v>ADAPTADOR PVC SOLDAVEL COM FLANGES E ANEL PARA CAIXA D'AGUA 60MMX2" -FORNECIMENTO E INSTALACAO</v>
          </cell>
          <cell r="C1741" t="str">
            <v>UN</v>
          </cell>
          <cell r="D1741">
            <v>32.06</v>
          </cell>
        </row>
        <row r="1742">
          <cell r="A1742">
            <v>72789</v>
          </cell>
          <cell r="B1742" t="str">
            <v>ADAPTADOR PVC SOLDAVEL COM FLANGES LIVRES PARA CAIXA D'AGUA 25MMX3/4"- FORNECIMENTO E INSTALACAO</v>
          </cell>
          <cell r="C1742" t="str">
            <v>UN</v>
          </cell>
          <cell r="D1742">
            <v>10.65</v>
          </cell>
        </row>
        <row r="1743">
          <cell r="A1743">
            <v>72790</v>
          </cell>
          <cell r="B1743" t="str">
            <v>ADAPTADOR PVC SOLDAVEL COM FLANGES LIVRES PARA CAIXA D'AGUA 32MMX1" -FORNECIMENTO E INSTALACAO</v>
          </cell>
          <cell r="C1743" t="str">
            <v>UN</v>
          </cell>
          <cell r="D1743">
            <v>12.89</v>
          </cell>
        </row>
        <row r="1744">
          <cell r="A1744">
            <v>72791</v>
          </cell>
          <cell r="B1744" t="str">
            <v>ADAPTADOR PVC SOLDAVEL COM FLANGES LIVRES PARA CAIXA D'AGUA 40MMX1.1/4" - FORNECIMENTO E INSTALACAO</v>
          </cell>
          <cell r="C1744" t="str">
            <v>UN</v>
          </cell>
          <cell r="D1744">
            <v>16.37</v>
          </cell>
        </row>
        <row r="1745">
          <cell r="A1745">
            <v>72792</v>
          </cell>
          <cell r="B1745" t="str">
            <v>ADAPTADOR PVC SOLDAVEL COM FLANGES LIVRES PARA CAIXA D'AGUA 50MMX1.1/2" - FORNECIMENTO E INSTALACAO</v>
          </cell>
          <cell r="C1745" t="str">
            <v>UN</v>
          </cell>
          <cell r="D1745">
            <v>28.97</v>
          </cell>
        </row>
        <row r="1746">
          <cell r="A1746">
            <v>72793</v>
          </cell>
          <cell r="B1746" t="str">
            <v>ADAPTADOR PVC SOLDAVEL COM FLANGES LIVRES PARA CAIXA D'AGUA 60MMX2" -FORNECIMENTO E INSTALACAO</v>
          </cell>
          <cell r="C1746" t="str">
            <v>UN</v>
          </cell>
          <cell r="D1746">
            <v>40.64</v>
          </cell>
        </row>
        <row r="1747">
          <cell r="A1747">
            <v>72794</v>
          </cell>
          <cell r="B1747" t="str">
            <v>ADAPTADOR PVC SOLDAVEL COM FLANGES LIVRES PARA CAIXA D'AGUA 75MMX2.1/2" - FORNECIMENTO E INSTALACAO</v>
          </cell>
          <cell r="C1747" t="str">
            <v>UN</v>
          </cell>
          <cell r="D1747">
            <v>122.09</v>
          </cell>
        </row>
        <row r="1748">
          <cell r="A1748">
            <v>72795</v>
          </cell>
          <cell r="B1748" t="str">
            <v>ADAPTADOR PVC SOLDAVEL COM FLANGES LIVRES PARA CAIXA D'AGUA 85MMX3" -FORNECIMENTO E INSTALACAO</v>
          </cell>
          <cell r="C1748" t="str">
            <v>UN</v>
          </cell>
          <cell r="D1748">
            <v>166.3</v>
          </cell>
        </row>
        <row r="1749">
          <cell r="A1749">
            <v>72796</v>
          </cell>
          <cell r="B1749" t="str">
            <v>ADAPTADOR PVC SOLDAVEL COM FLANGES LIVRES PARA CAIXA D'AGUA 110MMX4" -FORNECIMENTO E INSTALACAO</v>
          </cell>
          <cell r="C1749" t="str">
            <v>UN</v>
          </cell>
          <cell r="D1749">
            <v>232.64</v>
          </cell>
        </row>
        <row r="1750">
          <cell r="A1750">
            <v>72797</v>
          </cell>
          <cell r="B1750" t="str">
            <v>ADAPTADOR PVC SOLDAVEL LONGO COM FLANGES LIVRES PARA CAIXA D'AGUA 25MMX3/4" - FORNECIMENTO E INSTALACAO</v>
          </cell>
          <cell r="C1750" t="str">
            <v>UN</v>
          </cell>
          <cell r="D1750">
            <v>12.14</v>
          </cell>
        </row>
        <row r="1751">
          <cell r="A1751">
            <v>72798</v>
          </cell>
          <cell r="B1751" t="str">
            <v>ADAPTADOR PVC SOLDAVEL LONGO COM FLANGES LIVRES PARA CAIXA D'AGUA 32MMX1" - FORNECIMENTO E INSTALACAO</v>
          </cell>
          <cell r="C1751" t="str">
            <v>UN</v>
          </cell>
          <cell r="D1751">
            <v>14.65</v>
          </cell>
        </row>
        <row r="1752">
          <cell r="A1752">
            <v>72800</v>
          </cell>
          <cell r="B1752" t="str">
            <v>ADAPTADOR PVC SOLDAVEL LONGO COM FLANGES LIVRES PARA CAIXA D'AGUA 40MMX1.1/4" - FORNECIMENTO E INSTALACAO</v>
          </cell>
          <cell r="C1752" t="str">
            <v>UN</v>
          </cell>
          <cell r="D1752">
            <v>18.62</v>
          </cell>
        </row>
        <row r="1753">
          <cell r="A1753">
            <v>72801</v>
          </cell>
          <cell r="B1753" t="str">
            <v>ADAPTADOR PVC SOLDAVEL LONGO COM FLANGES LIVRES PARA CAIXA D'AGUA 50MMX1.1/2" - FORNECIMENTO E INSTALACAO</v>
          </cell>
          <cell r="C1753" t="str">
            <v>UN</v>
          </cell>
          <cell r="D1753">
            <v>33.1</v>
          </cell>
        </row>
        <row r="1754">
          <cell r="A1754">
            <v>72802</v>
          </cell>
          <cell r="B1754" t="str">
            <v>ADAPTADOR PVC SOLDAVEL LONGO COM FLANGES LIVRES PARA CAIXA D'AGUA 60MMX2" - FORNECIMENTO E INSTALACAO</v>
          </cell>
          <cell r="C1754" t="str">
            <v>UN</v>
          </cell>
          <cell r="D1754">
            <v>44.43</v>
          </cell>
        </row>
        <row r="1755">
          <cell r="A1755">
            <v>72803</v>
          </cell>
          <cell r="B1755" t="str">
            <v>ADAPTADOR PVC SOLDAVEL LONGO COM FLANGES LIVRES PARA CAIXA D'AGUA 75MMX2.1/2" - FORNECIMENTO E INSTALACAO</v>
          </cell>
          <cell r="C1755" t="str">
            <v>UN</v>
          </cell>
          <cell r="D1755">
            <v>133.86000000000001</v>
          </cell>
        </row>
        <row r="1756">
          <cell r="A1756">
            <v>72804</v>
          </cell>
          <cell r="B1756" t="str">
            <v>ADAPTADOR PVC SOLDAVEL LONGO COM FLANGES LIVRES PARA CAIXA D'AGUA 85MMX3" - FORNECIMENTO E INSTALACAO</v>
          </cell>
          <cell r="C1756" t="str">
            <v>UN</v>
          </cell>
          <cell r="D1756">
            <v>181.08</v>
          </cell>
        </row>
        <row r="1757">
          <cell r="A1757">
            <v>72805</v>
          </cell>
          <cell r="B1757" t="str">
            <v>ADAPTADOR PVC SOLDAVEL LONGO COM FLANGES LIVRES PARA CAIXA D'AGUA 110MMX4" - FORNECIMENTO E INSTALACAO</v>
          </cell>
          <cell r="C1757" t="str">
            <v>UN</v>
          </cell>
          <cell r="D1757">
            <v>255.52</v>
          </cell>
        </row>
        <row r="1758">
          <cell r="A1758">
            <v>72806</v>
          </cell>
          <cell r="B1758" t="str">
            <v>TE PVC SOLDAVEL COM ROSCA AGUA FRIA 20MMX20MMX1/2" - FORNECIMENTO E INSTALACAO</v>
          </cell>
          <cell r="C1758" t="str">
            <v>UN</v>
          </cell>
          <cell r="D1758">
            <v>3.7</v>
          </cell>
        </row>
        <row r="1759">
          <cell r="A1759">
            <v>72808</v>
          </cell>
          <cell r="B1759" t="str">
            <v>TE PVC SOLDAVEL COM ROSCA AGUA FRIA 25MMX25MMX1/2" - FORNECIMENTO E INSTALACAO</v>
          </cell>
          <cell r="C1759" t="str">
            <v>UN</v>
          </cell>
          <cell r="D1759">
            <v>4.72</v>
          </cell>
        </row>
        <row r="1760">
          <cell r="A1760">
            <v>72809</v>
          </cell>
          <cell r="B1760" t="str">
            <v>TE PVC SOLDAVEL COM ROSCA AGUA FRIA 32MMX32MMX3/4" - FORNECIMENTO E INSTALACAO</v>
          </cell>
          <cell r="C1760" t="str">
            <v>UN</v>
          </cell>
          <cell r="D1760">
            <v>8.7799999999999994</v>
          </cell>
        </row>
        <row r="1761">
          <cell r="A1761">
            <v>73636</v>
          </cell>
          <cell r="B1761" t="str">
            <v>TE PVC SOLDAVEL COM ROSCA METALICA AGUA FRIA 25MMX25MMX1/2" - FORNECIMENTO E INSTALACAO</v>
          </cell>
          <cell r="C1761" t="str">
            <v>UN</v>
          </cell>
          <cell r="D1761">
            <v>9.9700000000000006</v>
          </cell>
        </row>
        <row r="1762">
          <cell r="A1762">
            <v>73637</v>
          </cell>
          <cell r="B1762" t="str">
            <v>TE PVC SOLDAVEL COM ROSCA METALICA AGUA FRIA 25MMX25MMX3/4" - FORNECIMENTO E INSTALACAO</v>
          </cell>
          <cell r="C1762" t="str">
            <v>UN</v>
          </cell>
          <cell r="D1762">
            <v>10.130000000000001</v>
          </cell>
        </row>
        <row r="1763">
          <cell r="A1763">
            <v>73638</v>
          </cell>
          <cell r="B1763" t="str">
            <v>TE PVC SOLDAVEL COM ROSCA METALICA AGUA FRIA 20MMX20MMX1/2" - FORNECIMENTO E INSTALACAO</v>
          </cell>
          <cell r="C1763" t="str">
            <v>UN</v>
          </cell>
          <cell r="D1763">
            <v>9.32</v>
          </cell>
        </row>
        <row r="1764">
          <cell r="A1764">
            <v>73639</v>
          </cell>
          <cell r="B1764" t="str">
            <v>JOELHO PVC SOLDAVEL COM ROSCA METALICA 90º AGUA FRIA 25MMX3/4" - FORNECIMENTO E INSTALACAO</v>
          </cell>
          <cell r="C1764" t="str">
            <v>UN</v>
          </cell>
          <cell r="D1764">
            <v>8.16</v>
          </cell>
        </row>
        <row r="1765">
          <cell r="A1765">
            <v>73640</v>
          </cell>
          <cell r="B1765" t="str">
            <v>JOELHO PVC SOLDAVEL COM ROSCA METALICA 90º ÁGUA FRIA 20MMX1/2" - FORNECIMENTO E INSTALACAO</v>
          </cell>
          <cell r="C1765" t="str">
            <v>UN</v>
          </cell>
          <cell r="D1765">
            <v>7</v>
          </cell>
        </row>
        <row r="1766">
          <cell r="A1766">
            <v>73641</v>
          </cell>
          <cell r="B1766" t="str">
            <v>JOELHO PVC SOLDAVEL COM ROSCA 90º AGUA FRIA 25MMX1/2" - FORNECIMENTO EINSTALACAO</v>
          </cell>
          <cell r="C1766" t="str">
            <v>UN</v>
          </cell>
          <cell r="D1766">
            <v>4.82</v>
          </cell>
        </row>
        <row r="1767">
          <cell r="A1767">
            <v>73642</v>
          </cell>
          <cell r="B1767" t="str">
            <v>JOELHO PVC SOLDAVEL COM ROSCA METALICA 90º AGUA FRIA 25MMX1/2" - FORNECIMENTO E INSTALACAO</v>
          </cell>
          <cell r="C1767" t="str">
            <v>UN</v>
          </cell>
          <cell r="D1767">
            <v>7.35</v>
          </cell>
        </row>
        <row r="1768">
          <cell r="A1768">
            <v>73643</v>
          </cell>
          <cell r="B1768" t="str">
            <v>JOELHO PVC SOLDAVEL COM ROSCA 90º AGUA FRIA 25MMX3/4" - FORNECIMENTO EINSTALACAO</v>
          </cell>
          <cell r="C1768" t="str">
            <v>UN</v>
          </cell>
          <cell r="D1768">
            <v>5.33</v>
          </cell>
        </row>
        <row r="1769">
          <cell r="A1769">
            <v>73644</v>
          </cell>
          <cell r="B1769" t="str">
            <v>JOELHO PVC SOLDAVEL COM ROSCA 90º AGUA FRIA 20MMX1/2" - FORNECIMENTO EINSTALACAO</v>
          </cell>
          <cell r="C1769" t="str">
            <v>UN</v>
          </cell>
          <cell r="D1769">
            <v>4.5199999999999996</v>
          </cell>
        </row>
        <row r="1770">
          <cell r="A1770">
            <v>73645</v>
          </cell>
          <cell r="B1770" t="str">
            <v>LUVA PVC SOLDAVEL COM ROSCA AGUA FRIA 50MMX1.1/2" - FORNECIMENTO E INSTALACAO</v>
          </cell>
          <cell r="C1770" t="str">
            <v>UN</v>
          </cell>
          <cell r="D1770">
            <v>23.29</v>
          </cell>
        </row>
        <row r="1771">
          <cell r="A1771">
            <v>73646</v>
          </cell>
          <cell r="B1771" t="str">
            <v>LUVA PVC SOLDAVEL COM ROSCA AGUA FRIA 40MMX1.1/4" - FORNECIMENTO E INSTALACAO</v>
          </cell>
          <cell r="C1771" t="str">
            <v>UN</v>
          </cell>
          <cell r="D1771">
            <v>12.1</v>
          </cell>
        </row>
        <row r="1772">
          <cell r="A1772">
            <v>73647</v>
          </cell>
          <cell r="B1772" t="str">
            <v>LUVA PVC SOLDAVEL COM ROSCA AGUA FRIA 32MMX1" - FORNECIMENTO E INSTALACAO</v>
          </cell>
          <cell r="C1772" t="str">
            <v>UN</v>
          </cell>
          <cell r="D1772">
            <v>5.39</v>
          </cell>
        </row>
        <row r="1773">
          <cell r="A1773">
            <v>73648</v>
          </cell>
          <cell r="B1773" t="str">
            <v>LUVA PVC SOLDAVEL COM ROSCA AGUA FRIA 25MMX3/4" - FORNECIMENTO E INSTALACAO</v>
          </cell>
          <cell r="C1773" t="str">
            <v>UN</v>
          </cell>
          <cell r="D1773">
            <v>3.54</v>
          </cell>
        </row>
        <row r="1774">
          <cell r="A1774">
            <v>73649</v>
          </cell>
          <cell r="B1774" t="str">
            <v>LUVA PVC SOLDAVEL COM ROSCA AGUA FRIA 20MMX1/2" - FORNECIMENTO E INSTALACAO</v>
          </cell>
          <cell r="C1774" t="str">
            <v>UN</v>
          </cell>
          <cell r="D1774">
            <v>3.37</v>
          </cell>
        </row>
        <row r="1775">
          <cell r="A1775">
            <v>73650</v>
          </cell>
          <cell r="B1775" t="str">
            <v>LUVA PVC SOLDAVEL COM ROSCA AGUA FRIA 25MMX1/2" - FORNECIMENTO E INSTALACAO</v>
          </cell>
          <cell r="C1775" t="str">
            <v>UN</v>
          </cell>
          <cell r="D1775">
            <v>3.94</v>
          </cell>
        </row>
        <row r="1776">
          <cell r="A1776">
            <v>73691</v>
          </cell>
          <cell r="B1776" t="str">
            <v>LUVA PVC SOLDAVEL COM ROSCA METALICA AGUA FRIA 25MMX1/2" - FORNECIMENTO E INSTALACAO</v>
          </cell>
          <cell r="C1776" t="str">
            <v>UN</v>
          </cell>
          <cell r="D1776">
            <v>5.59</v>
          </cell>
        </row>
        <row r="1777">
          <cell r="A1777">
            <v>74059</v>
          </cell>
          <cell r="B1777" t="str">
            <v>LUVA COBRE</v>
          </cell>
          <cell r="C1777">
            <v>0</v>
          </cell>
          <cell r="D1777">
            <v>0</v>
          </cell>
        </row>
        <row r="1778">
          <cell r="A1778" t="str">
            <v>74059/001</v>
          </cell>
          <cell r="B1778" t="str">
            <v>LUVA DE COBRE SEM ANEL SOLDA 22MM - FORNECIMENTO E INSTALACAO</v>
          </cell>
          <cell r="C1778" t="str">
            <v>UN</v>
          </cell>
          <cell r="D1778">
            <v>6.2</v>
          </cell>
        </row>
        <row r="1779">
          <cell r="A1779" t="str">
            <v>74059/002</v>
          </cell>
          <cell r="B1779" t="str">
            <v>LUVA DE COBRE SEM ANEL SOLDA 35MM - FORNECIMENTO E INSTALAÇÃO</v>
          </cell>
          <cell r="C1779" t="str">
            <v>UN</v>
          </cell>
          <cell r="D1779">
            <v>19.88</v>
          </cell>
        </row>
        <row r="1780">
          <cell r="A1780">
            <v>74060</v>
          </cell>
          <cell r="B1780" t="str">
            <v>COTOVELO COBRE</v>
          </cell>
          <cell r="C1780">
            <v>0</v>
          </cell>
          <cell r="D1780">
            <v>0</v>
          </cell>
        </row>
        <row r="1781">
          <cell r="A1781" t="str">
            <v>74060/001</v>
          </cell>
          <cell r="B1781" t="str">
            <v>COTOVELO DE COBRE SEM ANEL SOLDA 22MM - FORNECIMENTO E INSTALACAO</v>
          </cell>
          <cell r="C1781" t="str">
            <v>UN</v>
          </cell>
          <cell r="D1781">
            <v>10.41</v>
          </cell>
        </row>
        <row r="1782">
          <cell r="A1782" t="str">
            <v>74060/002</v>
          </cell>
          <cell r="B1782" t="str">
            <v>COTOVELO DE COBRE SEM ANEL SOLDA 28MM - FORNECIMENTO E INSTALACAO</v>
          </cell>
          <cell r="C1782" t="str">
            <v>UN</v>
          </cell>
          <cell r="D1782">
            <v>13.16</v>
          </cell>
        </row>
        <row r="1783">
          <cell r="A1783" t="str">
            <v>74060/003</v>
          </cell>
          <cell r="B1783" t="str">
            <v>COTOVELO DE COBRE SEM ANEL SOLDA 35MM - FORNECIMENTO E INSTALACAO</v>
          </cell>
          <cell r="C1783" t="str">
            <v>UN</v>
          </cell>
          <cell r="D1783">
            <v>31.92</v>
          </cell>
        </row>
        <row r="1784">
          <cell r="A1784" t="str">
            <v>74060/004</v>
          </cell>
          <cell r="B1784" t="str">
            <v>COTOVELO DE COBRE SEM ANEL SOLDA 15MM - FORNECIMENTO E INSTALACAO</v>
          </cell>
          <cell r="C1784" t="str">
            <v>UN</v>
          </cell>
          <cell r="D1784">
            <v>6.1</v>
          </cell>
        </row>
        <row r="1785">
          <cell r="A1785">
            <v>181</v>
          </cell>
          <cell r="B1785" t="str">
            <v>CAIXAS D'DAGUA, DE INSPECAO E DE GORDURA</v>
          </cell>
          <cell r="C1785">
            <v>0</v>
          </cell>
          <cell r="D1785">
            <v>0</v>
          </cell>
        </row>
        <row r="1786">
          <cell r="A1786">
            <v>6171</v>
          </cell>
          <cell r="B1786" t="str">
            <v>TAMPA DE CONCRETO ARMADO 60X60X5CM PARA CAIXA</v>
          </cell>
          <cell r="C1786" t="str">
            <v>UN</v>
          </cell>
          <cell r="D1786">
            <v>17.920000000000002</v>
          </cell>
        </row>
        <row r="1787">
          <cell r="A1787">
            <v>73735</v>
          </cell>
          <cell r="B1787" t="str">
            <v>RESERVATORIO DE FIBROCIMENTO</v>
          </cell>
          <cell r="C1787">
            <v>0</v>
          </cell>
          <cell r="D1787">
            <v>0</v>
          </cell>
        </row>
        <row r="1788">
          <cell r="A1788" t="str">
            <v>73735/001</v>
          </cell>
          <cell r="B1788" t="str">
            <v>RESERV. DE FIBROC. CAP=1000L C/ACESSORIOS</v>
          </cell>
          <cell r="C1788" t="str">
            <v>UN</v>
          </cell>
          <cell r="D1788">
            <v>468.68</v>
          </cell>
        </row>
        <row r="1789">
          <cell r="A1789" t="str">
            <v>73735/002</v>
          </cell>
          <cell r="B1789" t="str">
            <v>RESERV. DE FIBROC. CAP=500L SOBRE ESTRUT. DE MADEIRA</v>
          </cell>
          <cell r="C1789" t="str">
            <v>UN</v>
          </cell>
          <cell r="D1789">
            <v>340.4</v>
          </cell>
        </row>
        <row r="1790">
          <cell r="A1790">
            <v>73748</v>
          </cell>
          <cell r="B1790" t="str">
            <v>FORNECIMENTO E COLOCACAO DE CAIXAS D AGUA EM FIBROCIMENT</v>
          </cell>
          <cell r="C1790">
            <v>0</v>
          </cell>
          <cell r="D1790">
            <v>0</v>
          </cell>
        </row>
        <row r="1791">
          <cell r="A1791" t="str">
            <v>73748/001</v>
          </cell>
          <cell r="B1791" t="str">
            <v>RESERVATÓRIO D’ÁGUA DE FIBROCIMENTO CILÍNDRICO OU RETANGULAR, CAPACIDADE 1.000L - FORNECIMENTO E COLOCAÇÃO ( EXCLUSIVE TUBULAÇÕES E BOIA)</v>
          </cell>
          <cell r="C1791" t="str">
            <v>UN</v>
          </cell>
          <cell r="D1791">
            <v>275.19</v>
          </cell>
        </row>
        <row r="1792">
          <cell r="A1792" t="str">
            <v>73748/002</v>
          </cell>
          <cell r="B1792" t="str">
            <v>FORNECIMETO E INSTALAÇÃO DE CAIXA D´ÁGUA FIBROCIMENTO 500L, ENTRADA 20MM COM BÓIA 1/2", SAÍDA 25MM E SISTEMA DE LIMPEZA E EXTRAVASOR 32MM (PADRÃO POPULAR)</v>
          </cell>
          <cell r="C1792" t="str">
            <v>UN</v>
          </cell>
          <cell r="D1792">
            <v>339.07</v>
          </cell>
        </row>
        <row r="1793">
          <cell r="A1793">
            <v>74051</v>
          </cell>
          <cell r="B1793" t="str">
            <v>CAIXA GORDURA CONCRETO PRE-MOLDADO</v>
          </cell>
          <cell r="C1793">
            <v>0</v>
          </cell>
          <cell r="D1793">
            <v>0</v>
          </cell>
        </row>
        <row r="1794">
          <cell r="A1794" t="str">
            <v>74051/001</v>
          </cell>
          <cell r="B1794" t="str">
            <v>CAIXA DE GORDURA DUPLA EM CONCRETO PRE-MOLDADO DN 60MM COM TAMPA - FORNECIMENTO E INSTALACAO</v>
          </cell>
          <cell r="C1794" t="str">
            <v>UN</v>
          </cell>
          <cell r="D1794">
            <v>111.24</v>
          </cell>
        </row>
        <row r="1795">
          <cell r="A1795" t="str">
            <v>74051/002</v>
          </cell>
          <cell r="B1795" t="str">
            <v>CAIXA DE GORDURA SIMPLES EM CONCRETO PRE-MOLDADO DN 40MM COM TAMPA - FORNECIMENTO E INSTALACAO</v>
          </cell>
          <cell r="C1795" t="str">
            <v>UN</v>
          </cell>
          <cell r="D1795">
            <v>53.27</v>
          </cell>
        </row>
        <row r="1796">
          <cell r="A1796">
            <v>74058</v>
          </cell>
          <cell r="B1796" t="str">
            <v>TORNEIRA BOIA BRUTO 1"</v>
          </cell>
          <cell r="C1796">
            <v>0</v>
          </cell>
          <cell r="D1796">
            <v>0</v>
          </cell>
        </row>
        <row r="1797">
          <cell r="A1797" t="str">
            <v>74058/001</v>
          </cell>
          <cell r="B1797" t="str">
            <v>TORNEIRA DE BOIA REAL 1/2” COM BALAO METALICO - FORNECIMENTO E INSTALACAO</v>
          </cell>
          <cell r="C1797" t="str">
            <v>UN</v>
          </cell>
          <cell r="D1797">
            <v>32.04</v>
          </cell>
        </row>
        <row r="1798">
          <cell r="A1798" t="str">
            <v>74058/002</v>
          </cell>
          <cell r="B1798" t="str">
            <v>TORNEIRA DE BOIA VAZAO TOTAL 3/4” COM BALAO PLASTICO - FORNECIMENTO EINSTALACAO</v>
          </cell>
          <cell r="C1798" t="str">
            <v>UN</v>
          </cell>
          <cell r="D1798">
            <v>42.96</v>
          </cell>
        </row>
        <row r="1799">
          <cell r="A1799" t="str">
            <v>74058/003</v>
          </cell>
          <cell r="B1799" t="str">
            <v>TORNEIRA DE BOIA REAL 1” COM BALAO PLASTICO - FORNECIMENTO E INSTALACAO</v>
          </cell>
          <cell r="C1799" t="str">
            <v>UN</v>
          </cell>
          <cell r="D1799">
            <v>45.04</v>
          </cell>
        </row>
        <row r="1800">
          <cell r="A1800" t="str">
            <v>74058/004</v>
          </cell>
          <cell r="B1800" t="str">
            <v>TORNEIRA DE BÓIA REAL 2" COM BALAO PLASTICO - FORNECIMENTO E INSTALACAO</v>
          </cell>
          <cell r="C1800" t="str">
            <v>UN</v>
          </cell>
          <cell r="D1800">
            <v>95.23</v>
          </cell>
        </row>
        <row r="1801">
          <cell r="A1801">
            <v>74104</v>
          </cell>
          <cell r="B1801" t="str">
            <v>CAIXA DE INSPECAO OU PASSAGEM 60X60CM TAMPA DE CONCRETO</v>
          </cell>
          <cell r="C1801">
            <v>0</v>
          </cell>
          <cell r="D1801">
            <v>0</v>
          </cell>
        </row>
        <row r="1802">
          <cell r="A1802" t="str">
            <v>74104/001</v>
          </cell>
          <cell r="B1802" t="str">
            <v>CAIXA DE INSPEÇÃO EM ALVENARIA DE TIJOLO MACIÇO 60X60X60CM, REVESTIDAINTERNAMENTO COM BARRA LISA (CIMENTO E AREIA, TRAÇO 1:4) E=2,0CM, COMTAMPA PRÉ-MOLDADA DE CONCRETO E FUNDO DE CONCRETO 15MPA TIPO C - ESCAVAÇÃO E CONFECÇÃO</v>
          </cell>
          <cell r="C1802" t="str">
            <v>UN</v>
          </cell>
          <cell r="D1802">
            <v>84.64</v>
          </cell>
        </row>
        <row r="1803">
          <cell r="A1803">
            <v>74166</v>
          </cell>
          <cell r="B1803" t="str">
            <v>CAIXA DE PASSAGEM (INSPECAO) PRE-MOLDADA DN 60 CM</v>
          </cell>
          <cell r="C1803">
            <v>0</v>
          </cell>
          <cell r="D1803">
            <v>0</v>
          </cell>
        </row>
        <row r="1804">
          <cell r="A1804" t="str">
            <v>74166/001</v>
          </cell>
          <cell r="B1804" t="str">
            <v>CAIXA DE INSPEÇÃO EM CONCRETO PRÉ-MOLDADO DN 60MM COM TAMPA H= 60CM -FORNECIMENTO E INSTALACAO</v>
          </cell>
          <cell r="C1804" t="str">
            <v>UN</v>
          </cell>
          <cell r="D1804">
            <v>91.56</v>
          </cell>
        </row>
        <row r="1805">
          <cell r="A1805" t="str">
            <v>74166/002</v>
          </cell>
          <cell r="B1805" t="str">
            <v>CAIXA DE INSPECAO EM ANEL DE CONCRETO PRE MOLDADO, COM 950MM DE ALTURATOTAL. ANEIS COM ESP=50MM, DIAM.=600MM. EXCLUSIVE TAMPAO E ESCAVACAO- FORNECIMENTO E INSTALACAO</v>
          </cell>
          <cell r="C1805" t="str">
            <v>UN</v>
          </cell>
          <cell r="D1805">
            <v>115.08</v>
          </cell>
        </row>
        <row r="1806">
          <cell r="A1806">
            <v>74225</v>
          </cell>
          <cell r="B1806" t="str">
            <v>CAIXA GORDURA PVC</v>
          </cell>
          <cell r="C1806">
            <v>0</v>
          </cell>
          <cell r="D1806">
            <v>0</v>
          </cell>
        </row>
        <row r="1807">
          <cell r="A1807" t="str">
            <v>74225/001</v>
          </cell>
          <cell r="B1807" t="str">
            <v>CAIXA DE GORDURA EM PVC 250X230X75MM, COM TAMPA E PORTA-TAMPA - FORNECIMENTO E INSTALACAO</v>
          </cell>
          <cell r="C1807" t="str">
            <v>UN</v>
          </cell>
          <cell r="D1807">
            <v>55.74</v>
          </cell>
        </row>
        <row r="1808">
          <cell r="A1808">
            <v>182</v>
          </cell>
          <cell r="B1808" t="str">
            <v>RALOS/CAIXA SIFONADA</v>
          </cell>
          <cell r="C1808">
            <v>0</v>
          </cell>
          <cell r="D1808">
            <v>0</v>
          </cell>
        </row>
        <row r="1809">
          <cell r="A1809">
            <v>40777</v>
          </cell>
          <cell r="B1809" t="str">
            <v>CAIXA SIFONADA PVC 150X150X50MM COM GRELHA REDONDA BRANCA - FORNECIMENTO E INSTALACAO</v>
          </cell>
          <cell r="C1809" t="str">
            <v>UN</v>
          </cell>
          <cell r="D1809">
            <v>25.06</v>
          </cell>
        </row>
        <row r="1810">
          <cell r="A1810">
            <v>72292</v>
          </cell>
          <cell r="B1810" t="str">
            <v>CAIXA SIFONADA EM PVC 100X100X50MM SIMPLES - FORNECIMENTO E INSTALAÇÃO</v>
          </cell>
          <cell r="C1810" t="str">
            <v>UN</v>
          </cell>
          <cell r="D1810">
            <v>25.82</v>
          </cell>
        </row>
        <row r="1811">
          <cell r="A1811">
            <v>72684</v>
          </cell>
          <cell r="B1811" t="str">
            <v>RALO SECO DE PVC 100X100MM SIMPLES - FORNECIMENTO E INSTALACAO</v>
          </cell>
          <cell r="C1811" t="str">
            <v>UN</v>
          </cell>
          <cell r="D1811">
            <v>12.44</v>
          </cell>
        </row>
        <row r="1812">
          <cell r="A1812">
            <v>72685</v>
          </cell>
          <cell r="B1812" t="str">
            <v>RALO SIFONADO DE PVC 100X100MM SIMPLES - FORNECIMENTO E INSTALACAO</v>
          </cell>
          <cell r="C1812" t="str">
            <v>UN</v>
          </cell>
          <cell r="D1812">
            <v>14.35</v>
          </cell>
        </row>
        <row r="1813">
          <cell r="A1813">
            <v>183</v>
          </cell>
          <cell r="B1813" t="str">
            <v>APARELHOS SANITARIOS, LOUCAS, METAIS E OUTROS</v>
          </cell>
          <cell r="C1813">
            <v>0</v>
          </cell>
          <cell r="D1813">
            <v>0</v>
          </cell>
        </row>
        <row r="1814">
          <cell r="A1814">
            <v>6004</v>
          </cell>
          <cell r="B1814" t="str">
            <v>PAPELEIRA DE LOUCA BRANCA - FORNECIMENTO E INSTALACAO</v>
          </cell>
          <cell r="C1814" t="str">
            <v>UN</v>
          </cell>
          <cell r="D1814">
            <v>36.130000000000003</v>
          </cell>
        </row>
        <row r="1815">
          <cell r="A1815">
            <v>6007</v>
          </cell>
          <cell r="B1815" t="str">
            <v>SABONETEIRA DE LOUCA BRANCA 7,5X15CM - FORNECIMENTO E INSTALACAO</v>
          </cell>
          <cell r="C1815" t="str">
            <v>UN</v>
          </cell>
          <cell r="D1815">
            <v>29.76</v>
          </cell>
        </row>
        <row r="1816">
          <cell r="A1816">
            <v>6008</v>
          </cell>
          <cell r="B1816" t="str">
            <v>CABIDE DE LOUCA BRANCA SIMPLES TIPO GANCHO - FORNECIMENTO E INSTALACAO</v>
          </cell>
          <cell r="C1816" t="str">
            <v>UN</v>
          </cell>
          <cell r="D1816">
            <v>25.24</v>
          </cell>
        </row>
        <row r="1817">
          <cell r="A1817">
            <v>6009</v>
          </cell>
          <cell r="B1817" t="str">
            <v>LAVATORIO EM LOUCA BRANCA, SEM COLUNA PADRAO POPULAR, COM TORNEIRA CROMADA POPULAR , SIFAO,VALVULA E ENGATE PLASTICO</v>
          </cell>
          <cell r="C1817" t="str">
            <v>UN</v>
          </cell>
          <cell r="D1817">
            <v>117.02</v>
          </cell>
        </row>
        <row r="1818">
          <cell r="A1818">
            <v>6021</v>
          </cell>
          <cell r="B1818" t="str">
            <v>VASO SANITARIO SIFONADO LOUÇA BRANCA PADRAO POPULAR, COM CONJUNTO PARAFIXAÇAO PARA VASO SANITÁRIO COM PARAFUSO, ARRUELA E BUCHA - FORNECIMENTO E INSTALACAO</v>
          </cell>
          <cell r="C1818" t="str">
            <v>UN</v>
          </cell>
          <cell r="D1818">
            <v>119.07</v>
          </cell>
        </row>
        <row r="1819">
          <cell r="A1819">
            <v>6024</v>
          </cell>
          <cell r="B1819" t="str">
            <v>CAIXA DE DESCARGA PLASTICA EXTERNA COMPLETA,CAPACIDADE 9L COM TUBO DEDESCARGA, ENGATE FLEXIVEL, BOIA E SUPORTE PARA FIXAÇÃO, BOLSA DE LIGAÇÃO EM PVC FLEXÍVEL E CONJUNTO PARA FIXACAO DE CAIXA DE DESCARGA - FORNECIMENTO E INSTALACAO</v>
          </cell>
          <cell r="C1819" t="str">
            <v>UN</v>
          </cell>
          <cell r="D1819">
            <v>51.36</v>
          </cell>
        </row>
        <row r="1820">
          <cell r="A1820">
            <v>6031</v>
          </cell>
          <cell r="B1820" t="str">
            <v>BANCA (TAMPO) DE MARMORE SINTETICO 120X60CM COM CUBA, VALVULA EM PLASTICO BRANCO 1", SIFAO PLASTICO TIPO COPO 1" E TORNEIRA CROMADA LONGA 1/2" OU 3/4" PARA PIA PADRAO POPULAR - FORNECIMENTO E INSTALACAO</v>
          </cell>
          <cell r="C1820" t="str">
            <v>UN</v>
          </cell>
          <cell r="D1820">
            <v>157.99</v>
          </cell>
        </row>
        <row r="1821">
          <cell r="A1821">
            <v>6043</v>
          </cell>
          <cell r="B1821" t="str">
            <v>BANCA (TAMPO) DE MARMORITE, GRANILITE OU GRANITITA 120X60CM COM CUBA,VALVULA EM PLASTICO BRANCO 1”, SIFAO PLASTICO TIPO COPO 1” E TORNEIRACROMADA LONGA 1/2” OU 3/4” PARA PIA PADRAO POPULAR - FORNECIMENTO E INSTALACAO</v>
          </cell>
          <cell r="C1821" t="str">
            <v>UN</v>
          </cell>
          <cell r="D1821">
            <v>168.45</v>
          </cell>
        </row>
        <row r="1822">
          <cell r="A1822">
            <v>6049</v>
          </cell>
          <cell r="B1822" t="str">
            <v>TANQUE SIMPLES PRE-MOLDADO DE CONCRETO COM VALVULA EM PLASTICO BRANCO1.1/4"X1.1/2", SIFAO PLASTICO TIPO COPO 1.1/4" E TORNEIRA DE METAL AMARELO CURTA 1/2" OU 3/4" PARA TANQUE - FORNECIMENTO E INSTALACAO</v>
          </cell>
          <cell r="C1822" t="str">
            <v>UN</v>
          </cell>
          <cell r="D1822">
            <v>131.4</v>
          </cell>
        </row>
        <row r="1823">
          <cell r="A1823">
            <v>6052</v>
          </cell>
          <cell r="B1823" t="str">
            <v>TANQUE DE MARMORE SINTETICO 22 LITROS COM VALVULA EM PLASTICO BRANCO 1.1/4"X1.1/2", SIFAO PLASTICO TIPO COPO 1.1/4" E TORNEIRA DE METAL AMARELO CURTA 1/2" OU 3/4" PARA TANQUE - FORNECIMENTO E INSTALACAO</v>
          </cell>
          <cell r="C1823" t="str">
            <v>UN</v>
          </cell>
          <cell r="D1823">
            <v>136.41</v>
          </cell>
        </row>
        <row r="1824">
          <cell r="A1824">
            <v>68061</v>
          </cell>
          <cell r="B1824" t="str">
            <v>CHUVEIRO PLASTICO BRANCO SIMPLES - FORNECIMENTO E INSTALACAO</v>
          </cell>
          <cell r="C1824" t="str">
            <v>UN</v>
          </cell>
          <cell r="D1824">
            <v>9.73</v>
          </cell>
        </row>
        <row r="1825">
          <cell r="A1825">
            <v>72739</v>
          </cell>
          <cell r="B1825" t="str">
            <v>VASO SANITARIO INFANTIL SIFONADO, PARA VALVULA DE DESCARGA, EM LOUCA BRANCA, COM ACESSORIOS, INCLUSIVE ASSENTO PLASTICO, BOLSA DE BORRACHA PARA LIGACAO, TUBO PVC LIGACAO - FORNECIMENTO E INSTALACAO</v>
          </cell>
          <cell r="C1825" t="str">
            <v>UN</v>
          </cell>
          <cell r="D1825">
            <v>171.18</v>
          </cell>
        </row>
        <row r="1826">
          <cell r="A1826">
            <v>73628</v>
          </cell>
          <cell r="B1826" t="str">
            <v>BACIA TURCA C/TUBO DE LIGACAO - 50508</v>
          </cell>
          <cell r="C1826" t="str">
            <v>UN</v>
          </cell>
          <cell r="D1826">
            <v>138.05000000000001</v>
          </cell>
        </row>
        <row r="1827">
          <cell r="A1827">
            <v>73911</v>
          </cell>
          <cell r="B1827" t="str">
            <v>APARELHOS DE ACO INOXIDAVEL</v>
          </cell>
          <cell r="C1827">
            <v>0</v>
          </cell>
          <cell r="D1827">
            <v>0</v>
          </cell>
        </row>
        <row r="1828">
          <cell r="A1828" t="str">
            <v>73911/001</v>
          </cell>
          <cell r="B1828" t="str">
            <v>CUBA ACO INOXIDAVEL 40,0X34,0X11,5 CM, COM SIFAO EM METAL CROMADO 1.1/2X1.1/2", VALVULA EM METAL CROMADO TIPO AMERICANA 3.1/2"X1.1/2" PARA PIA - FORNECIMENTO E INSTALACAO</v>
          </cell>
          <cell r="C1828" t="str">
            <v>UN</v>
          </cell>
          <cell r="D1828">
            <v>142.77000000000001</v>
          </cell>
        </row>
        <row r="1829">
          <cell r="A1829" t="str">
            <v>73911/002</v>
          </cell>
          <cell r="B1829" t="str">
            <v>CUBA ACO INOXIDAVEL 56,0X33,0X11,5 CM, COM SIFAO EM METAL CROMADO 1.1/2X1.1/2", VALVULA EM METAL CROMADO TIPO AMERICANA 3.1/2"X1.1/2" PARA PIA - FORNECIMENTO E INSTALACAO</v>
          </cell>
          <cell r="C1829" t="str">
            <v>UN</v>
          </cell>
          <cell r="D1829">
            <v>151.28</v>
          </cell>
        </row>
        <row r="1830">
          <cell r="A1830">
            <v>73913</v>
          </cell>
          <cell r="B1830" t="str">
            <v>BALCAO DE PIA EM RESILINEA 1,2 X 0,6 M C/SIFAO PLASTICO(PIA DE COZINHA EM GRANILITE/MARMORITE)</v>
          </cell>
          <cell r="C1830">
            <v>0</v>
          </cell>
          <cell r="D1830">
            <v>0</v>
          </cell>
        </row>
        <row r="1831">
          <cell r="A1831" t="str">
            <v>73913/001</v>
          </cell>
          <cell r="B1831" t="str">
            <v>BANCADA (TAMPO) COM CUBA EM MARMORITE, GRANILITE OU GRANITINA 120X60CMPARA PIA - FORNECIMENTO E INSTALACAO</v>
          </cell>
          <cell r="C1831" t="str">
            <v>UN</v>
          </cell>
          <cell r="D1831">
            <v>96.56</v>
          </cell>
        </row>
        <row r="1832">
          <cell r="A1832">
            <v>73947</v>
          </cell>
          <cell r="B1832" t="str">
            <v>APARELHOS DE LOUCA - FORNECIMENTO E/OU COLOCACAO</v>
          </cell>
          <cell r="C1832">
            <v>0</v>
          </cell>
          <cell r="D1832">
            <v>0</v>
          </cell>
        </row>
        <row r="1833">
          <cell r="A1833" t="str">
            <v>73947/001</v>
          </cell>
          <cell r="B1833" t="str">
            <v>LAVATORIO LOUCA BR MEDIO LUXO C/LADRAO MED 55X45 RABICHO CROMADO DE1/2", C/COLUNA INCL ACESSORIOS DE FIXACAO.FERRAGENS EM METAL CROMADOSIFAO 1680 DE 1"X1.1/4" APARELHO MISTURADOR 1875/C45 C/AREJADOR VALVULA DE ESCOAMENTO 1603 RABICHO EM PVC. FORN</v>
          </cell>
          <cell r="C1833" t="str">
            <v>UN</v>
          </cell>
          <cell r="D1833">
            <v>327.33999999999997</v>
          </cell>
        </row>
        <row r="1834">
          <cell r="A1834" t="str">
            <v>73947/002</v>
          </cell>
          <cell r="B1834" t="str">
            <v>LAVATORIO LOUCA BR EMBUTIR(CUBA) MEDIO LUXO S/LADRAO 52X39CM FERRAGENS EM METAL CROMADO SIFAO 1680 1"X1.1/4" TORNEIRA DE PRESSAO 1193DE 1/2" E VALVULA DE ESCOAMENTO 1600 RABICHO EM PVC FORNECIMENTO</v>
          </cell>
          <cell r="C1834" t="str">
            <v>UN</v>
          </cell>
          <cell r="D1834">
            <v>160.61000000000001</v>
          </cell>
        </row>
        <row r="1835">
          <cell r="A1835" t="str">
            <v>73947/003</v>
          </cell>
          <cell r="B1835" t="str">
            <v>TANQUE LOUCA BRANCA C/COLUNA MED 56X48CM (EM TORNO)INCL ACESSORIOSDE FIX FERRAGENS EM METAL CROMADO TORNEIRA DE PRESSAO 1158 DE 1/2"VALVULA DE ESCOAMENTO 1605 E SIFAO 1680 DE 1.1/4"X1.1/2" - FORNEC</v>
          </cell>
          <cell r="C1835" t="str">
            <v>UN</v>
          </cell>
          <cell r="D1835">
            <v>244.31</v>
          </cell>
        </row>
        <row r="1836">
          <cell r="A1836" t="str">
            <v>73947/004</v>
          </cell>
          <cell r="B1836" t="str">
            <v>TANQUE LOUCA BRANCA C/COLUNAS E MED 60X56CM (EM TORNO)INCL ACESSORIOSDE FIX FERRAGENS EM METAL CROMADO TORNEIRA PRESSAO 1158 1/2" VALVULAESCOAMENTO 1605 E SIFAO 1680 DE 1.1/2"X1.1/2" - FORNECIMENTO</v>
          </cell>
          <cell r="C1836" t="str">
            <v>UN</v>
          </cell>
          <cell r="D1836">
            <v>241.23</v>
          </cell>
        </row>
        <row r="1837">
          <cell r="A1837" t="str">
            <v>73947/005</v>
          </cell>
          <cell r="B1837" t="str">
            <v>MICTORIO DE LOUCA BRANCA C/SIFAO INTEGRADO E MED 33X28X53CM FERRAGENSEM METAL CROMADO REGISTRO DE PRESSAO 1416 DE 1/2" E TUBO DE LIGACAO DE1/2" - FORNECIMENTO</v>
          </cell>
          <cell r="C1837" t="str">
            <v>UN</v>
          </cell>
          <cell r="D1837">
            <v>158.06</v>
          </cell>
        </row>
        <row r="1838">
          <cell r="A1838" t="str">
            <v>73947/006</v>
          </cell>
          <cell r="B1838" t="str">
            <v>LAVATORIO LOUCA BRANCA D/SOBREPOR MED LUXO C/LADRAO 53X43CM FERRAGENSE METAL CROMADO SIFAO 1680 1"X1.1/4",TORNEIRA D/PRESSAO 1193 1/2" EVALVULA DE ESCOAMENTO 1603 RABICHO EM PVC FORNECIMENTO.</v>
          </cell>
          <cell r="C1838" t="str">
            <v>UN</v>
          </cell>
          <cell r="D1838">
            <v>183.62</v>
          </cell>
        </row>
        <row r="1839">
          <cell r="A1839" t="str">
            <v>73947/007</v>
          </cell>
          <cell r="B1839" t="str">
            <v>LAVATORIO LOUCA BRANCA D/EMBUTIR(CUBA) MED LUXO 52X39CM C/LADRAO FERRAGENS EM METAL CROMADO SIFAO 1680 1"X1.1/4" TORNEIRA DE PRESSAO 1193DE 1/2" E VALVULA DE ESCOAMENTO 1603 RABICHO EM PVC FORNECIMENTO</v>
          </cell>
          <cell r="C1839" t="str">
            <v>UN</v>
          </cell>
          <cell r="D1839">
            <v>185.36</v>
          </cell>
        </row>
        <row r="1840">
          <cell r="A1840" t="str">
            <v>73947/008</v>
          </cell>
          <cell r="B1840" t="str">
            <v>LAVATORIO LOUCA BRANCA POPULAR S/LADRAO MED 47X35CM INCLUSIVE ACESSORIOS DE FIX - FORNECIMENTO</v>
          </cell>
          <cell r="C1840" t="str">
            <v>UN</v>
          </cell>
          <cell r="D1840">
            <v>33.83</v>
          </cell>
        </row>
        <row r="1841">
          <cell r="A1841" t="str">
            <v>73947/009</v>
          </cell>
          <cell r="B1841" t="str">
            <v>SABONETEIRA LOUCA BRANCA 15X15CM - FORNECIMENTO E INSTALACAO</v>
          </cell>
          <cell r="C1841" t="str">
            <v>UN</v>
          </cell>
          <cell r="D1841">
            <v>23.11</v>
          </cell>
        </row>
        <row r="1842">
          <cell r="A1842" t="str">
            <v>73947/010</v>
          </cell>
          <cell r="B1842" t="str">
            <v>PORTA-TOALHA DE LOUCA BRANCA COM BASTÃO PLASTICO - FORNECIMENTO E INSTALACAO</v>
          </cell>
          <cell r="C1842" t="str">
            <v>UN</v>
          </cell>
          <cell r="D1842">
            <v>25.05</v>
          </cell>
        </row>
        <row r="1843">
          <cell r="A1843" t="str">
            <v>73947/011</v>
          </cell>
          <cell r="B1843" t="str">
            <v>VASO SANITARIO LOUCA BRANCA CAIXA DESCARGA ACOPLADA 35X65X35CM INCL ASSENTO PLASTICO E RABICHO CROMADO EXCL COLOCACAO.</v>
          </cell>
          <cell r="C1843" t="str">
            <v>UN</v>
          </cell>
          <cell r="D1843">
            <v>221.33</v>
          </cell>
        </row>
        <row r="1844">
          <cell r="A1844" t="str">
            <v>73947/012</v>
          </cell>
          <cell r="B1844" t="str">
            <v>PORTA SABONETE LIQUIDO FORNECIMENTO</v>
          </cell>
          <cell r="C1844" t="str">
            <v>UN</v>
          </cell>
          <cell r="D1844">
            <v>23.84</v>
          </cell>
        </row>
        <row r="1845">
          <cell r="A1845">
            <v>73949</v>
          </cell>
          <cell r="B1845" t="str">
            <v>TORNEIRA PRESSAO CROMADA</v>
          </cell>
          <cell r="C1845">
            <v>0</v>
          </cell>
          <cell r="D1845">
            <v>0</v>
          </cell>
        </row>
        <row r="1846">
          <cell r="A1846" t="str">
            <v>73949/001</v>
          </cell>
          <cell r="B1846" t="str">
            <v>TORNEIRA CROMADA 1/2" OU 3/4" PARA JARDIM OU TANQUE, PADRAO ALTO - FORNECIMENTO E INSTALACAO</v>
          </cell>
          <cell r="C1846" t="str">
            <v>UN</v>
          </cell>
          <cell r="D1846">
            <v>55.13</v>
          </cell>
        </row>
        <row r="1847">
          <cell r="A1847" t="str">
            <v>73949/002</v>
          </cell>
          <cell r="B1847" t="str">
            <v>TORNEIRA CROMADA LONGA 1/2" OU 3/4" DE PAREDE PARA PIA, PADRAO POPULAR- FORNECIMENTO E INSTALACAO</v>
          </cell>
          <cell r="C1847" t="str">
            <v>UN</v>
          </cell>
          <cell r="D1847">
            <v>34.380000000000003</v>
          </cell>
        </row>
        <row r="1848">
          <cell r="A1848" t="str">
            <v>73949/003</v>
          </cell>
          <cell r="B1848" t="str">
            <v>TORNEIRA CROMADA LONGA 1/2" OU 3/4" DE PAREDE PARA PIA DE COZINHA COMAREJADOR, PADRAO MEDIO - FORNECIMENTO E INSTALACAO</v>
          </cell>
          <cell r="C1848" t="str">
            <v>UN</v>
          </cell>
          <cell r="D1848">
            <v>91.53</v>
          </cell>
        </row>
        <row r="1849">
          <cell r="A1849" t="str">
            <v>73949/004</v>
          </cell>
          <cell r="B1849" t="str">
            <v>TORNEIRA CROMADA TUBO MOVEL DE PAREDE 1/2" OU 3/4" PARA PIA DE COZINHA, PADRAO MEDIO - FORNECIMENTO E INSTALACAO</v>
          </cell>
          <cell r="C1849" t="str">
            <v>UN</v>
          </cell>
          <cell r="D1849">
            <v>104.68</v>
          </cell>
        </row>
        <row r="1850">
          <cell r="A1850" t="str">
            <v>73949/005</v>
          </cell>
          <cell r="B1850" t="str">
            <v>TORNEIRA CROMADA 1/2" OU 3/4" DE BANCADA PARA LAVATORIO, PADRAO POPULAR COM ENGATE FLEXIVEL EM METAL CROMADO 1/2"X30CM- FORNECIMENTO E INSTALACAO</v>
          </cell>
          <cell r="C1850" t="str">
            <v>UN</v>
          </cell>
          <cell r="D1850">
            <v>51.6</v>
          </cell>
        </row>
        <row r="1851">
          <cell r="A1851" t="str">
            <v>73949/006</v>
          </cell>
          <cell r="B1851" t="str">
            <v>TORNEIRA CROMADA MÉDIA 1/2" OU 3/4", DE PAREDE, PADRÃO POPULAR - FORNECIMENTO E INSTALACAO</v>
          </cell>
          <cell r="C1851" t="str">
            <v>UN</v>
          </cell>
          <cell r="D1851">
            <v>35.57</v>
          </cell>
        </row>
        <row r="1852">
          <cell r="A1852" t="str">
            <v>73949/007</v>
          </cell>
          <cell r="B1852" t="str">
            <v>TORNEIRA CROMADA TUBO MOVEL PARA BANCADA 1/2" OU 3/4" PARA PIA DE COZINHA, PADRAO ALTO - FORNECIMENTO E INSTALACAO</v>
          </cell>
          <cell r="C1852" t="str">
            <v>UN</v>
          </cell>
          <cell r="D1852">
            <v>174.19</v>
          </cell>
        </row>
        <row r="1853">
          <cell r="A1853" t="str">
            <v>73949/008</v>
          </cell>
          <cell r="B1853" t="str">
            <v>TORNEIRA CROMADA 1/2" OU 3/4" PARA TANQUE, PADRÃO POPULAR - FORNECIMENTO E INSTALACAO</v>
          </cell>
          <cell r="C1853" t="str">
            <v>UN</v>
          </cell>
          <cell r="D1853">
            <v>22.07</v>
          </cell>
        </row>
        <row r="1854">
          <cell r="A1854" t="str">
            <v>73949/009</v>
          </cell>
          <cell r="B1854" t="str">
            <v>TORNEIRA CROMADA 1/2" OU 3/4" PARA LAVATORIO, PADRÃO POPULAR, COM ENGATE FLEXIVEL PLASTICO 1/2"X30CM - FORNECIMENTO E INSTALACAO</v>
          </cell>
          <cell r="C1854" t="str">
            <v>UN</v>
          </cell>
          <cell r="D1854">
            <v>40.4</v>
          </cell>
        </row>
        <row r="1855">
          <cell r="A1855">
            <v>73951</v>
          </cell>
          <cell r="B1855" t="str">
            <v>SIFAO PLASTICO</v>
          </cell>
          <cell r="C1855">
            <v>0</v>
          </cell>
          <cell r="D1855">
            <v>0</v>
          </cell>
        </row>
        <row r="1856">
          <cell r="A1856" t="str">
            <v>73951/001</v>
          </cell>
          <cell r="B1856" t="str">
            <v>SIFAO PLASTICO PARA LAVATORIO OU PIA TIPO COPO 1.1/4" - FORNECIMENTO EINSTALACAO</v>
          </cell>
          <cell r="C1856" t="str">
            <v>UN</v>
          </cell>
          <cell r="D1856">
            <v>16.18</v>
          </cell>
        </row>
        <row r="1857">
          <cell r="A1857" t="str">
            <v>73951/002</v>
          </cell>
          <cell r="B1857" t="str">
            <v>SIFAO PLASTICO PARA LAVATORIO OU PIA TIPO COPO 1" - FORNECIMENTO E INSTALACAO</v>
          </cell>
          <cell r="C1857" t="str">
            <v>UN</v>
          </cell>
          <cell r="D1857">
            <v>16.27</v>
          </cell>
        </row>
        <row r="1858">
          <cell r="A1858">
            <v>73956</v>
          </cell>
          <cell r="B1858" t="str">
            <v>TORNEIRA PRESSAO PLASTICA</v>
          </cell>
          <cell r="C1858">
            <v>0</v>
          </cell>
          <cell r="D1858">
            <v>0</v>
          </cell>
        </row>
        <row r="1859">
          <cell r="A1859" t="str">
            <v>73956/001</v>
          </cell>
          <cell r="B1859" t="str">
            <v>TORNEIRA PLÁSTICA 3/4" PARA TANQUE - FORNECIMENTO E INSTALACAO</v>
          </cell>
          <cell r="C1859" t="str">
            <v>UN</v>
          </cell>
          <cell r="D1859">
            <v>13.82</v>
          </cell>
        </row>
        <row r="1860">
          <cell r="A1860" t="str">
            <v>73956/002</v>
          </cell>
          <cell r="B1860" t="str">
            <v>TORNEIRA PLASTICA 1/2” PARA PIA - FORNECIMENTO E INSTALACAO</v>
          </cell>
          <cell r="C1860" t="str">
            <v>UN</v>
          </cell>
          <cell r="D1860">
            <v>14.06</v>
          </cell>
        </row>
        <row r="1861">
          <cell r="A1861" t="str">
            <v>73956/003</v>
          </cell>
          <cell r="B1861" t="str">
            <v>TORNEIRA PLASTICA 1/2" PARA LAVATORIO COM ENGATE FLEXIVEL EM METAL CROMADO 1/2"X30CM - FORNECIMENTO E INSTALACAO</v>
          </cell>
          <cell r="C1861" t="str">
            <v>UN</v>
          </cell>
          <cell r="D1861">
            <v>30.19</v>
          </cell>
        </row>
        <row r="1862">
          <cell r="A1862">
            <v>73996</v>
          </cell>
          <cell r="B1862" t="str">
            <v>TANQUE PRE-MOLDADO CONCRETO, COMPLETO</v>
          </cell>
          <cell r="C1862">
            <v>0</v>
          </cell>
          <cell r="D1862">
            <v>0</v>
          </cell>
        </row>
        <row r="1863">
          <cell r="A1863" t="str">
            <v>73996/001</v>
          </cell>
          <cell r="B1863" t="str">
            <v>TANQUE SIMPLES PRE-MOLDADO DE CONCRETO COM VALVULA EM PLASTICO BRANCO1.1/4"X1.1/2", SIFAO PLASTICO TIPO COPO 1.1/4" E TORNEIRA PLASTICA 3/4" - FORNECIMENTO E INSTALACAO</v>
          </cell>
          <cell r="C1863" t="str">
            <v>UN</v>
          </cell>
          <cell r="D1863">
            <v>126.33</v>
          </cell>
        </row>
        <row r="1864">
          <cell r="A1864">
            <v>74013</v>
          </cell>
          <cell r="B1864" t="str">
            <v>BANCA MARMORE S/FURO SOBRE APOIO DE ALVENARIA/VERGA</v>
          </cell>
          <cell r="C1864">
            <v>0</v>
          </cell>
          <cell r="D1864">
            <v>0</v>
          </cell>
        </row>
        <row r="1865">
          <cell r="A1865" t="str">
            <v>74013/001</v>
          </cell>
          <cell r="B1865" t="str">
            <v>BANCADA DE MARMORE POLIDO BRANCO E=3,0CM, LARGURA 60CM, COM PREVISAO DE ALVENARIA E CINTA DE AMARRACAO - FORNECIMENTO E INSTALACAO</v>
          </cell>
          <cell r="C1865" t="str">
            <v>M</v>
          </cell>
          <cell r="D1865">
            <v>189.48</v>
          </cell>
        </row>
        <row r="1866">
          <cell r="A1866">
            <v>74014</v>
          </cell>
          <cell r="B1866" t="str">
            <v>VALVULA CROMADA P/PIA, LAVATORIO, TANQUE</v>
          </cell>
          <cell r="C1866">
            <v>0</v>
          </cell>
          <cell r="D1866">
            <v>0</v>
          </cell>
        </row>
        <row r="1867">
          <cell r="A1867" t="str">
            <v>74014/001</v>
          </cell>
          <cell r="B1867" t="str">
            <v>VALVULA EM METAL CROMADO 3.1/2"X1.1/2" - FORNECIMENTO E INSTALACAO</v>
          </cell>
          <cell r="C1867" t="str">
            <v>UN</v>
          </cell>
          <cell r="D1867">
            <v>29</v>
          </cell>
        </row>
        <row r="1868">
          <cell r="A1868" t="str">
            <v>74014/002</v>
          </cell>
          <cell r="B1868" t="str">
            <v>VALVULA EM PLASTICO CROMADO 1" PARA LAVATORIO - FORNECIMENTO E INSTALACAO</v>
          </cell>
          <cell r="C1868" t="str">
            <v>UN</v>
          </cell>
          <cell r="D1868">
            <v>9.67</v>
          </cell>
        </row>
        <row r="1869">
          <cell r="A1869">
            <v>74049</v>
          </cell>
          <cell r="B1869" t="str">
            <v>PRATELEIRA MARMORE</v>
          </cell>
          <cell r="C1869">
            <v>0</v>
          </cell>
          <cell r="D1869">
            <v>0</v>
          </cell>
        </row>
        <row r="1870">
          <cell r="A1870" t="str">
            <v>74049/001</v>
          </cell>
          <cell r="B1870" t="str">
            <v>MARMORE BRANCO POLIDO PARA BANCADA (TAMPO) E=3CM, LARGURA 55CM ENGASTADA NA PAREDE - FORNECIMENTO E INSTALACAO</v>
          </cell>
          <cell r="C1870" t="str">
            <v>M</v>
          </cell>
          <cell r="D1870">
            <v>163.95</v>
          </cell>
        </row>
        <row r="1871">
          <cell r="A1871" t="str">
            <v>74049/002</v>
          </cell>
          <cell r="B1871" t="str">
            <v>MARMORE BRANCO POLIDO PARA BANCADA (TAMPO) E=3CM, LARGURA 60CM ENGASTADA NA PAREDE - FORNECIMENTO E INSTALACAO</v>
          </cell>
          <cell r="C1871" t="str">
            <v>M</v>
          </cell>
          <cell r="D1871">
            <v>175.92</v>
          </cell>
        </row>
        <row r="1872">
          <cell r="A1872" t="str">
            <v>74049/003</v>
          </cell>
          <cell r="B1872" t="str">
            <v>MARMORE BRANCO POLIDO PARA BANCADA (TAMPO) E=3CM, LARGURA 40CM ENGASTADA NA PAREDE - FORNECIMENTO E INSTALACAO</v>
          </cell>
          <cell r="C1872" t="str">
            <v>M</v>
          </cell>
          <cell r="D1872">
            <v>128.04</v>
          </cell>
        </row>
        <row r="1873">
          <cell r="A1873" t="str">
            <v>74049/004</v>
          </cell>
          <cell r="B1873" t="str">
            <v>MARMORE BRANCO POLIDO PARA BANCADA (TAMPO) E=3CM, LARGURA 30CM ENGASTADA NA PAREDE - FORNECIMENTO E INSTALACAO</v>
          </cell>
          <cell r="C1873" t="str">
            <v>M</v>
          </cell>
          <cell r="D1873">
            <v>104.1</v>
          </cell>
        </row>
        <row r="1874">
          <cell r="A1874">
            <v>74050</v>
          </cell>
          <cell r="B1874" t="str">
            <v>BANCA ACO INOX C/CUBA EM PAREDE,SEM COMPLEMENTOS (SIFAO/VALV/TORN)</v>
          </cell>
          <cell r="C1874">
            <v>0</v>
          </cell>
          <cell r="D1874">
            <v>0</v>
          </cell>
        </row>
        <row r="1875">
          <cell r="A1875" t="str">
            <v>74050/001</v>
          </cell>
          <cell r="B1875" t="str">
            <v>PIA ACO INOXIDAVEL 120X60CM COM 1 CUBA - FORNECIMENTO E INSTALACAO</v>
          </cell>
          <cell r="C1875" t="str">
            <v>UN</v>
          </cell>
          <cell r="D1875">
            <v>164.54</v>
          </cell>
        </row>
        <row r="1876">
          <cell r="A1876" t="str">
            <v>74050/002</v>
          </cell>
          <cell r="B1876" t="str">
            <v>PIA ACO INOXIDAVEL 200X60CM COM 2 CUBAS - FORNECIMENTO E INSTALACAO</v>
          </cell>
          <cell r="C1876" t="str">
            <v>UN</v>
          </cell>
          <cell r="D1876">
            <v>318.45999999999998</v>
          </cell>
        </row>
        <row r="1877">
          <cell r="A1877">
            <v>74055</v>
          </cell>
          <cell r="B1877" t="str">
            <v>TANQUE MARMORE SINTETICA CAP=22L S/COMPLEMENTOS</v>
          </cell>
          <cell r="C1877">
            <v>0</v>
          </cell>
          <cell r="D1877">
            <v>0</v>
          </cell>
        </row>
        <row r="1878">
          <cell r="A1878" t="str">
            <v>74055/001</v>
          </cell>
          <cell r="B1878" t="str">
            <v>TANQUE MARMORE SINTETICO 22 LITROS, COM CONJUNTO PARA FIXACAO - FORNECIMENTO E INSTALACAO</v>
          </cell>
          <cell r="C1878" t="str">
            <v>UN</v>
          </cell>
          <cell r="D1878">
            <v>95.35</v>
          </cell>
        </row>
        <row r="1879">
          <cell r="A1879" t="str">
            <v>74055/002</v>
          </cell>
          <cell r="B1879" t="str">
            <v>TANQUE MARMORE SINTETICO 22 LITROS, COM VALVULA EM PLASTICO BRANCO 1.1/4" X 1.1/2" CONJUNTO PARA FIXACAO- FORNECIMENTO E INSTALACAO</v>
          </cell>
          <cell r="C1879" t="str">
            <v>UN</v>
          </cell>
          <cell r="D1879">
            <v>101.84</v>
          </cell>
        </row>
        <row r="1880">
          <cell r="A1880">
            <v>74056</v>
          </cell>
          <cell r="B1880" t="str">
            <v>BANCA/CUBA RESINA SINTETICA</v>
          </cell>
          <cell r="C1880">
            <v>0</v>
          </cell>
          <cell r="D1880">
            <v>0</v>
          </cell>
        </row>
        <row r="1881">
          <cell r="A1881" t="str">
            <v>74056/001</v>
          </cell>
          <cell r="B1881" t="str">
            <v>BANCADA (TAMPO) MARMORE SINTETICO 120X60CM COM CUBA - FORNECIMENTO E INSTALACAO</v>
          </cell>
          <cell r="C1881" t="str">
            <v>UN</v>
          </cell>
          <cell r="D1881">
            <v>103.34</v>
          </cell>
        </row>
        <row r="1882">
          <cell r="A1882" t="str">
            <v>74056/002</v>
          </cell>
          <cell r="B1882" t="str">
            <v>BANCADA (TAMPO) MARMORE SINTETICO 150X50CM COM CUBA - FORNECIMENTO E INSTALACAO</v>
          </cell>
          <cell r="C1882" t="str">
            <v>UN</v>
          </cell>
          <cell r="D1882">
            <v>134.80000000000001</v>
          </cell>
        </row>
        <row r="1883">
          <cell r="A1883" t="str">
            <v>74056/003</v>
          </cell>
          <cell r="B1883" t="str">
            <v>BANCA DE MARMORE SINTETICO 120X60CM COM CUBA, COM SIFAO PLASTICO TIPOCOPO 1.1/4" E VALVULA PLASTICO CROMADO TIPO AMERICANA 3.1/2"X1.1/2" -FORNECIMENTO E INSTALACAO</v>
          </cell>
          <cell r="C1883" t="str">
            <v>UN</v>
          </cell>
          <cell r="D1883">
            <v>126.01</v>
          </cell>
        </row>
        <row r="1884">
          <cell r="A1884">
            <v>74057</v>
          </cell>
          <cell r="B1884" t="str">
            <v>LAVATORIO SUSPENSO</v>
          </cell>
          <cell r="C1884">
            <v>0</v>
          </cell>
          <cell r="D1884">
            <v>0</v>
          </cell>
        </row>
        <row r="1885">
          <cell r="A1885" t="str">
            <v>74057/001</v>
          </cell>
          <cell r="B1885" t="str">
            <v>LAVATORIO LOUCA BRANCA SUSPENSO 29,5 X 39,0CM, PADRAO POPULAR, COM CONJUNTO PARA FIXACAO - FORNECIMENTO E INSTALACAO</v>
          </cell>
          <cell r="C1885" t="str">
            <v>UN</v>
          </cell>
          <cell r="D1885">
            <v>58.38</v>
          </cell>
        </row>
        <row r="1886">
          <cell r="A1886" t="str">
            <v>74057/002</v>
          </cell>
          <cell r="B1886" t="str">
            <v>LAVATORIO LOUCA BRANCA SUSPENSO 29,5 X 39,0CM, PADRAO POPULAR, COM SIFAO PLASTICO TIPO COPO 1", VALVULA EM PLASTICO BRANCO 1" E CONJUNTO PARA FIXACAO- FORNECIMENTO E INSTALACAO</v>
          </cell>
          <cell r="C1886" t="str">
            <v>UN</v>
          </cell>
          <cell r="D1886">
            <v>81.14</v>
          </cell>
        </row>
        <row r="1887">
          <cell r="A1887">
            <v>74101</v>
          </cell>
          <cell r="B1887" t="str">
            <v>BACIA SANITARIA, ASSENTO PLASTICO, CAIXA DE DESCARGA PVC DE SOBREPOR,ENGATE PLASTICO, TUBO DE DESCIDA E BOLSA DE BORRACHA</v>
          </cell>
          <cell r="C1887">
            <v>0</v>
          </cell>
          <cell r="D1887">
            <v>0</v>
          </cell>
        </row>
        <row r="1888">
          <cell r="A1888" t="str">
            <v>74101/001</v>
          </cell>
          <cell r="B1888" t="str">
            <v>VASO SANITARIO, ASSENTO PLASTICO, CAIXA DE DESCARGA PVC DE SOBREPOR,ENGATE PLASTICO, TUBO DE DESCIDA E BOLSA DE BORRACHA</v>
          </cell>
          <cell r="C1888" t="str">
            <v>UN</v>
          </cell>
          <cell r="D1888">
            <v>172.1</v>
          </cell>
        </row>
        <row r="1889">
          <cell r="A1889">
            <v>74113</v>
          </cell>
          <cell r="B1889" t="str">
            <v>TAMPO P/VASO SANITARIO</v>
          </cell>
          <cell r="C1889">
            <v>0</v>
          </cell>
          <cell r="D1889">
            <v>0</v>
          </cell>
        </row>
        <row r="1890">
          <cell r="A1890" t="str">
            <v>74113/001</v>
          </cell>
          <cell r="B1890" t="str">
            <v>ASSENTO PARA VASO SANITARIO INFANTIL DE PLASTICO - FORNECIMENTO E INSTALACAO</v>
          </cell>
          <cell r="C1890" t="str">
            <v>UN</v>
          </cell>
          <cell r="D1890">
            <v>18.79</v>
          </cell>
        </row>
        <row r="1891">
          <cell r="A1891">
            <v>74123</v>
          </cell>
          <cell r="B1891" t="str">
            <v>APARELHO MISTURADOR</v>
          </cell>
          <cell r="C1891">
            <v>0</v>
          </cell>
          <cell r="D1891">
            <v>0</v>
          </cell>
        </row>
        <row r="1892">
          <cell r="A1892" t="str">
            <v>74123/001</v>
          </cell>
          <cell r="B1892" t="str">
            <v>APARELHO MISTURADOR CROMADO PARA LAVATORIO COM ENGATE FLEXIVEL EM METAL CROMADO 1/2"X30CM - FORNECIMENTO E INSTALACAO</v>
          </cell>
          <cell r="C1892" t="str">
            <v>UN</v>
          </cell>
          <cell r="D1892">
            <v>247.57</v>
          </cell>
        </row>
        <row r="1893">
          <cell r="A1893" t="str">
            <v>74123/002</v>
          </cell>
          <cell r="B1893" t="str">
            <v>APARELHO MISTURADOR CROMADO PARA BIDE COM DUCHA COM ENGATE FLEXIVEL EMMETAL CROMADO 1/2"X30CM - FORNECIMENTO E INSTALACAO</v>
          </cell>
          <cell r="C1893" t="str">
            <v>UN</v>
          </cell>
          <cell r="D1893">
            <v>274.92</v>
          </cell>
        </row>
        <row r="1894">
          <cell r="A1894" t="str">
            <v>74123/003</v>
          </cell>
          <cell r="B1894" t="str">
            <v>APARELHO MISTURADOR CROMADO PARA PIA - FORNECIMENTO E INSTALACAO</v>
          </cell>
          <cell r="C1894" t="str">
            <v>UN</v>
          </cell>
          <cell r="D1894">
            <v>293.26</v>
          </cell>
        </row>
        <row r="1895">
          <cell r="A1895">
            <v>74126</v>
          </cell>
          <cell r="B1895" t="str">
            <v>BANCA GRANITO</v>
          </cell>
          <cell r="C1895">
            <v>0</v>
          </cell>
          <cell r="D1895">
            <v>0</v>
          </cell>
        </row>
        <row r="1896">
          <cell r="A1896" t="str">
            <v>74126/001</v>
          </cell>
          <cell r="B1896" t="str">
            <v>GRANITO CINZA POLIDO PARA BANCADA E=2,5 CM, LARGURA 60CM - FORNECIMENTO E INSTALACAO</v>
          </cell>
          <cell r="C1896" t="str">
            <v>M</v>
          </cell>
          <cell r="D1896">
            <v>124.73</v>
          </cell>
        </row>
        <row r="1897">
          <cell r="A1897" t="str">
            <v>74126/002</v>
          </cell>
          <cell r="B1897" t="str">
            <v>GRANITO AMENDOA POLIDO PARA BANCADA E=2,0 CM, LARGURA 60CM - FORNECIMENTO E INSTALACAO</v>
          </cell>
          <cell r="C1897" t="str">
            <v>M</v>
          </cell>
          <cell r="D1897">
            <v>146.72999999999999</v>
          </cell>
        </row>
        <row r="1898">
          <cell r="A1898">
            <v>74127</v>
          </cell>
          <cell r="B1898" t="str">
            <v>VALVULA PLASTICA P/PIA, LAVATORIO, TANQUE</v>
          </cell>
          <cell r="C1898">
            <v>0</v>
          </cell>
          <cell r="D1898">
            <v>0</v>
          </cell>
        </row>
        <row r="1899">
          <cell r="A1899" t="str">
            <v>74127/001</v>
          </cell>
          <cell r="B1899" t="str">
            <v>VALVULA EM PLASTICO BRANCO 1" PARA PIA, TANQUE OU LAVATORIO SEM LADRAO- FORNECIMENTO E INSTALACAO</v>
          </cell>
          <cell r="C1899" t="str">
            <v>UN</v>
          </cell>
          <cell r="D1899">
            <v>6.26</v>
          </cell>
        </row>
        <row r="1900">
          <cell r="A1900" t="str">
            <v>74127/002</v>
          </cell>
          <cell r="B1900" t="str">
            <v>VALVULA EM PLASTICO BRANCO 1" PARA LAVATORIO COM LADRAO - FORNECIMENTOE INSTALACAO</v>
          </cell>
          <cell r="C1900" t="str">
            <v>UN</v>
          </cell>
          <cell r="D1900">
            <v>6.48</v>
          </cell>
        </row>
        <row r="1901">
          <cell r="A1901" t="str">
            <v>74127/003</v>
          </cell>
          <cell r="B1901" t="str">
            <v>VALVULA EM PLASTICO BRANCO 1.1/2"X1.1/4" PARA TANQUE - FORNECIMENTO EINSTALACAO</v>
          </cell>
          <cell r="C1901" t="str">
            <v>UN</v>
          </cell>
          <cell r="D1901">
            <v>6.48</v>
          </cell>
        </row>
        <row r="1902">
          <cell r="A1902">
            <v>74128</v>
          </cell>
          <cell r="B1902" t="str">
            <v>SIFAO CROMADO</v>
          </cell>
          <cell r="C1902">
            <v>0</v>
          </cell>
          <cell r="D1902">
            <v>0</v>
          </cell>
        </row>
        <row r="1903">
          <cell r="A1903" t="str">
            <v>74128/001</v>
          </cell>
          <cell r="B1903" t="str">
            <v>SIFAO EM METAL CROMADO 1.1/2"X2" - FORNECIMENTO E INSTALACAO</v>
          </cell>
          <cell r="C1903" t="str">
            <v>UN</v>
          </cell>
          <cell r="D1903">
            <v>73.78</v>
          </cell>
        </row>
        <row r="1904">
          <cell r="A1904" t="str">
            <v>74128/002</v>
          </cell>
          <cell r="B1904" t="str">
            <v>SIFAO EM METAL CROMADO 1"X1.1/2" - FORNECIMENTO E INSTALACAO</v>
          </cell>
          <cell r="C1904" t="str">
            <v>UN</v>
          </cell>
          <cell r="D1904">
            <v>59.54</v>
          </cell>
        </row>
        <row r="1905">
          <cell r="A1905" t="str">
            <v>74128/003</v>
          </cell>
          <cell r="B1905" t="str">
            <v>SIFAO EM METAL CROMADO 1"X1.1/4" - FORNECIMENTO E INSTALACAO</v>
          </cell>
          <cell r="C1905" t="str">
            <v>UN</v>
          </cell>
          <cell r="D1905">
            <v>78.44</v>
          </cell>
        </row>
        <row r="1906">
          <cell r="A1906">
            <v>74129</v>
          </cell>
          <cell r="B1906" t="str">
            <v>CUBA DE ACO INOXIDAVEL S/COMPLEMENTOS</v>
          </cell>
          <cell r="C1906">
            <v>0</v>
          </cell>
          <cell r="D1906">
            <v>0</v>
          </cell>
        </row>
        <row r="1907">
          <cell r="A1907" t="str">
            <v>74129/001</v>
          </cell>
          <cell r="B1907" t="str">
            <v>CUBA DE ACO INOXIDAVEL 46,5X30,0X11,5CM - FORNECIMENTO E INSTALACAO</v>
          </cell>
          <cell r="C1907" t="str">
            <v>UN</v>
          </cell>
          <cell r="D1907">
            <v>63.76</v>
          </cell>
        </row>
        <row r="1908">
          <cell r="A1908" t="str">
            <v>74129/002</v>
          </cell>
          <cell r="B1908" t="str">
            <v>CUBA DE ACO INOXIDAVEL 56,0X33,0X11,5CM - FORNECIMENTO E INSTALACAO</v>
          </cell>
          <cell r="C1908" t="str">
            <v>UN</v>
          </cell>
          <cell r="D1908">
            <v>72.489999999999995</v>
          </cell>
        </row>
        <row r="1909">
          <cell r="A1909" t="str">
            <v>74129/003</v>
          </cell>
          <cell r="B1909" t="str">
            <v>CUBA DE ACO INOXIDAVEL 40,0X34,0X11,5CM - FORNECIMENTO E INSTALACAO</v>
          </cell>
          <cell r="C1909" t="str">
            <v>UN</v>
          </cell>
          <cell r="D1909">
            <v>68.739999999999995</v>
          </cell>
        </row>
        <row r="1910">
          <cell r="A1910">
            <v>74135</v>
          </cell>
          <cell r="B1910" t="str">
            <v>BANCA MARMORE</v>
          </cell>
          <cell r="C1910">
            <v>0</v>
          </cell>
          <cell r="D1910">
            <v>0</v>
          </cell>
        </row>
        <row r="1911">
          <cell r="A1911" t="str">
            <v>74135/001</v>
          </cell>
          <cell r="B1911" t="str">
            <v>BANCADA (TAMPO) MARMORE BRANCO NACIONAL E = 3CM, LARGURA 50CM, POLIDOCOM FURO PARA CUBA - FORNECIMENTO E INSTALACAO</v>
          </cell>
          <cell r="C1911" t="str">
            <v>M</v>
          </cell>
          <cell r="D1911">
            <v>159.86000000000001</v>
          </cell>
        </row>
        <row r="1912">
          <cell r="A1912" t="str">
            <v>74135/002</v>
          </cell>
          <cell r="B1912" t="str">
            <v>BANCADA (TAMPO) MARMORE BRANCO NACIONAL E = 3CM, LARGURA 55CM, POLIDOCOM FURO PARA CUBA - FORNECIMENTO E INSTALACAO</v>
          </cell>
          <cell r="C1912" t="str">
            <v>M</v>
          </cell>
          <cell r="D1912">
            <v>172.52</v>
          </cell>
        </row>
        <row r="1913">
          <cell r="A1913" t="str">
            <v>74135/003</v>
          </cell>
          <cell r="B1913" t="str">
            <v>BANCADA (TAMPO) MARMORE BRANCO NACIONAL E = 3CM, LARGURA 60CM, POLIDOCOM FURO PARA CUBA</v>
          </cell>
          <cell r="C1913" t="str">
            <v>M</v>
          </cell>
          <cell r="D1913">
            <v>185.19</v>
          </cell>
        </row>
        <row r="1914">
          <cell r="A1914" t="str">
            <v>74135/004</v>
          </cell>
          <cell r="B1914" t="str">
            <v>BANCADA (TAMPO) MARMORE BRANCO NACIONAL E = 3CM, LARGURA 62CM, POLIDOCOM FURO PARA CUBA - FORNECIMENTO E INSTALACAO</v>
          </cell>
          <cell r="C1914" t="str">
            <v>M</v>
          </cell>
          <cell r="D1914">
            <v>190.26</v>
          </cell>
        </row>
        <row r="1915">
          <cell r="A1915" t="str">
            <v>74135/005</v>
          </cell>
          <cell r="B1915" t="str">
            <v>BANCADA (TAMPO) MARMORE BRANCO NACIONAL E = 3CM, LARGURA 67CM, POLIDOCOM FURO PARA CUBA - FORNECIMENTO E INSTALACAO</v>
          </cell>
          <cell r="C1915" t="str">
            <v>M</v>
          </cell>
          <cell r="D1915">
            <v>202.92</v>
          </cell>
        </row>
        <row r="1916">
          <cell r="A1916">
            <v>74146</v>
          </cell>
          <cell r="B1916" t="str">
            <v>TANQUE LOUCA BRANCO SEM COLUNA, COMPLETO</v>
          </cell>
          <cell r="C1916">
            <v>0</v>
          </cell>
          <cell r="D1916">
            <v>0</v>
          </cell>
        </row>
        <row r="1917">
          <cell r="A1917" t="str">
            <v>74146/001</v>
          </cell>
          <cell r="B1917" t="str">
            <v>TANQUE LOUCA BRANCO SEM COLUNA, COMPLETO INCLUSIVE TORNEIRA METALICA</v>
          </cell>
          <cell r="C1917" t="str">
            <v>UN</v>
          </cell>
          <cell r="D1917">
            <v>189.44</v>
          </cell>
        </row>
        <row r="1918">
          <cell r="A1918">
            <v>74148</v>
          </cell>
          <cell r="B1918" t="str">
            <v>LAVATORIO(BANCA MARMORE BR 80X55CM C/CUBA EMBUTIR)</v>
          </cell>
          <cell r="C1918">
            <v>0</v>
          </cell>
          <cell r="D1918">
            <v>0</v>
          </cell>
        </row>
        <row r="1919">
          <cell r="A1919" t="str">
            <v>74148/001</v>
          </cell>
          <cell r="B1919" t="str">
            <v>LAVATORIO EM BANCA MARMORE BRANCO 80X55CM COM CUBA EMBUTIR OVAL</v>
          </cell>
          <cell r="C1919" t="str">
            <v>UN</v>
          </cell>
          <cell r="D1919">
            <v>246.74</v>
          </cell>
        </row>
        <row r="1920">
          <cell r="A1920">
            <v>74149</v>
          </cell>
          <cell r="B1920" t="str">
            <v>PIA COZINHA (BANCA GRANITO CINZA / CUBA INOX / TORNEIRA PAREDE)</v>
          </cell>
          <cell r="C1920">
            <v>0</v>
          </cell>
          <cell r="D1920">
            <v>0</v>
          </cell>
        </row>
        <row r="1921">
          <cell r="A1921" t="str">
            <v>74149/001</v>
          </cell>
          <cell r="B1921" t="str">
            <v>PIA COZINHA EM BANCA GRANITO CINZA 1,20X0,60M/CUBA INOX/TORNEIRA PAREDE</v>
          </cell>
          <cell r="C1921" t="str">
            <v>UN</v>
          </cell>
          <cell r="D1921">
            <v>265.7</v>
          </cell>
        </row>
        <row r="1922">
          <cell r="A1922">
            <v>74193</v>
          </cell>
          <cell r="B1922" t="str">
            <v>VASO SANITARIO COM CAIXA DE DESCARGA ACOPLADA</v>
          </cell>
          <cell r="C1922">
            <v>0</v>
          </cell>
          <cell r="D1922">
            <v>0</v>
          </cell>
        </row>
        <row r="1923">
          <cell r="A1923" t="str">
            <v>74193/001</v>
          </cell>
          <cell r="B1923" t="str">
            <v>VASO SANITARIO COM CAIXA DE DESCARGA ACOPLADA - LOUCA BRANCA</v>
          </cell>
          <cell r="C1923" t="str">
            <v>UN</v>
          </cell>
          <cell r="D1923">
            <v>233.1</v>
          </cell>
        </row>
        <row r="1924">
          <cell r="A1924">
            <v>74226</v>
          </cell>
          <cell r="B1924" t="str">
            <v>TAMPO MARMORE P/BALCAO</v>
          </cell>
          <cell r="C1924">
            <v>0</v>
          </cell>
          <cell r="D1924">
            <v>0</v>
          </cell>
        </row>
        <row r="1925">
          <cell r="A1925" t="str">
            <v>74226/001</v>
          </cell>
          <cell r="B1925" t="str">
            <v>BANCADA DE MARMORE POLIDO BRANCO E=3,0CM, LARGURA 45CM - FORNECIMENTOE INSTALACAO</v>
          </cell>
          <cell r="C1925" t="str">
            <v>M</v>
          </cell>
          <cell r="D1925">
            <v>128.83000000000001</v>
          </cell>
        </row>
        <row r="1926">
          <cell r="A1926">
            <v>74227</v>
          </cell>
          <cell r="B1926" t="str">
            <v>CAIXA DESCARGA EMBUTIR PLASTICA</v>
          </cell>
          <cell r="C1926">
            <v>0</v>
          </cell>
          <cell r="D1926">
            <v>0</v>
          </cell>
        </row>
        <row r="1927">
          <cell r="A1927" t="str">
            <v>74227/001</v>
          </cell>
          <cell r="B1927" t="str">
            <v>CAIXA DESCARGA PLASTICA, EMBUTIR, COMPLETA, COM ESPELHO CROMADO E TUBOBENGALA PVC PARA LIGACAO EM CAIXA DESCARGA DE EMBUTIR - FORNECIMENTOE INSTALACAO</v>
          </cell>
          <cell r="C1927" t="str">
            <v>UN</v>
          </cell>
          <cell r="D1927">
            <v>209.72</v>
          </cell>
        </row>
        <row r="1928">
          <cell r="A1928">
            <v>74230</v>
          </cell>
          <cell r="B1928" t="str">
            <v>ASSENTO PLASTICO P/BACIA SANITARIA</v>
          </cell>
          <cell r="C1928">
            <v>0</v>
          </cell>
          <cell r="D1928">
            <v>0</v>
          </cell>
        </row>
        <row r="1929">
          <cell r="A1929" t="str">
            <v>74230/001</v>
          </cell>
          <cell r="B1929" t="str">
            <v>ASSENTO PARA VASO SANITARIO DE PLASTICO PADRAO POPULAR - FORNECIMENTOE INSTALACAO</v>
          </cell>
          <cell r="C1929" t="str">
            <v>UN</v>
          </cell>
          <cell r="D1929">
            <v>17.21</v>
          </cell>
        </row>
        <row r="1930">
          <cell r="A1930">
            <v>74234</v>
          </cell>
          <cell r="B1930" t="str">
            <v>MICTORIO LOUCA S/INSTALACAO HIDRAULICA/SANITARIA</v>
          </cell>
          <cell r="C1930">
            <v>0</v>
          </cell>
          <cell r="D1930">
            <v>0</v>
          </cell>
        </row>
        <row r="1931">
          <cell r="A1931" t="str">
            <v>74234/001</v>
          </cell>
          <cell r="B1931" t="str">
            <v>MICTORIO SIFONADO DE LOUCA BRANCA COM PERTENCES, COM REGISTRO DE PRESSAO 1/2" COM CANOPLA CROMADA ACABAMENTO SIMPLES E CONJUNTO PARA FIXACAO- FORNECIMENTO E INSTALACAO</v>
          </cell>
          <cell r="C1931" t="str">
            <v>UN</v>
          </cell>
          <cell r="D1931">
            <v>200.39</v>
          </cell>
        </row>
        <row r="1932">
          <cell r="A1932">
            <v>184</v>
          </cell>
          <cell r="B1932" t="str">
            <v>FOSSAS/SUMIDOUROS</v>
          </cell>
          <cell r="C1932">
            <v>0</v>
          </cell>
          <cell r="D1932">
            <v>0</v>
          </cell>
        </row>
        <row r="1933">
          <cell r="A1933">
            <v>6087</v>
          </cell>
          <cell r="B1933" t="str">
            <v>TAMPA EM CONCRETO ARMADO 60X60X5CM P/CX INSPECAO/FOSSA SEPTICA</v>
          </cell>
          <cell r="C1933" t="str">
            <v>UN</v>
          </cell>
          <cell r="D1933">
            <v>17.829999999999998</v>
          </cell>
        </row>
        <row r="1934">
          <cell r="A1934">
            <v>74197</v>
          </cell>
          <cell r="B1934" t="str">
            <v>FOSSA SEPTICA 1500L / ALVENARIA TIJOLO MACICO 1/2VEZ</v>
          </cell>
          <cell r="C1934">
            <v>0</v>
          </cell>
          <cell r="D1934">
            <v>0</v>
          </cell>
        </row>
        <row r="1935">
          <cell r="A1935" t="str">
            <v>74197/001</v>
          </cell>
          <cell r="B1935" t="str">
            <v>FOSSA SEPTICA EM ALVENARIA DE TIJOLO CERAMICO MACICO DIMENSOES EXTERNAS 1,90X1,10X1,40M, 1.500 LITROS, REVESTIDA INTERNAMENTE COM BARRA LISA, COM TAMPA EM CONCRETO ARMADO COM ESPESSURA 8CM</v>
          </cell>
          <cell r="C1935" t="str">
            <v>UN</v>
          </cell>
          <cell r="D1935">
            <v>891.08</v>
          </cell>
        </row>
        <row r="1936">
          <cell r="A1936">
            <v>74198</v>
          </cell>
          <cell r="B1936" t="str">
            <v>SUMIDOURO H=5,0M COM TIJOLOS MACICOS A CRIVO ARGAMASSADOS</v>
          </cell>
          <cell r="C1936">
            <v>0</v>
          </cell>
          <cell r="D1936">
            <v>0</v>
          </cell>
        </row>
        <row r="1937">
          <cell r="A1937" t="str">
            <v>74198/001</v>
          </cell>
          <cell r="B1937" t="str">
            <v>SUMIDOURO EM ALVENARIA DE TIJOLO CERAMICO MACICO DIAMETRO 1,20M E ALTURA 5,00M, COM TAMPA EM CONCRETO ARMADO DIAMETRO 1,40M E ESPESSURA 10CM</v>
          </cell>
          <cell r="C1937" t="str">
            <v>UN</v>
          </cell>
          <cell r="D1937">
            <v>726.84</v>
          </cell>
        </row>
        <row r="1938">
          <cell r="A1938" t="str">
            <v>74198/002</v>
          </cell>
          <cell r="B1938" t="str">
            <v>SUMIDOURO EM ALVENARIA DE TIJOLO CERAMICO MACIÇO DIAMETRO 1,40M E ALTURA 5,00M, COM TAMPA EM CONCRETO ARMADO DIAMETRO 1,60M E ESPESSURA 10CM</v>
          </cell>
          <cell r="C1938" t="str">
            <v>UN</v>
          </cell>
          <cell r="D1938">
            <v>904.46</v>
          </cell>
        </row>
        <row r="1939">
          <cell r="A1939">
            <v>185</v>
          </cell>
          <cell r="B1939" t="str">
            <v>PONTOS DE AGUA/ESGOTO</v>
          </cell>
          <cell r="C1939">
            <v>0</v>
          </cell>
          <cell r="D1939">
            <v>0</v>
          </cell>
        </row>
        <row r="1940">
          <cell r="A1940">
            <v>73958</v>
          </cell>
          <cell r="B1940" t="str">
            <v>PONTO ESGOTO</v>
          </cell>
          <cell r="C1940">
            <v>0</v>
          </cell>
          <cell r="D1940">
            <v>0</v>
          </cell>
        </row>
        <row r="1941">
          <cell r="A1941" t="str">
            <v>73958/001</v>
          </cell>
          <cell r="B1941" t="str">
            <v>PONTO DE ESGOTO PVC 100MM - MEDIA 1,10M DE TUBO PVC ESGOTO PREDIAL DN100MM E 1 JOELHO PVC 90GRAUS ESGOTO PREDIAL DN 100MM - FORNECIMENTO EINSTALACAO</v>
          </cell>
          <cell r="C1941" t="str">
            <v>PT</v>
          </cell>
          <cell r="D1941">
            <v>68.3</v>
          </cell>
        </row>
        <row r="1942">
          <cell r="A1942">
            <v>73959</v>
          </cell>
          <cell r="B1942" t="str">
            <v>PONTO AGUA FRIA</v>
          </cell>
          <cell r="C1942">
            <v>0</v>
          </cell>
          <cell r="D1942">
            <v>0</v>
          </cell>
        </row>
        <row r="1943">
          <cell r="A1943" t="str">
            <v>73959/001</v>
          </cell>
          <cell r="B1943" t="str">
            <v>PONTO DE AGUA FRIA PVC 3/4" - MEDIA 5,00M DE TUBO DE PVC ROSCAVEL AGUA FRIA 3/4" E 2 JOELHOS DE PVC ROSCAVEL 90GRAUS AGUA FRIA 3/4" - FORNECIMENTO E INSTALACAO</v>
          </cell>
          <cell r="C1943" t="str">
            <v>PT</v>
          </cell>
          <cell r="D1943">
            <v>56.68</v>
          </cell>
        </row>
        <row r="1944">
          <cell r="A1944" t="str">
            <v>73959/002</v>
          </cell>
          <cell r="B1944" t="str">
            <v>PONTO DE AGUA FRIA PVC 1/2" - MEDIA 5,00M DE TUBO DE PVC ROSCAVEL AGUA FRIA 1/2" E 2 JOELHOS DE PVC ROSCAVEL 90GRAUS AGUA FRIA 1/2" - FORNECIMENTO E INSTALACAO</v>
          </cell>
          <cell r="C1944" t="str">
            <v>PT</v>
          </cell>
          <cell r="D1944">
            <v>51.19</v>
          </cell>
        </row>
        <row r="1945">
          <cell r="A1945">
            <v>74260</v>
          </cell>
          <cell r="B1945" t="str">
            <v>TUBO DE FERRO GALVANIZADO DN=1/2" COM LUVAS SIMPLES E UNIAO - FORNECIMENTO E INSTALACAO</v>
          </cell>
          <cell r="C1945" t="str">
            <v>M</v>
          </cell>
          <cell r="D1945">
            <v>50.99</v>
          </cell>
        </row>
        <row r="1946">
          <cell r="A1946">
            <v>271</v>
          </cell>
          <cell r="B1946" t="str">
            <v>REGISTROS/VALVULAS</v>
          </cell>
          <cell r="C1946">
            <v>0</v>
          </cell>
          <cell r="D1946">
            <v>0</v>
          </cell>
        </row>
        <row r="1947">
          <cell r="A1947">
            <v>40729</v>
          </cell>
          <cell r="B1947" t="str">
            <v>VALVULA DESCARGA 1.1/2" COM REGISTRO, ACABAMENTO EM METAL CROMADO - FORNECIMENTO E INSTALACAO</v>
          </cell>
          <cell r="C1947" t="str">
            <v>UN</v>
          </cell>
          <cell r="D1947">
            <v>142.06</v>
          </cell>
        </row>
        <row r="1948">
          <cell r="A1948">
            <v>72711</v>
          </cell>
          <cell r="B1948" t="str">
            <v>REGISTRO GAVETA 1/2" BRUTO LATAO - FORNECIMENTO E INSTALACAO</v>
          </cell>
          <cell r="C1948" t="str">
            <v>UN</v>
          </cell>
          <cell r="D1948">
            <v>23.9</v>
          </cell>
        </row>
        <row r="1949">
          <cell r="A1949">
            <v>73663</v>
          </cell>
          <cell r="B1949" t="str">
            <v>REGISTRO DE PRESSÃO COM CANOPLA Ø 25MM (1") - FORNECIMENTO E INSTALAÇÃO</v>
          </cell>
          <cell r="C1949" t="str">
            <v>UN</v>
          </cell>
          <cell r="D1949">
            <v>56.93</v>
          </cell>
        </row>
        <row r="1950">
          <cell r="A1950">
            <v>73664</v>
          </cell>
          <cell r="B1950" t="str">
            <v>REGISTRO DE PRESSÃO COM CANOPLA Ø 15MM (1/2") - FORNECIMENTO E INSTALAÇÃO</v>
          </cell>
          <cell r="C1950" t="str">
            <v>UN</v>
          </cell>
          <cell r="D1950">
            <v>44.23</v>
          </cell>
        </row>
        <row r="1951">
          <cell r="A1951">
            <v>73795</v>
          </cell>
          <cell r="B1951" t="str">
            <v>FORNECIMENTO E COLOCACAO DE VALVULAS DE RETENCAO</v>
          </cell>
          <cell r="C1951">
            <v>0</v>
          </cell>
          <cell r="D1951">
            <v>0</v>
          </cell>
        </row>
        <row r="1952">
          <cell r="A1952" t="str">
            <v>73795/001</v>
          </cell>
          <cell r="B1952" t="str">
            <v>VÁLVULA DE RETENÇÃO VERTICAL Ø 20MM (3/4") - FORNECIMENTO E INSTALAÇÃO</v>
          </cell>
          <cell r="C1952" t="str">
            <v>UN</v>
          </cell>
          <cell r="D1952">
            <v>36.01</v>
          </cell>
        </row>
        <row r="1953">
          <cell r="A1953" t="str">
            <v>73795/002</v>
          </cell>
          <cell r="B1953" t="str">
            <v>VÁLVULA DE RETENÇÃO VERTICAL Ø 25MM (1") - FORNECIMENTO E INSTALAÇÃO</v>
          </cell>
          <cell r="C1953" t="str">
            <v>UN</v>
          </cell>
          <cell r="D1953">
            <v>40.24</v>
          </cell>
        </row>
        <row r="1954">
          <cell r="A1954" t="str">
            <v>73795/003</v>
          </cell>
          <cell r="B1954" t="str">
            <v>VÁLVULA DE RETENÇÃO VERTICAL Ø 32MM (1.1/4") - FORNECIMENTO E INSTALAÇÃO</v>
          </cell>
          <cell r="C1954" t="str">
            <v>UN</v>
          </cell>
          <cell r="D1954">
            <v>49.31</v>
          </cell>
        </row>
        <row r="1955">
          <cell r="A1955" t="str">
            <v>73795/004</v>
          </cell>
          <cell r="B1955" t="str">
            <v>VÁLVULA DE RETENÇÃO VERTICAL Ø 40MM (1.1/2") - FORNECIMENTO E INSTALAÇÃO</v>
          </cell>
          <cell r="C1955" t="str">
            <v>UN</v>
          </cell>
          <cell r="D1955">
            <v>60.81</v>
          </cell>
        </row>
        <row r="1956">
          <cell r="A1956" t="str">
            <v>73795/005</v>
          </cell>
          <cell r="B1956" t="str">
            <v>VÁLVULA DE RETENÇÃO VERTICAL Ø 50MM (2") - FORNECIMENTO E INSTALAÇÃO</v>
          </cell>
          <cell r="C1956" t="str">
            <v>UN</v>
          </cell>
          <cell r="D1956">
            <v>76.599999999999994</v>
          </cell>
        </row>
        <row r="1957">
          <cell r="A1957" t="str">
            <v>73795/006</v>
          </cell>
          <cell r="B1957" t="str">
            <v>VÁLVULA DE RETENÇÃO VERTICAL Ø 80MM (3") - FORNECIMENTO E INSTALAÇÃO</v>
          </cell>
          <cell r="C1957" t="str">
            <v>UN</v>
          </cell>
          <cell r="D1957">
            <v>157</v>
          </cell>
        </row>
        <row r="1958">
          <cell r="A1958" t="str">
            <v>73795/007</v>
          </cell>
          <cell r="B1958" t="str">
            <v>VÁLVULA DE RETENÇÃO VERTICAL Ø 100MM (4") - FORNECIMENTO E INSTALAÇÃO</v>
          </cell>
          <cell r="C1958" t="str">
            <v>UN</v>
          </cell>
          <cell r="D1958">
            <v>294.64999999999998</v>
          </cell>
        </row>
        <row r="1959">
          <cell r="A1959" t="str">
            <v>73795/008</v>
          </cell>
          <cell r="B1959" t="str">
            <v>VÁLVULA DE RETENÇÃO HORIZONTAL Ø 20MM (3/4") - FORNECIMENTO E INSTALAÇÃO</v>
          </cell>
          <cell r="C1959" t="str">
            <v>UN</v>
          </cell>
          <cell r="D1959">
            <v>46.63</v>
          </cell>
        </row>
        <row r="1960">
          <cell r="A1960" t="str">
            <v>73795/009</v>
          </cell>
          <cell r="B1960" t="str">
            <v>VÁLVULA DE RETENÇÃO HORIZONTAL Ø 25MM (1") - FORNECIMENTO E INSTALAÇÃO</v>
          </cell>
          <cell r="C1960" t="str">
            <v>UN</v>
          </cell>
          <cell r="D1960">
            <v>59.82</v>
          </cell>
        </row>
        <row r="1961">
          <cell r="A1961" t="str">
            <v>73795/010</v>
          </cell>
          <cell r="B1961" t="str">
            <v>VÁLVULA DE RETENÇÃO HORIZONTAL Ø 32MM (1.1/4") - FORNECIMENTO E INSTALAÇÃO</v>
          </cell>
          <cell r="C1961" t="str">
            <v>UN</v>
          </cell>
          <cell r="D1961">
            <v>82.23</v>
          </cell>
        </row>
        <row r="1962">
          <cell r="A1962" t="str">
            <v>73795/011</v>
          </cell>
          <cell r="B1962" t="str">
            <v>VÁLVULA DE RETENÇÃO HORIZONTAL Ø 40MM (1.1/2") - FORNECIMENTO E INSTALAÇÃO</v>
          </cell>
          <cell r="C1962" t="str">
            <v>UN</v>
          </cell>
          <cell r="D1962">
            <v>95.77</v>
          </cell>
        </row>
        <row r="1963">
          <cell r="A1963" t="str">
            <v>73795/012</v>
          </cell>
          <cell r="B1963" t="str">
            <v>VÁLVULA DE RETENÇÃO HORIZONTAL Ø 50MM (2") - FORNECIMENTO E INSTALAÇÃO</v>
          </cell>
          <cell r="C1963" t="str">
            <v>UN</v>
          </cell>
          <cell r="D1963">
            <v>135.24</v>
          </cell>
        </row>
        <row r="1964">
          <cell r="A1964" t="str">
            <v>73795/013</v>
          </cell>
          <cell r="B1964" t="str">
            <v>VÁLVULA DE RETENÇÃO HORIZONTAL Ø 65MM (2.1/2") - FORNECIMENTO E INSTALAÇÃO</v>
          </cell>
          <cell r="C1964" t="str">
            <v>UN</v>
          </cell>
          <cell r="D1964">
            <v>179.81</v>
          </cell>
        </row>
        <row r="1965">
          <cell r="A1965" t="str">
            <v>73795/014</v>
          </cell>
          <cell r="B1965" t="str">
            <v>VÁLVULA DE RETENÇÃO HORIZONTAL Ø 80MM (3") - FORNECIMENTO E INSTALAÇÃO</v>
          </cell>
          <cell r="C1965" t="str">
            <v>UN</v>
          </cell>
          <cell r="D1965">
            <v>205.5</v>
          </cell>
        </row>
        <row r="1966">
          <cell r="A1966" t="str">
            <v>73795/015</v>
          </cell>
          <cell r="B1966" t="str">
            <v>VÁLVULA DE RETENÇÃO HORIZONTAL Ø 100MM (4") - FORNECIMENTO E INSTALAÇÃO</v>
          </cell>
          <cell r="C1966" t="str">
            <v>UN</v>
          </cell>
          <cell r="D1966">
            <v>389.97</v>
          </cell>
        </row>
        <row r="1967">
          <cell r="A1967">
            <v>73796</v>
          </cell>
          <cell r="B1967" t="str">
            <v>FORNECIMENTO E COLOCACAO DE VALVULAS DE PE</v>
          </cell>
          <cell r="C1967">
            <v>0</v>
          </cell>
          <cell r="D1967">
            <v>0</v>
          </cell>
        </row>
        <row r="1968">
          <cell r="A1968" t="str">
            <v>73796/001</v>
          </cell>
          <cell r="B1968" t="str">
            <v>VÁLVULA DE PÉ COM CRIVO Ø 20MM (3/4") - FORNECIMENTO E INSTALAÇÃO</v>
          </cell>
          <cell r="C1968" t="str">
            <v>UN</v>
          </cell>
          <cell r="D1968">
            <v>40.479999999999997</v>
          </cell>
        </row>
        <row r="1969">
          <cell r="A1969" t="str">
            <v>73796/002</v>
          </cell>
          <cell r="B1969" t="str">
            <v>VÁLVULA DE PÉ COM CRIVO Ø 25MM (1") - FORNECIMENTO E INSTALAÇÃO</v>
          </cell>
          <cell r="C1969" t="str">
            <v>UN</v>
          </cell>
          <cell r="D1969">
            <v>44.99</v>
          </cell>
        </row>
        <row r="1970">
          <cell r="A1970" t="str">
            <v>73796/003</v>
          </cell>
          <cell r="B1970" t="str">
            <v>VÁLVULA DE PÉ COM CRIVO Ø 40MM (1.1/2") - FORNECIMENTO E INSTALAÇÃO</v>
          </cell>
          <cell r="C1970" t="str">
            <v>UN</v>
          </cell>
          <cell r="D1970">
            <v>71.53</v>
          </cell>
        </row>
        <row r="1971">
          <cell r="A1971" t="str">
            <v>73796/004</v>
          </cell>
          <cell r="B1971" t="str">
            <v>VÁLVULA DE PÉ COM CRIVO Ø 50MM (2") - FORNECIMENTO E INSTALAÇÃO</v>
          </cell>
          <cell r="C1971" t="str">
            <v>UN</v>
          </cell>
          <cell r="D1971">
            <v>94.68</v>
          </cell>
        </row>
        <row r="1972">
          <cell r="A1972" t="str">
            <v>73796/005</v>
          </cell>
          <cell r="B1972" t="str">
            <v>VÁLVULA DE PÉ COM CRIVO Ø 65MM (2.1/2") - FORNECIMENTO E INSTALAÇÃO</v>
          </cell>
          <cell r="C1972" t="str">
            <v>UN</v>
          </cell>
          <cell r="D1972">
            <v>165.36</v>
          </cell>
        </row>
        <row r="1973">
          <cell r="A1973" t="str">
            <v>73796/006</v>
          </cell>
          <cell r="B1973" t="str">
            <v>VÁLVULA DE PÉ COM CRIVO Ø 80MM (3") - FORNECIMENTO E INSTALAÇÃO</v>
          </cell>
          <cell r="C1973" t="str">
            <v>UN</v>
          </cell>
          <cell r="D1973">
            <v>210.09</v>
          </cell>
        </row>
        <row r="1974">
          <cell r="A1974" t="str">
            <v>73796/007</v>
          </cell>
          <cell r="B1974" t="str">
            <v>VÁLVULA DE PÉ COM CRIVO Ø 100MM (4") - FORNECIMENTO E INSTALAÇÃO</v>
          </cell>
          <cell r="C1974" t="str">
            <v>UN</v>
          </cell>
          <cell r="D1974">
            <v>343.69</v>
          </cell>
        </row>
        <row r="1975">
          <cell r="A1975">
            <v>73797</v>
          </cell>
          <cell r="B1975" t="str">
            <v>REGISTROS DE GAVETA - FORNECIMENTO E COLOCACAO</v>
          </cell>
          <cell r="C1975">
            <v>0</v>
          </cell>
          <cell r="D1975">
            <v>0</v>
          </cell>
        </row>
        <row r="1976">
          <cell r="A1976" t="str">
            <v>73797/001</v>
          </cell>
          <cell r="B1976" t="str">
            <v>REGISTRO DE GAVETA COM CANOPLA Ø 32MM (1.1/4") - FORNECIMENTO E INSTALAÇÃO</v>
          </cell>
          <cell r="C1976" t="str">
            <v>UN</v>
          </cell>
          <cell r="D1976">
            <v>76.25</v>
          </cell>
        </row>
        <row r="1977">
          <cell r="A1977">
            <v>73870</v>
          </cell>
          <cell r="B1977" t="str">
            <v>FORNECIMENTO E COLOCACAO DE REGISTROS DE ESFERA</v>
          </cell>
          <cell r="C1977">
            <v>0</v>
          </cell>
          <cell r="D1977">
            <v>0</v>
          </cell>
        </row>
        <row r="1978">
          <cell r="A1978" t="str">
            <v>73870/001</v>
          </cell>
          <cell r="B1978" t="str">
            <v>VÁLVULA DE ESFERA EM BRONZE Ø 1/2" - FORNECIMENTO E INSTALAÇÃO</v>
          </cell>
          <cell r="C1978" t="str">
            <v>UN</v>
          </cell>
          <cell r="D1978">
            <v>28.72</v>
          </cell>
        </row>
        <row r="1979">
          <cell r="A1979" t="str">
            <v>73870/002</v>
          </cell>
          <cell r="B1979" t="str">
            <v>VÁLVULA DE ESFERA EM BRONZE Ø 3/4" - FORNECIMENTO E INSTALAÇÃO</v>
          </cell>
          <cell r="C1979" t="str">
            <v>UN</v>
          </cell>
          <cell r="D1979">
            <v>32.18</v>
          </cell>
        </row>
        <row r="1980">
          <cell r="A1980" t="str">
            <v>73870/003</v>
          </cell>
          <cell r="B1980" t="str">
            <v>VÁLVULA DE ESFERA EM BRONZE Ø 1.1/4" - FORNECIMENTO E INSTALAÇÃO</v>
          </cell>
          <cell r="C1980" t="str">
            <v>UN</v>
          </cell>
          <cell r="D1980">
            <v>40.89</v>
          </cell>
        </row>
        <row r="1981">
          <cell r="A1981" t="str">
            <v>73870/004</v>
          </cell>
          <cell r="B1981" t="str">
            <v>REGISTRO DE ESFERA EM BRONZE D= 1.1/4" FORNEC E COLOCACAO</v>
          </cell>
          <cell r="C1981" t="str">
            <v>UN</v>
          </cell>
          <cell r="D1981">
            <v>56.26</v>
          </cell>
        </row>
        <row r="1982">
          <cell r="A1982" t="str">
            <v>73870/005</v>
          </cell>
          <cell r="B1982" t="str">
            <v>VÁLVULA DE ESFERA EM BRONZE Ø 1.1/2" - FORNECIMENTO E INSTALAÇÃO</v>
          </cell>
          <cell r="C1982" t="str">
            <v>UN</v>
          </cell>
          <cell r="D1982">
            <v>67.36</v>
          </cell>
        </row>
        <row r="1983">
          <cell r="A1983" t="str">
            <v>73870/006</v>
          </cell>
          <cell r="B1983" t="str">
            <v>VÁLVULA DE ESFERA EM BRONZE Ø 2" - FORNECIMENTO E INSTALAÇÃO</v>
          </cell>
          <cell r="C1983" t="str">
            <v>UN</v>
          </cell>
          <cell r="D1983">
            <v>98.58</v>
          </cell>
        </row>
        <row r="1984">
          <cell r="A1984">
            <v>73975</v>
          </cell>
          <cell r="B1984" t="str">
            <v>FORN./ASSENT REGISTRO PRESSAO CROMADO 3/4"</v>
          </cell>
          <cell r="C1984">
            <v>0</v>
          </cell>
          <cell r="D1984">
            <v>0</v>
          </cell>
        </row>
        <row r="1985">
          <cell r="A1985" t="str">
            <v>73975/001</v>
          </cell>
          <cell r="B1985" t="str">
            <v>REGISTRO PRESSAO 3/4" COM CANOPLA ACABAMENTO CROMADO SIMPLES - FORNECIMENTO E INSTALACAO</v>
          </cell>
          <cell r="C1985" t="str">
            <v>UN</v>
          </cell>
          <cell r="D1985">
            <v>47.34</v>
          </cell>
        </row>
        <row r="1986">
          <cell r="A1986">
            <v>74091</v>
          </cell>
          <cell r="B1986" t="str">
            <v>VALVULA DE RETENCAO VERTICAL DE 2 1/2" ASSENTE C/FIO BAHIA E PASTA</v>
          </cell>
          <cell r="C1986">
            <v>0</v>
          </cell>
          <cell r="D1986">
            <v>0</v>
          </cell>
        </row>
        <row r="1987">
          <cell r="A1987" t="str">
            <v>74091/001</v>
          </cell>
          <cell r="B1987" t="str">
            <v>VALVULA RETENCAO VERTICAL BRONZE (PN-16) 2.1/2" 200PSI - EXTREMIDADESCOM ROSCA - FORNECIMENTO E INSTALACAO</v>
          </cell>
          <cell r="C1987" t="str">
            <v>UN</v>
          </cell>
          <cell r="D1987">
            <v>134.58000000000001</v>
          </cell>
        </row>
        <row r="1988">
          <cell r="A1988">
            <v>74093</v>
          </cell>
          <cell r="B1988" t="str">
            <v>VALVULA DE RETENCAO DE PE COM CRIVO 1 1/4"</v>
          </cell>
          <cell r="C1988">
            <v>0</v>
          </cell>
          <cell r="D1988">
            <v>0</v>
          </cell>
        </row>
        <row r="1989">
          <cell r="A1989" t="str">
            <v>74093/001</v>
          </cell>
          <cell r="B1989" t="str">
            <v>VALVULA PE COM CRIVO BRONZE 1.1/4" - FORNECIMENTO E INSTALACAO</v>
          </cell>
          <cell r="C1989" t="str">
            <v>UN</v>
          </cell>
          <cell r="D1989">
            <v>62.79</v>
          </cell>
        </row>
        <row r="1990">
          <cell r="A1990">
            <v>74169</v>
          </cell>
          <cell r="B1990" t="str">
            <v>FORN/ASSENT VALVULA GLOBO 2 1/2 POL</v>
          </cell>
          <cell r="C1990">
            <v>0</v>
          </cell>
          <cell r="D1990">
            <v>0</v>
          </cell>
        </row>
        <row r="1991">
          <cell r="A1991" t="str">
            <v>74169/001</v>
          </cell>
          <cell r="B1991" t="str">
            <v>REGISTRO/VALVULA GLOBO ANGULAR 45 GRAUS EM LATAO PARA HIDRANTES DE INCÊNDIO PREDIAL DN 2.1/2" - FORNECIMENTO E INSTALACAO</v>
          </cell>
          <cell r="C1991" t="str">
            <v>UN</v>
          </cell>
          <cell r="D1991">
            <v>204.06</v>
          </cell>
        </row>
        <row r="1992">
          <cell r="A1992">
            <v>74174</v>
          </cell>
          <cell r="B1992" t="str">
            <v>FORN/ASSENT REGISTRO GAVETA CANOPLA CROMADA 1 1/2</v>
          </cell>
          <cell r="C1992">
            <v>0</v>
          </cell>
          <cell r="D1992">
            <v>0</v>
          </cell>
        </row>
        <row r="1993">
          <cell r="A1993" t="str">
            <v>74174/001</v>
          </cell>
          <cell r="B1993" t="str">
            <v>REGISTRO GAVETA 1.1/2" COM CANOPLA ACABAMENTO CROMADO SIMPLES - FORNECIMENTO E INSTALACAO</v>
          </cell>
          <cell r="C1993" t="str">
            <v>UN</v>
          </cell>
          <cell r="D1993">
            <v>87.67</v>
          </cell>
        </row>
        <row r="1994">
          <cell r="A1994">
            <v>74175</v>
          </cell>
          <cell r="B1994" t="str">
            <v>FORN/ASSENT REGISTRO GAVETA CANOPLA CROMADA 1 POL</v>
          </cell>
          <cell r="C1994">
            <v>0</v>
          </cell>
          <cell r="D1994">
            <v>0</v>
          </cell>
        </row>
        <row r="1995">
          <cell r="A1995" t="str">
            <v>74175/001</v>
          </cell>
          <cell r="B1995" t="str">
            <v>REGISTRO GAVETA 1" COM CANOPLA ACABAMENTO CROMADO SIMPLES - FORNECIMENTO E INSTALACAO</v>
          </cell>
          <cell r="C1995" t="str">
            <v>UN</v>
          </cell>
          <cell r="D1995">
            <v>54.17</v>
          </cell>
        </row>
        <row r="1996">
          <cell r="A1996">
            <v>74176</v>
          </cell>
          <cell r="B1996" t="str">
            <v>FORN/ASSENT REGISTRO GAVETA CANOPLA CROMADA 3/4"</v>
          </cell>
          <cell r="C1996">
            <v>0</v>
          </cell>
          <cell r="D1996">
            <v>0</v>
          </cell>
        </row>
        <row r="1997">
          <cell r="A1997" t="str">
            <v>74176/001</v>
          </cell>
          <cell r="B1997" t="str">
            <v>REGISTRO GAVETA 3/4" COM CANOPLA ACABAMENTO CROMADO SIMPLES - FORNECIMENTO E INSTALACAO</v>
          </cell>
          <cell r="C1997" t="str">
            <v>UN</v>
          </cell>
          <cell r="D1997">
            <v>46.97</v>
          </cell>
        </row>
        <row r="1998">
          <cell r="A1998">
            <v>74177</v>
          </cell>
          <cell r="B1998" t="str">
            <v>FORN/ASSENT REGISTRO GAVETA CANOPLA CROMADA 1/2"</v>
          </cell>
          <cell r="C1998">
            <v>0</v>
          </cell>
          <cell r="D1998">
            <v>0</v>
          </cell>
        </row>
        <row r="1999">
          <cell r="A1999" t="str">
            <v>74177/001</v>
          </cell>
          <cell r="B1999" t="str">
            <v>REGISTRO GAVETA 1/2" COM CANOPLA ACABAMENTO CROMADO SIMPLES - FORNECIMENTO E INSTALACAO</v>
          </cell>
          <cell r="C1999" t="str">
            <v>UN</v>
          </cell>
          <cell r="D1999">
            <v>46.26</v>
          </cell>
        </row>
        <row r="2000">
          <cell r="A2000">
            <v>74178</v>
          </cell>
          <cell r="B2000" t="str">
            <v>FORN/ASSENT REGISTRO GAVERTA BRUTO 4 POL</v>
          </cell>
          <cell r="C2000">
            <v>0</v>
          </cell>
          <cell r="D2000">
            <v>0</v>
          </cell>
        </row>
        <row r="2001">
          <cell r="A2001" t="str">
            <v>74178/001</v>
          </cell>
          <cell r="B2001" t="str">
            <v>REGISTRO GAVETA 4" BRUTO LATAO - FORNECIMENTO E INSTALACAO</v>
          </cell>
          <cell r="C2001" t="str">
            <v>UN</v>
          </cell>
          <cell r="D2001">
            <v>395.6</v>
          </cell>
        </row>
        <row r="2002">
          <cell r="A2002">
            <v>74179</v>
          </cell>
          <cell r="B2002" t="str">
            <v>FORN/ASSENT REGISTRO GAVETA BRUTO 3 POL</v>
          </cell>
          <cell r="C2002">
            <v>0</v>
          </cell>
          <cell r="D2002">
            <v>0</v>
          </cell>
        </row>
        <row r="2003">
          <cell r="A2003" t="str">
            <v>74179/001</v>
          </cell>
          <cell r="B2003" t="str">
            <v>REGISTRO GAVETA 3" BRUTO LATAO - FORNECIMENTO E INSTALACAO</v>
          </cell>
          <cell r="C2003" t="str">
            <v>UN</v>
          </cell>
          <cell r="D2003">
            <v>237.03</v>
          </cell>
        </row>
        <row r="2004">
          <cell r="A2004">
            <v>74180</v>
          </cell>
          <cell r="B2004" t="str">
            <v>FORN/ASSENT REGISTRO GAVETA BRUTO 2 1/2 POL</v>
          </cell>
          <cell r="C2004">
            <v>0</v>
          </cell>
          <cell r="D2004">
            <v>0</v>
          </cell>
        </row>
        <row r="2005">
          <cell r="A2005" t="str">
            <v>74180/001</v>
          </cell>
          <cell r="B2005" t="str">
            <v>REGISTRO GAVETA 2.1/2" BRUTO LATAO - FORNECIMENTO E INSTALACAO</v>
          </cell>
          <cell r="C2005" t="str">
            <v>UN</v>
          </cell>
          <cell r="D2005">
            <v>162.84</v>
          </cell>
        </row>
        <row r="2006">
          <cell r="A2006">
            <v>74181</v>
          </cell>
          <cell r="B2006" t="str">
            <v>FORN/ASSENT REGISTRO GAVETA BRUTO 2 POL</v>
          </cell>
          <cell r="C2006">
            <v>0</v>
          </cell>
          <cell r="D2006">
            <v>0</v>
          </cell>
        </row>
        <row r="2007">
          <cell r="A2007" t="str">
            <v>74181/001</v>
          </cell>
          <cell r="B2007" t="str">
            <v>REGISTRO GAVETA 2" BRUTO LATAO - FORNECIMENTO E INSTALACAO</v>
          </cell>
          <cell r="C2007" t="str">
            <v>UN</v>
          </cell>
          <cell r="D2007">
            <v>71.599999999999994</v>
          </cell>
        </row>
        <row r="2008">
          <cell r="A2008">
            <v>74182</v>
          </cell>
          <cell r="B2008" t="str">
            <v>FORN/ASSENT REGISTRO GAVETA BRUTO 1 1/2 POL</v>
          </cell>
          <cell r="C2008">
            <v>0</v>
          </cell>
          <cell r="D2008">
            <v>0</v>
          </cell>
        </row>
        <row r="2009">
          <cell r="A2009" t="str">
            <v>74182/001</v>
          </cell>
          <cell r="B2009" t="str">
            <v>REGISTRO GAVETA 1.1/2" BRUTO LATAO - FORNECIMENTO E INSTALACAO</v>
          </cell>
          <cell r="C2009" t="str">
            <v>UN</v>
          </cell>
          <cell r="D2009">
            <v>52.61</v>
          </cell>
        </row>
        <row r="2010">
          <cell r="A2010">
            <v>74183</v>
          </cell>
          <cell r="B2010" t="str">
            <v>FORN/ASSENT REGISTRO GAVETA BRUTO 1 1/4 POL</v>
          </cell>
          <cell r="C2010">
            <v>0</v>
          </cell>
          <cell r="D2010">
            <v>0</v>
          </cell>
        </row>
        <row r="2011">
          <cell r="A2011" t="str">
            <v>74183/001</v>
          </cell>
          <cell r="B2011" t="str">
            <v>REGISTRO GAVETA 1.1/4" BRUTO LATAO - FORNECIMENTO E INSTALACAO</v>
          </cell>
          <cell r="C2011" t="str">
            <v>UN</v>
          </cell>
          <cell r="D2011">
            <v>44.75</v>
          </cell>
        </row>
        <row r="2012">
          <cell r="A2012">
            <v>74184</v>
          </cell>
          <cell r="B2012" t="str">
            <v>FORN/ASSENT REGISTRO GAVETA BRUTO 1 POL</v>
          </cell>
          <cell r="C2012">
            <v>0</v>
          </cell>
          <cell r="D2012">
            <v>0</v>
          </cell>
        </row>
        <row r="2013">
          <cell r="A2013" t="str">
            <v>74184/001</v>
          </cell>
          <cell r="B2013" t="str">
            <v>REGISTRO GAVETA 1" BRUTO LATAO - FORNECIMENTO E INSTALACAO</v>
          </cell>
          <cell r="C2013" t="str">
            <v>UN</v>
          </cell>
          <cell r="D2013">
            <v>31.46</v>
          </cell>
        </row>
        <row r="2014">
          <cell r="A2014">
            <v>74185</v>
          </cell>
          <cell r="B2014" t="str">
            <v>FORN/ASSENT REGISTRO GAVETA BRUTO 3/4 POL</v>
          </cell>
          <cell r="C2014">
            <v>0</v>
          </cell>
          <cell r="D2014">
            <v>0</v>
          </cell>
        </row>
        <row r="2015">
          <cell r="A2015" t="str">
            <v>74185/001</v>
          </cell>
          <cell r="B2015" t="str">
            <v>REGISTRO GAVETA 3/4" BRUTO LATAO - FORNECIMENTO E INSTALACAO</v>
          </cell>
          <cell r="C2015" t="str">
            <v>UN</v>
          </cell>
          <cell r="D2015">
            <v>24.96</v>
          </cell>
        </row>
        <row r="2016">
          <cell r="A2016">
            <v>273</v>
          </cell>
          <cell r="B2016" t="str">
            <v>COLUNAS/BARRILETES E RAMAIS</v>
          </cell>
          <cell r="C2016">
            <v>0</v>
          </cell>
          <cell r="D2016">
            <v>0</v>
          </cell>
        </row>
        <row r="2017">
          <cell r="A2017">
            <v>74026</v>
          </cell>
          <cell r="B2017" t="str">
            <v>COLUNA DE VENTILAÇÃO</v>
          </cell>
          <cell r="C2017">
            <v>0</v>
          </cell>
          <cell r="D2017">
            <v>0</v>
          </cell>
        </row>
        <row r="2018">
          <cell r="A2018" t="str">
            <v>74026/001</v>
          </cell>
          <cell r="B2018" t="str">
            <v>TUBO PVC PARA ESGOTO PREDIAL DN 100MM - FORNECIMENTO E INSTALACAO</v>
          </cell>
          <cell r="C2018" t="str">
            <v>M</v>
          </cell>
          <cell r="D2018">
            <v>13.46</v>
          </cell>
        </row>
        <row r="2019">
          <cell r="A2019">
            <v>297</v>
          </cell>
          <cell r="B2019" t="str">
            <v>SERVICOS DIVERSOS</v>
          </cell>
          <cell r="C2019">
            <v>0</v>
          </cell>
          <cell r="D2019">
            <v>0</v>
          </cell>
        </row>
        <row r="2020">
          <cell r="A2020">
            <v>40730</v>
          </cell>
          <cell r="B2020" t="str">
            <v>ABRIGO PARA HIDRANTE DE PAREDE COMPLETO - EXECUCAO</v>
          </cell>
          <cell r="C2020" t="str">
            <v>UN</v>
          </cell>
          <cell r="D2020">
            <v>939.13</v>
          </cell>
        </row>
        <row r="2021">
          <cell r="A2021">
            <v>72135</v>
          </cell>
          <cell r="B2021" t="str">
            <v>ABERTURA/FECHAMENTO RASGO ALVENARIA PARA TUBOS, FECHAMENTO COM ARGAMASSA TRACO 1:4 (CIMENTO E AREIA)</v>
          </cell>
          <cell r="C2021" t="str">
            <v>M</v>
          </cell>
          <cell r="D2021">
            <v>2.33</v>
          </cell>
        </row>
        <row r="2022">
          <cell r="A2022">
            <v>72285</v>
          </cell>
          <cell r="B2022" t="str">
            <v>CAIXA DE AREIA 40X40X40CM EM ALVENARIA - EXECUÇÃO</v>
          </cell>
          <cell r="C2022" t="str">
            <v>UN</v>
          </cell>
          <cell r="D2022">
            <v>50.93</v>
          </cell>
        </row>
        <row r="2023">
          <cell r="A2023">
            <v>72286</v>
          </cell>
          <cell r="B2023" t="str">
            <v>CAIXA DE AREIA 60X60X60CM EM ALVENARIA - EXECUÇÃO</v>
          </cell>
          <cell r="C2023" t="str">
            <v>UN</v>
          </cell>
          <cell r="D2023">
            <v>93.04</v>
          </cell>
        </row>
        <row r="2024">
          <cell r="A2024">
            <v>72289</v>
          </cell>
          <cell r="B2024" t="str">
            <v>CAIXA DE INSPEÇÃO 80X80X80CM EM ALVENARIA - EXECUÇÃO</v>
          </cell>
          <cell r="C2024" t="str">
            <v>UN</v>
          </cell>
          <cell r="D2024">
            <v>211.78</v>
          </cell>
        </row>
        <row r="2025">
          <cell r="A2025">
            <v>72290</v>
          </cell>
          <cell r="B2025" t="str">
            <v>CAIXA DE INSPEÇÃO 90X90X80CM EM ALVENARIA - EXECUÇÃO</v>
          </cell>
          <cell r="C2025" t="str">
            <v>UN</v>
          </cell>
          <cell r="D2025">
            <v>241.35</v>
          </cell>
        </row>
        <row r="2026">
          <cell r="A2026">
            <v>73828</v>
          </cell>
          <cell r="B2026" t="str">
            <v>PH-A.43 - CAIXA DE PROTECAO PARA HIDROMETRO</v>
          </cell>
          <cell r="C2026">
            <v>0</v>
          </cell>
          <cell r="D2026">
            <v>0</v>
          </cell>
        </row>
        <row r="2027">
          <cell r="A2027" t="str">
            <v>73828/001</v>
          </cell>
          <cell r="B2027" t="str">
            <v>ABRIGO PARA CAVALETE/HIDRÔMETRO PRÉ-MOLDADO DE CONCRETO - FORNECIMENTOE INSTALAÇÃO</v>
          </cell>
          <cell r="C2027" t="str">
            <v>UN</v>
          </cell>
          <cell r="D2027">
            <v>70.27</v>
          </cell>
        </row>
        <row r="2028">
          <cell r="A2028">
            <v>74092</v>
          </cell>
          <cell r="B2028" t="str">
            <v>BOIA DE MERCURIO</v>
          </cell>
          <cell r="C2028">
            <v>0</v>
          </cell>
          <cell r="D2028">
            <v>0</v>
          </cell>
        </row>
        <row r="2029">
          <cell r="A2029" t="str">
            <v>74092/001</v>
          </cell>
          <cell r="B2029" t="str">
            <v>AUTOMATICO DE BOIA SUPERIOR 10A/250V - FORNECIMENTO E INSTALACAO</v>
          </cell>
          <cell r="C2029" t="str">
            <v>UN</v>
          </cell>
          <cell r="D2029">
            <v>52.35</v>
          </cell>
        </row>
        <row r="2030">
          <cell r="A2030">
            <v>74102</v>
          </cell>
          <cell r="B2030" t="str">
            <v>CAIXA DE PROTECAO PARA HIDROMETRO</v>
          </cell>
          <cell r="C2030">
            <v>0</v>
          </cell>
          <cell r="D2030">
            <v>0</v>
          </cell>
        </row>
        <row r="2031">
          <cell r="A2031" t="str">
            <v>74102/001</v>
          </cell>
          <cell r="B2031" t="str">
            <v>CAIXA PARA HIDROMETRO CONCRETO PRE-MOLDADO - FORNECIMENTO E INSTALACAO</v>
          </cell>
          <cell r="C2031" t="str">
            <v>UN</v>
          </cell>
          <cell r="D2031">
            <v>70.27</v>
          </cell>
        </row>
        <row r="2032">
          <cell r="A2032" t="str">
            <v>INPR</v>
          </cell>
          <cell r="B2032" t="str">
            <v>INSTALACOES DE PRODUCAO</v>
          </cell>
          <cell r="C2032">
            <v>0</v>
          </cell>
          <cell r="D2032">
            <v>0</v>
          </cell>
        </row>
        <row r="2033">
          <cell r="A2033">
            <v>232</v>
          </cell>
          <cell r="B2033" t="str">
            <v>INSTALACAO DE BOMBAS EM GERAL</v>
          </cell>
          <cell r="C2033">
            <v>0</v>
          </cell>
          <cell r="D2033">
            <v>0</v>
          </cell>
        </row>
        <row r="2034">
          <cell r="A2034">
            <v>73826</v>
          </cell>
          <cell r="B2034" t="str">
            <v>INSTALACAO DE COMPRESSOR DE AR OU SOPRADOR</v>
          </cell>
          <cell r="C2034">
            <v>0</v>
          </cell>
          <cell r="D2034">
            <v>0</v>
          </cell>
        </row>
        <row r="2035">
          <cell r="A2035" t="str">
            <v>73826/001</v>
          </cell>
          <cell r="B2035" t="str">
            <v>INSTALACAO DE COMPRESSOR DE AR, POTENCIA &lt;= 5 CV</v>
          </cell>
          <cell r="C2035" t="str">
            <v>UN</v>
          </cell>
          <cell r="D2035">
            <v>250.04</v>
          </cell>
        </row>
        <row r="2036">
          <cell r="A2036" t="str">
            <v>73826/002</v>
          </cell>
          <cell r="B2036" t="str">
            <v>INSTALACAO DE COMPRESSOR DE AR, POTENCIA &gt; 5 E &lt;= 10 CV</v>
          </cell>
          <cell r="C2036" t="str">
            <v>UN</v>
          </cell>
          <cell r="D2036">
            <v>325.06</v>
          </cell>
        </row>
        <row r="2037">
          <cell r="A2037">
            <v>73834</v>
          </cell>
          <cell r="B2037" t="str">
            <v>INSTALACAO DE CONJUNTO MOTO BOMBA SUBMERSIVEL</v>
          </cell>
          <cell r="C2037">
            <v>0</v>
          </cell>
          <cell r="D2037">
            <v>0</v>
          </cell>
        </row>
        <row r="2038">
          <cell r="A2038" t="str">
            <v>73834/001</v>
          </cell>
          <cell r="B2038" t="str">
            <v>INSTALACAO DE CONJ.MOTO BOMBA SUBMERSIVEL ATE 10 CV</v>
          </cell>
          <cell r="C2038" t="str">
            <v>UN</v>
          </cell>
          <cell r="D2038">
            <v>88.43</v>
          </cell>
        </row>
        <row r="2039">
          <cell r="A2039" t="str">
            <v>73834/002</v>
          </cell>
          <cell r="B2039" t="str">
            <v>INSTALACAO DE CONJ.MOTO BOMBA SUBMERSIVEL DE 11 A 25 CV</v>
          </cell>
          <cell r="C2039" t="str">
            <v>UN</v>
          </cell>
          <cell r="D2039">
            <v>141.49</v>
          </cell>
        </row>
        <row r="2040">
          <cell r="A2040" t="str">
            <v>73834/003</v>
          </cell>
          <cell r="B2040" t="str">
            <v>INSTALACAO DE CONJ.MOTO BOMBA SUBMERSIVEL DE 26 A 50 CV</v>
          </cell>
          <cell r="C2040" t="str">
            <v>UN</v>
          </cell>
          <cell r="D2040">
            <v>282.98</v>
          </cell>
        </row>
        <row r="2041">
          <cell r="A2041" t="str">
            <v>73834/004</v>
          </cell>
          <cell r="B2041" t="str">
            <v>INSTALACAO DE CONJ.MOTO BOMBA SUBMERSIVEL DE 51 A 100 CV</v>
          </cell>
          <cell r="C2041" t="str">
            <v>UN</v>
          </cell>
          <cell r="D2041">
            <v>424.46</v>
          </cell>
        </row>
        <row r="2042">
          <cell r="A2042">
            <v>73835</v>
          </cell>
          <cell r="B2042" t="str">
            <v>INSTALACAO DE CONJUNTO MOTO BOMBA VERTICAL</v>
          </cell>
          <cell r="C2042">
            <v>0</v>
          </cell>
          <cell r="D2042">
            <v>0</v>
          </cell>
        </row>
        <row r="2043">
          <cell r="A2043" t="str">
            <v>73835/001</v>
          </cell>
          <cell r="B2043" t="str">
            <v>INSTALACAO DE CONJ.MOTO BOMBA VERTICAL POT &lt;= 100 CV</v>
          </cell>
          <cell r="C2043" t="str">
            <v>UN</v>
          </cell>
          <cell r="D2043">
            <v>591.83000000000004</v>
          </cell>
        </row>
        <row r="2044">
          <cell r="A2044" t="str">
            <v>73835/002</v>
          </cell>
          <cell r="B2044" t="str">
            <v>INSTALACAO DE CONJ.MOTO BOMBA VERTICAL 100 &lt; POT &lt;= 200 CV</v>
          </cell>
          <cell r="C2044" t="str">
            <v>UN</v>
          </cell>
          <cell r="D2044">
            <v>804.89</v>
          </cell>
        </row>
        <row r="2045">
          <cell r="A2045" t="str">
            <v>73835/003</v>
          </cell>
          <cell r="B2045" t="str">
            <v>INSTALACAO DE CONJ.MOTO BOMBA VERTICAL 200 &lt; POT &lt;= 300 CV</v>
          </cell>
          <cell r="C2045" t="str">
            <v>UN</v>
          </cell>
          <cell r="D2045">
            <v>899.58</v>
          </cell>
        </row>
        <row r="2046">
          <cell r="A2046">
            <v>73836</v>
          </cell>
          <cell r="B2046" t="str">
            <v>INSTALACAO DE CONJUNTO MOTO BOMBA HORIZONTAL</v>
          </cell>
          <cell r="C2046">
            <v>0</v>
          </cell>
          <cell r="D2046">
            <v>0</v>
          </cell>
        </row>
        <row r="2047">
          <cell r="A2047" t="str">
            <v>73836/001</v>
          </cell>
          <cell r="B2047" t="str">
            <v>INSTALACAO DE CONJ.MOTO BOMBA HORIZONTAL ATE 10 CV</v>
          </cell>
          <cell r="C2047" t="str">
            <v>UN</v>
          </cell>
          <cell r="D2047">
            <v>236.73</v>
          </cell>
        </row>
        <row r="2048">
          <cell r="A2048" t="str">
            <v>73836/002</v>
          </cell>
          <cell r="B2048" t="str">
            <v>INSTALACAO DE CONJ.MOTO BOMBA HORIZONTAL DE 12,5 A 25 CV</v>
          </cell>
          <cell r="C2048" t="str">
            <v>UN</v>
          </cell>
          <cell r="D2048">
            <v>307.75</v>
          </cell>
        </row>
        <row r="2049">
          <cell r="A2049" t="str">
            <v>73836/003</v>
          </cell>
          <cell r="B2049" t="str">
            <v>INSTALACAO DE CONJ.MOTO BOMBA HORIZONTAL DE 30 A 75 CV</v>
          </cell>
          <cell r="C2049" t="str">
            <v>UN</v>
          </cell>
          <cell r="D2049">
            <v>473.47</v>
          </cell>
        </row>
        <row r="2050">
          <cell r="A2050" t="str">
            <v>73836/004</v>
          </cell>
          <cell r="B2050" t="str">
            <v>INSTALACAO DE CONJ.MOTO BOMBA HORIZONTAL DE 100 A 150 CV</v>
          </cell>
          <cell r="C2050" t="str">
            <v>UN</v>
          </cell>
          <cell r="D2050">
            <v>757.55</v>
          </cell>
        </row>
        <row r="2051">
          <cell r="A2051">
            <v>73837</v>
          </cell>
          <cell r="B2051" t="str">
            <v>INSTALACAO DE CONJUNTO MOTO BOMBA SUBMERSO/POSICIONAMENTO</v>
          </cell>
          <cell r="C2051">
            <v>0</v>
          </cell>
          <cell r="D2051">
            <v>0</v>
          </cell>
        </row>
        <row r="2052">
          <cell r="A2052" t="str">
            <v>73837/001</v>
          </cell>
          <cell r="B2052" t="str">
            <v>INSTALACAO DE CONJ.MOTO BOMBA SUBMERSO ATE 5 CV</v>
          </cell>
          <cell r="C2052" t="str">
            <v>UN</v>
          </cell>
          <cell r="D2052">
            <v>88.43</v>
          </cell>
        </row>
        <row r="2053">
          <cell r="A2053" t="str">
            <v>73837/002</v>
          </cell>
          <cell r="B2053" t="str">
            <v>INSTALACAO DE CONJ.MOTO BOMBA SUBMERSO DE 6 A 25 CV</v>
          </cell>
          <cell r="C2053" t="str">
            <v>UN</v>
          </cell>
          <cell r="D2053">
            <v>176.86</v>
          </cell>
        </row>
        <row r="2054">
          <cell r="A2054" t="str">
            <v>73837/003</v>
          </cell>
          <cell r="B2054" t="str">
            <v>INSTALACAO DE CONJ.MOTO BOMBA SUBMERSO DE 26 A 50 CV</v>
          </cell>
          <cell r="C2054" t="str">
            <v>UN</v>
          </cell>
          <cell r="D2054">
            <v>353.72</v>
          </cell>
        </row>
        <row r="2055">
          <cell r="A2055">
            <v>240</v>
          </cell>
          <cell r="B2055" t="str">
            <v>MONTAGENS EM GERAL</v>
          </cell>
          <cell r="C2055">
            <v>0</v>
          </cell>
          <cell r="D2055">
            <v>0</v>
          </cell>
        </row>
        <row r="2056">
          <cell r="A2056">
            <v>73612</v>
          </cell>
          <cell r="B2056" t="str">
            <v>INSTALACAO DE CLORADOR</v>
          </cell>
          <cell r="C2056" t="str">
            <v>UN</v>
          </cell>
          <cell r="D2056">
            <v>188.32</v>
          </cell>
        </row>
        <row r="2057">
          <cell r="A2057">
            <v>73660</v>
          </cell>
          <cell r="B2057" t="str">
            <v>LEITO FILTRANTE - ASSENTAMENTO DE BLOCOS LEOPOLD</v>
          </cell>
          <cell r="C2057" t="str">
            <v>M2</v>
          </cell>
          <cell r="D2057">
            <v>38.74</v>
          </cell>
        </row>
        <row r="2058">
          <cell r="A2058">
            <v>73661</v>
          </cell>
          <cell r="B2058" t="str">
            <v>FORNECIMENTO E INSTALACAO DE TALHA E TROLEY MANUAL DE 1 TONELADA</v>
          </cell>
          <cell r="C2058" t="str">
            <v>UN</v>
          </cell>
          <cell r="D2058">
            <v>1218.1199999999999</v>
          </cell>
        </row>
        <row r="2059">
          <cell r="A2059">
            <v>73693</v>
          </cell>
          <cell r="B2059" t="str">
            <v>LEITO FILTRANTE - COLOCACAO DE LONA PLASTICA</v>
          </cell>
          <cell r="C2059" t="str">
            <v>M2</v>
          </cell>
          <cell r="D2059">
            <v>9.51</v>
          </cell>
        </row>
        <row r="2060">
          <cell r="A2060">
            <v>73694</v>
          </cell>
          <cell r="B2060" t="str">
            <v>INSTALACAO DE BOMBA DOSADORA</v>
          </cell>
          <cell r="C2060" t="str">
            <v>UN</v>
          </cell>
          <cell r="D2060">
            <v>68.150000000000006</v>
          </cell>
        </row>
        <row r="2061">
          <cell r="A2061">
            <v>73695</v>
          </cell>
          <cell r="B2061" t="str">
            <v>INSTALACAO DE AGITADOR</v>
          </cell>
          <cell r="C2061" t="str">
            <v>UN</v>
          </cell>
          <cell r="D2061">
            <v>35.049999999999997</v>
          </cell>
        </row>
        <row r="2062">
          <cell r="A2062">
            <v>73824</v>
          </cell>
          <cell r="B2062" t="str">
            <v>INSTALACAO DE MISTURADOR</v>
          </cell>
          <cell r="C2062">
            <v>0</v>
          </cell>
          <cell r="D2062">
            <v>0</v>
          </cell>
        </row>
        <row r="2063">
          <cell r="A2063" t="str">
            <v>73824/001</v>
          </cell>
          <cell r="B2063" t="str">
            <v>INSTALACAO DE MISTURADOR VERTICAL</v>
          </cell>
          <cell r="C2063" t="str">
            <v>UN</v>
          </cell>
          <cell r="D2063">
            <v>188.32</v>
          </cell>
        </row>
        <row r="2064">
          <cell r="A2064">
            <v>73825</v>
          </cell>
          <cell r="B2064" t="str">
            <v>VERTEDORES</v>
          </cell>
          <cell r="C2064">
            <v>0</v>
          </cell>
          <cell r="D2064">
            <v>0</v>
          </cell>
        </row>
        <row r="2065">
          <cell r="A2065" t="str">
            <v>73825/001</v>
          </cell>
          <cell r="B2065" t="str">
            <v>VERTEDOR RETANGULAR DE MADEIRA</v>
          </cell>
          <cell r="C2065" t="str">
            <v>M2</v>
          </cell>
          <cell r="D2065">
            <v>325.66000000000003</v>
          </cell>
        </row>
        <row r="2066">
          <cell r="A2066" t="str">
            <v>73825/002</v>
          </cell>
          <cell r="B2066" t="str">
            <v>VERTEDOR TRIANGULAR DE ALUMINIO</v>
          </cell>
          <cell r="C2066" t="str">
            <v>M2</v>
          </cell>
          <cell r="D2066">
            <v>278.89999999999998</v>
          </cell>
        </row>
        <row r="2067">
          <cell r="A2067">
            <v>73873</v>
          </cell>
          <cell r="B2067" t="str">
            <v>LEITO FILTRANTE</v>
          </cell>
          <cell r="C2067">
            <v>0</v>
          </cell>
          <cell r="D2067">
            <v>0</v>
          </cell>
        </row>
        <row r="2068">
          <cell r="A2068" t="str">
            <v>73873/001</v>
          </cell>
          <cell r="B2068" t="str">
            <v>LEITO FILTRANTE - COLOCACAO E APILOAMENTO DE TERRA NO FILTRO</v>
          </cell>
          <cell r="C2068" t="str">
            <v>M3</v>
          </cell>
          <cell r="D2068">
            <v>33.31</v>
          </cell>
        </row>
        <row r="2069">
          <cell r="A2069" t="str">
            <v>73873/002</v>
          </cell>
          <cell r="B2069" t="str">
            <v>LEITO FILTRANTE - FORN.E ENCHIMENTO C/ BRITA NO. 4</v>
          </cell>
          <cell r="C2069" t="str">
            <v>M3</v>
          </cell>
          <cell r="D2069">
            <v>131.72</v>
          </cell>
        </row>
        <row r="2070">
          <cell r="A2070" t="str">
            <v>73873/003</v>
          </cell>
          <cell r="B2070" t="str">
            <v>LEITO FILTRANTE - COLOCACAO DE AREIA NOS FILTROS</v>
          </cell>
          <cell r="C2070" t="str">
            <v>M3</v>
          </cell>
          <cell r="D2070">
            <v>33.31</v>
          </cell>
        </row>
        <row r="2071">
          <cell r="A2071" t="str">
            <v>73873/004</v>
          </cell>
          <cell r="B2071" t="str">
            <v>LEITO FILTRANTE - COLOCACAO DE PEDREGULHOS NOS FILTROS</v>
          </cell>
          <cell r="C2071" t="str">
            <v>M3</v>
          </cell>
          <cell r="D2071">
            <v>36.479999999999997</v>
          </cell>
        </row>
        <row r="2072">
          <cell r="A2072" t="str">
            <v>73873/005</v>
          </cell>
          <cell r="B2072" t="str">
            <v>LEITO FILTRANTE - COLOCACAO DE ANTRACITO NOS FILTROS</v>
          </cell>
          <cell r="C2072" t="str">
            <v>M3</v>
          </cell>
          <cell r="D2072">
            <v>33.31</v>
          </cell>
        </row>
        <row r="2073">
          <cell r="A2073" t="str">
            <v>LIPR</v>
          </cell>
          <cell r="B2073" t="str">
            <v>LIGACOES PREDIAIS AGUA/ESGOTO/ENERGIA/TELEFONE</v>
          </cell>
          <cell r="C2073">
            <v>0</v>
          </cell>
          <cell r="D2073">
            <v>0</v>
          </cell>
        </row>
        <row r="2074">
          <cell r="A2074">
            <v>58</v>
          </cell>
          <cell r="B2074" t="str">
            <v>LIGACOES PREDIAIS DE AGUA</v>
          </cell>
          <cell r="C2074">
            <v>0</v>
          </cell>
          <cell r="D2074">
            <v>0</v>
          </cell>
        </row>
        <row r="2075">
          <cell r="A2075">
            <v>73659</v>
          </cell>
          <cell r="B2075" t="str">
            <v>LIGAÇÃO DOMICILIAR DE ÁGUA, DA REDE AO HIDRÔMETRO, COMPOSTO POR COLARDE TOMADA DE PVC COM TRAVAS DE 50MMX1/2”, ADAPTADOR PVC SOLDÁVEL/ROSCA20MMX1/2”, TUBO PVC SOLDÁVEL ÁGUA FRIA 20MM E REGISTRO DE PVC ESFERAROSCÁVEL 1/2” - FORNECIMENTO E INSTALAÇÃO</v>
          </cell>
          <cell r="C2075" t="str">
            <v>UN</v>
          </cell>
          <cell r="D2075">
            <v>100.08</v>
          </cell>
        </row>
        <row r="2076">
          <cell r="A2076">
            <v>73827</v>
          </cell>
          <cell r="B2076" t="str">
            <v>KIT CAVALETE</v>
          </cell>
          <cell r="C2076">
            <v>0</v>
          </cell>
          <cell r="D2076">
            <v>0</v>
          </cell>
        </row>
        <row r="2077">
          <cell r="A2077" t="str">
            <v>73827/001</v>
          </cell>
          <cell r="B2077" t="str">
            <v>KIT CAVALETE PVC COM REGISTRO 1/2" - FORNECIMENTO E INSTALAÇÃO</v>
          </cell>
          <cell r="C2077" t="str">
            <v>UN</v>
          </cell>
          <cell r="D2077">
            <v>39.72</v>
          </cell>
        </row>
        <row r="2078">
          <cell r="A2078">
            <v>74217</v>
          </cell>
          <cell r="B2078" t="str">
            <v>AQUISICAO E INSTALACAO DE HIDROMETRO</v>
          </cell>
          <cell r="C2078">
            <v>0</v>
          </cell>
          <cell r="D2078">
            <v>0</v>
          </cell>
        </row>
        <row r="2079">
          <cell r="A2079" t="str">
            <v>74217/001</v>
          </cell>
          <cell r="B2079" t="str">
            <v>HIDROMETRO 3,00M3/H, D=1/2" - FORNECIMENTO E INSTALACAO</v>
          </cell>
          <cell r="C2079" t="str">
            <v>UN</v>
          </cell>
          <cell r="D2079">
            <v>71.790000000000006</v>
          </cell>
        </row>
        <row r="2080">
          <cell r="A2080" t="str">
            <v>74217/002</v>
          </cell>
          <cell r="B2080" t="str">
            <v>HIDROMETRO 5,00M3/H, D=3/4" - FORNECIMENTO E INSTALACAO</v>
          </cell>
          <cell r="C2080" t="str">
            <v>UN</v>
          </cell>
          <cell r="D2080">
            <v>94</v>
          </cell>
        </row>
        <row r="2081">
          <cell r="A2081" t="str">
            <v>74217/003</v>
          </cell>
          <cell r="B2081" t="str">
            <v>HIDROMETRO 1,50M3/H, D=1/2" - FORNECIMENTO E INSTALACAO</v>
          </cell>
          <cell r="C2081" t="str">
            <v>UN</v>
          </cell>
          <cell r="D2081">
            <v>68.66</v>
          </cell>
        </row>
        <row r="2082">
          <cell r="A2082">
            <v>74218</v>
          </cell>
          <cell r="B2082" t="str">
            <v>MONTAGEM E INSTALACAO DE CAVALETE</v>
          </cell>
          <cell r="C2082">
            <v>0</v>
          </cell>
          <cell r="D2082">
            <v>0</v>
          </cell>
        </row>
        <row r="2083">
          <cell r="A2083" t="str">
            <v>74218/001</v>
          </cell>
          <cell r="B2083" t="str">
            <v>KIT CAVALETE PVC COM REGISTRO 3/4" - FORNECIMENTO E INSTALACAO</v>
          </cell>
          <cell r="C2083" t="str">
            <v>UN</v>
          </cell>
          <cell r="D2083">
            <v>43.44</v>
          </cell>
        </row>
        <row r="2084">
          <cell r="A2084">
            <v>74253</v>
          </cell>
          <cell r="B2084" t="str">
            <v>RAMAL PREDIAL</v>
          </cell>
          <cell r="C2084">
            <v>0</v>
          </cell>
          <cell r="D2084">
            <v>0</v>
          </cell>
        </row>
        <row r="2085">
          <cell r="A2085" t="str">
            <v>74253/001</v>
          </cell>
          <cell r="B2085" t="str">
            <v>RAMAL PREDIAL EM TUBO PEAD 20MM - FORNECIMENTO, INSTALAÇÃO, ESCAVAÇÃOE REATERRO</v>
          </cell>
          <cell r="C2085" t="str">
            <v>M</v>
          </cell>
          <cell r="D2085">
            <v>10.66</v>
          </cell>
        </row>
        <row r="2086">
          <cell r="A2086">
            <v>59</v>
          </cell>
          <cell r="B2086" t="str">
            <v>LIGACOES PREDIAIS DE ESGOTO</v>
          </cell>
          <cell r="C2086">
            <v>0</v>
          </cell>
          <cell r="D2086">
            <v>0</v>
          </cell>
        </row>
        <row r="2087">
          <cell r="A2087">
            <v>73658</v>
          </cell>
          <cell r="B2087" t="str">
            <v>LIGAÇÃO DOMICILIAR DE ESGOTO DN 100MM, DA CASA ATÉ A CAIXA, COMPOSTO POR 10,0M TUBO DE PVC ESGOTO PREDIAL DN 100MM E CAIXA DE ALVENARIA COMTAMPA DE CONCRETO - FORNECIMENTO E INSTALAÇÃO</v>
          </cell>
          <cell r="C2087" t="str">
            <v>UN</v>
          </cell>
          <cell r="D2087">
            <v>286.32</v>
          </cell>
        </row>
        <row r="2088">
          <cell r="A2088">
            <v>73784</v>
          </cell>
          <cell r="B2088" t="str">
            <v>LIGACOES DE ESGOTOS EM TUBOS DE PVC</v>
          </cell>
          <cell r="C2088">
            <v>0</v>
          </cell>
          <cell r="D2088">
            <v>0</v>
          </cell>
        </row>
        <row r="2089">
          <cell r="A2089" t="str">
            <v>73784/001</v>
          </cell>
          <cell r="B2089" t="str">
            <v>LIGAÇÃO DE ESGOTO EM TUBO PVC ESGOTO SÉRIE-R DN 100MM, DA CAIXA ATÉ AREDE, INCLUINDO ESCAVAÇÃO E REATERRO ATÉ 1,00M, COMPOSTO POR 10,50M DETUBO PVC SÉRIE-R ESGOTO DN 100MM, JUNÇÃO SIMPLES PVC PARA ESGOTO PREDIAL DN 100X100MM E CURVA PVC 90GRAUS PARA RE</v>
          </cell>
          <cell r="C2089" t="str">
            <v>UN</v>
          </cell>
          <cell r="D2089">
            <v>569.46</v>
          </cell>
        </row>
        <row r="2090">
          <cell r="A2090" t="str">
            <v>73784/002</v>
          </cell>
          <cell r="B2090" t="str">
            <v>LIGAÇÃO DE ESGOTO EM TUBO PVC ESGOTO SÉRIE-R DN 150MM, DA CAIXA ATÉ AREDE, INCLUINDO ESCAVAÇÃO E REATERRO ATÉ 1,00M, COMPOSTO POR 13,65M DETUBO PVC SÉRIE-R ESGOTO DN 150MM - FORNECIMENTO E INSTALAÇÃO</v>
          </cell>
          <cell r="C2090" t="str">
            <v>UN</v>
          </cell>
          <cell r="D2090">
            <v>797.5</v>
          </cell>
        </row>
        <row r="2091">
          <cell r="A2091">
            <v>73869</v>
          </cell>
          <cell r="B2091" t="str">
            <v>LIGACOES DE ESGOTOS EM TUBOS CERAMICOS</v>
          </cell>
          <cell r="C2091">
            <v>0</v>
          </cell>
          <cell r="D2091">
            <v>0</v>
          </cell>
        </row>
        <row r="2092">
          <cell r="A2092" t="str">
            <v>73869/001</v>
          </cell>
          <cell r="B2092" t="str">
            <v>LIGAÇÃO DE ESGOTO EM TUBO CERÂMICO DN 100MM, DA CAIXA ATÉ A REDE, INCLUINDO ESCAVAÇÃO E REATERRO ATÉ 1,00M, COMPOSTO POR 11,48M DE TUBO CERÂMICO ESGOTO DN 100MM E CURVA CERÂMICA 45GRAUS ESGOTO DN 100MM - FORNECIMENTO E INSTALAÇÃO</v>
          </cell>
          <cell r="C2092" t="str">
            <v>UN</v>
          </cell>
          <cell r="D2092">
            <v>492.77</v>
          </cell>
        </row>
        <row r="2093">
          <cell r="A2093" t="str">
            <v>73869/002</v>
          </cell>
          <cell r="B2093" t="str">
            <v>LIGAÇÃO DE ESGOTO EM TUBO CERÂMICO DN 150MM, DA CAIXA ATÉ A REDE, INCLUINDO ESCAVAÇÃO E REATERRO ATÉ 1,00M, COMPOSTO POR 11,48M DE TUBO CERÂMICO ESGOTO DN 150MM E CURVA CERÂMICA 45GRAUS ESGOTO DN 150MM - FORNECIMENTO E INSTALAÇÃO</v>
          </cell>
          <cell r="C2093" t="str">
            <v>UN</v>
          </cell>
          <cell r="D2093">
            <v>550.21</v>
          </cell>
        </row>
        <row r="2094">
          <cell r="A2094" t="str">
            <v>73869/003</v>
          </cell>
          <cell r="B2094" t="str">
            <v>LIGAÇÃO DE ESGOTO EM TUBO CERÂMICO DN 200MM, DA CAIXA ATÉ A REDE, INCLUINDO ESCAVAÇÃO E REATERRO ATÉ 1,00M, COMPOSTO POR 11,48M DE TUBO CERÂMICO ESGOTO DN 200MM E CURVA CERÂMICA 45GRAUS ESGOTO DN 200MM - FORNECIMENTO E INSTALAÇÃO</v>
          </cell>
          <cell r="C2094" t="str">
            <v>UN</v>
          </cell>
          <cell r="D2094">
            <v>653.44000000000005</v>
          </cell>
        </row>
        <row r="2095">
          <cell r="A2095">
            <v>74216</v>
          </cell>
          <cell r="B2095" t="str">
            <v>RAMAL PREDIAL DE ESGOTO PARA REDE EM IMPLANTACAO (MAO-DE OBRA EMATERIAL, INCLUINDO ESCAVACAO MANUAL ATE 1,50 METROS E REATERRO)</v>
          </cell>
          <cell r="C2095">
            <v>0</v>
          </cell>
          <cell r="D2095">
            <v>0</v>
          </cell>
        </row>
        <row r="2096">
          <cell r="A2096" t="str">
            <v>74216/001</v>
          </cell>
          <cell r="B2096" t="str">
            <v>RAMAL PREDIAL DE ESGOTO EM TUBO PVC ESGOTO DN 100MM - FORNECIMENTO, INSTALACAO, ESCAVACAO E REATERRO</v>
          </cell>
          <cell r="C2096" t="str">
            <v>M</v>
          </cell>
          <cell r="D2096">
            <v>38.07</v>
          </cell>
        </row>
        <row r="2097">
          <cell r="A2097" t="str">
            <v>74216/002</v>
          </cell>
          <cell r="B2097" t="str">
            <v>RAMAL PREDIAL DE ESGOTO EM TUBO CERAMICO ESGOTO DN 100MM - FORNECIMENTO, INSTALACAO, ESCAVACAO E REATERRO</v>
          </cell>
          <cell r="C2097" t="str">
            <v>M</v>
          </cell>
          <cell r="D2097">
            <v>39.630000000000003</v>
          </cell>
        </row>
        <row r="2098">
          <cell r="A2098" t="str">
            <v>MOVT</v>
          </cell>
          <cell r="B2098" t="str">
            <v>MOVIMENTO DE TERRA</v>
          </cell>
          <cell r="C2098">
            <v>0</v>
          </cell>
          <cell r="D2098">
            <v>0</v>
          </cell>
        </row>
        <row r="2099">
          <cell r="A2099">
            <v>17</v>
          </cell>
          <cell r="B2099" t="str">
            <v>DRAGAGEM</v>
          </cell>
          <cell r="C2099">
            <v>0</v>
          </cell>
          <cell r="D2099">
            <v>0</v>
          </cell>
        </row>
        <row r="2100">
          <cell r="A2100">
            <v>76451</v>
          </cell>
          <cell r="B2100" t="str">
            <v>ESCAVACAO SUBMERSA</v>
          </cell>
          <cell r="C2100">
            <v>0</v>
          </cell>
          <cell r="D2100">
            <v>0</v>
          </cell>
        </row>
        <row r="2101">
          <cell r="A2101" t="str">
            <v>76451/001</v>
          </cell>
          <cell r="B2101" t="str">
            <v>ESCAVACAO MECANIZADA SUBMERSA (DRAGAGEM E CARGA), UTILIZANDO CAMINHÃOBASCULANTE, ESCAVADEIRA TIPO DRAGA DE ARRASTE E RETROESCAVADEIRA COM CARREGADEIRA</v>
          </cell>
          <cell r="C2101" t="str">
            <v>M3</v>
          </cell>
          <cell r="D2101">
            <v>18.32</v>
          </cell>
        </row>
        <row r="2102">
          <cell r="A2102">
            <v>18</v>
          </cell>
          <cell r="B2102" t="str">
            <v>CORTE/ESCAVACAO EM JAZIDAS OU CAMPO ABERTO</v>
          </cell>
          <cell r="C2102">
            <v>0</v>
          </cell>
          <cell r="D2102">
            <v>0</v>
          </cell>
        </row>
        <row r="2103">
          <cell r="A2103">
            <v>7011</v>
          </cell>
          <cell r="B2103" t="str">
            <v>ESCAVACAO E ACERTO MANUAL NA FAIXA DE 0,45M DE LARGURA P/ EXECUCAODE MEIO-FIO E SARJETA CONJUGADOS</v>
          </cell>
          <cell r="C2103" t="str">
            <v>M</v>
          </cell>
          <cell r="D2103">
            <v>2.4700000000000002</v>
          </cell>
        </row>
        <row r="2104">
          <cell r="A2104">
            <v>73903</v>
          </cell>
          <cell r="B2104" t="str">
            <v>ESCAVAÇÃO MECANIZADA A CEU ABERTO</v>
          </cell>
          <cell r="C2104">
            <v>0</v>
          </cell>
          <cell r="D2104">
            <v>0</v>
          </cell>
        </row>
        <row r="2105">
          <cell r="A2105" t="str">
            <v>73903/001</v>
          </cell>
          <cell r="B2105" t="str">
            <v>LIMPEZA SUPERFICIAL DA CAMADA VEGETAL EM JAZIDA</v>
          </cell>
          <cell r="C2105" t="str">
            <v>M2</v>
          </cell>
          <cell r="D2105">
            <v>0.48</v>
          </cell>
        </row>
        <row r="2106">
          <cell r="A2106" t="str">
            <v>73903/002</v>
          </cell>
          <cell r="B2106" t="str">
            <v>EXPURGO DE JAZIDA</v>
          </cell>
          <cell r="C2106" t="str">
            <v>M3</v>
          </cell>
          <cell r="D2106">
            <v>2.5099999999999998</v>
          </cell>
        </row>
        <row r="2107">
          <cell r="A2107">
            <v>74151</v>
          </cell>
          <cell r="B2107" t="str">
            <v>ESCAVACAO E CARGA MATERIAL 1A CATEGORIA</v>
          </cell>
          <cell r="C2107">
            <v>0</v>
          </cell>
          <cell r="D2107">
            <v>0</v>
          </cell>
        </row>
        <row r="2108">
          <cell r="A2108" t="str">
            <v>74151/001</v>
          </cell>
          <cell r="B2108" t="str">
            <v>ESCAVACAO E CARGA MATERIAL 1A CATEGORIA, UTILIZANDO TRATOR DE ESTEIRASDE 110 A 160HP COM LAMINA, PESO OPERACIONAL * 13T E PA CARREGADEIRACOM 170 HP.</v>
          </cell>
          <cell r="C2108" t="str">
            <v>M3</v>
          </cell>
          <cell r="D2108">
            <v>2.98</v>
          </cell>
        </row>
        <row r="2109">
          <cell r="A2109">
            <v>74152</v>
          </cell>
          <cell r="B2109" t="str">
            <v>ESCAVACAO E CARGA EM MATERIAL DE JAZIDA 1A CATEGORIA</v>
          </cell>
          <cell r="C2109">
            <v>0</v>
          </cell>
          <cell r="D2109">
            <v>0</v>
          </cell>
        </row>
        <row r="2110">
          <cell r="A2110" t="str">
            <v>74152/001</v>
          </cell>
          <cell r="B2110" t="str">
            <v>ESCAVACAO E CARGA DE MATERIAL DE JAZIDA 1A CAT UTILIZANDO TRATOR SOBREESTEIRAS 305 HP C/ LAMINA (VU=10ANOS / 20.000H)</v>
          </cell>
          <cell r="C2110" t="str">
            <v>M3</v>
          </cell>
          <cell r="D2110">
            <v>3.43</v>
          </cell>
        </row>
        <row r="2111">
          <cell r="A2111">
            <v>74154</v>
          </cell>
          <cell r="B2111" t="str">
            <v>ESCAVACAO, CARGA E TRANSPORTE DMT 50 A 200M C/ CAMINHAO BASCULANTE</v>
          </cell>
          <cell r="C2111">
            <v>0</v>
          </cell>
          <cell r="D2111">
            <v>0</v>
          </cell>
        </row>
        <row r="2112">
          <cell r="A2112" t="str">
            <v>74154/001</v>
          </cell>
          <cell r="B2112" t="str">
            <v>ESCAVACAO, CARGA E TRANSPORTE DE MATERIAL DE 1A CATEGORIA COM TRATORSOBRE ESTEIRAS 305 HP E CACAMBA 5M3, DMT 50 A 200M</v>
          </cell>
          <cell r="C2112" t="str">
            <v>M3</v>
          </cell>
          <cell r="D2112">
            <v>4.38</v>
          </cell>
        </row>
        <row r="2113">
          <cell r="A2113">
            <v>74155</v>
          </cell>
          <cell r="B2113" t="str">
            <v>ESCAVACAO E TRANSPORTE DMT 50M C/TRATOR ESTEIRAS CAT D8</v>
          </cell>
          <cell r="C2113">
            <v>0</v>
          </cell>
          <cell r="D2113">
            <v>0</v>
          </cell>
        </row>
        <row r="2114">
          <cell r="A2114" t="str">
            <v>74155/001</v>
          </cell>
          <cell r="B2114" t="str">
            <v>ESCAVACAO E TRANSP MAT 1A CAT DMT 50M C/TRATOR EST CAT D8 C/ LAMINA</v>
          </cell>
          <cell r="C2114" t="str">
            <v>M3</v>
          </cell>
          <cell r="D2114">
            <v>1.43</v>
          </cell>
        </row>
        <row r="2115">
          <cell r="A2115" t="str">
            <v>74155/002</v>
          </cell>
          <cell r="B2115" t="str">
            <v>ESCAVACAO E TRANSPORTE DE MATERIAL DE 2A CAT DMT 50M COM TRATOR SOBREESTEIRAS 305 HP COM LAMINA E ESCARIFICADOR</v>
          </cell>
          <cell r="C2115" t="str">
            <v>M3</v>
          </cell>
          <cell r="D2115">
            <v>2.77</v>
          </cell>
        </row>
        <row r="2116">
          <cell r="A2116">
            <v>74205</v>
          </cell>
          <cell r="B2116" t="str">
            <v>ESCAVACAO DE MATERIAL 1A. CATEGORIA (SUBLEITO)</v>
          </cell>
          <cell r="C2116">
            <v>0</v>
          </cell>
          <cell r="D2116">
            <v>0</v>
          </cell>
        </row>
        <row r="2117">
          <cell r="A2117" t="str">
            <v>74205/001</v>
          </cell>
          <cell r="B2117" t="str">
            <v>ESCAVACAO MECANICA DE MATERIAL 1A. CATEGORIA, PROVENIENTE DE CORTE DESUBLEITO (C/TRATOR ESTEIRAS 160HP)</v>
          </cell>
          <cell r="C2117" t="str">
            <v>M3</v>
          </cell>
          <cell r="D2117">
            <v>2.11</v>
          </cell>
        </row>
        <row r="2118">
          <cell r="A2118">
            <v>74222</v>
          </cell>
          <cell r="B2118" t="str">
            <v>ESCAVACAO E TRANSPORTE DMT 50M C/TRATOR ESTEIRAS CAT D6</v>
          </cell>
          <cell r="C2118">
            <v>0</v>
          </cell>
          <cell r="D2118">
            <v>0</v>
          </cell>
        </row>
        <row r="2119">
          <cell r="A2119" t="str">
            <v>74222/001</v>
          </cell>
          <cell r="B2119" t="str">
            <v>ESCAVACAO MECANICA E TRANSPORTE EM MATERIAL DE 1A CATEGORIA COM USO EXCLUSIVO DE TRATOR SOBRE ESTEIRAS 153HP,DMT ATE 50M</v>
          </cell>
          <cell r="C2119" t="str">
            <v>M3</v>
          </cell>
          <cell r="D2119">
            <v>4.1500000000000004</v>
          </cell>
        </row>
        <row r="2120">
          <cell r="A2120">
            <v>76452</v>
          </cell>
          <cell r="B2120" t="str">
            <v>ESCAVACAO MECANIZADA DE AREA, QQ TERRENO, EXCETO ROCHA</v>
          </cell>
          <cell r="C2120">
            <v>0</v>
          </cell>
          <cell r="D2120">
            <v>0</v>
          </cell>
        </row>
        <row r="2121">
          <cell r="A2121" t="str">
            <v>76452/001</v>
          </cell>
          <cell r="B2121" t="str">
            <v>ESCAVACAO MECANIZADA DE AREA (C/TRATOR DE ESTEIRAS TIPO D8)</v>
          </cell>
          <cell r="C2121" t="str">
            <v>M3</v>
          </cell>
          <cell r="D2121">
            <v>2.3199999999999998</v>
          </cell>
        </row>
        <row r="2122">
          <cell r="A2122">
            <v>76453</v>
          </cell>
          <cell r="B2122" t="str">
            <v>ESCAVACAO SUBMERSA</v>
          </cell>
          <cell r="C2122">
            <v>0</v>
          </cell>
          <cell r="D2122">
            <v>0</v>
          </cell>
        </row>
        <row r="2123">
          <cell r="A2123" t="str">
            <v>76453/001</v>
          </cell>
          <cell r="B2123" t="str">
            <v>DRAGAGEM (C/ ESCAVADEIRA DRAG LINE DE ARRASTE 140HP)</v>
          </cell>
          <cell r="C2123" t="str">
            <v>M3</v>
          </cell>
          <cell r="D2123">
            <v>18.190000000000001</v>
          </cell>
        </row>
        <row r="2124">
          <cell r="A2124">
            <v>19</v>
          </cell>
          <cell r="B2124" t="str">
            <v>ESCAVACAO DE VALAS</v>
          </cell>
          <cell r="C2124">
            <v>0</v>
          </cell>
          <cell r="D2124">
            <v>0</v>
          </cell>
        </row>
        <row r="2125">
          <cell r="A2125">
            <v>6430</v>
          </cell>
          <cell r="B2125" t="str">
            <v>ESCAVACAO MANUAL DE CAVAS(FUNDACOES RASAS,=2,00 M)</v>
          </cell>
          <cell r="C2125" t="str">
            <v>M3</v>
          </cell>
          <cell r="D2125">
            <v>20.57</v>
          </cell>
        </row>
        <row r="2126">
          <cell r="A2126">
            <v>6507</v>
          </cell>
          <cell r="B2126" t="str">
            <v>ESCAV. MEC. P/CONSTRUCAO DE SUMIDOURO P/EFLUENTE LIQUIDO DA FOSSA SEPTICA,D INT = 300CM / H INT = 660 CM ( P/ COMP. 11516/1)</v>
          </cell>
          <cell r="C2126" t="str">
            <v>M3</v>
          </cell>
          <cell r="D2126">
            <v>163.94</v>
          </cell>
        </row>
        <row r="2127">
          <cell r="A2127">
            <v>72915</v>
          </cell>
          <cell r="B2127" t="str">
            <v>ESCAVACAO MECANICA DE VALA EM MATERIAL DE 2A. CATEGORIA ATE 2 M DE PROFUNDIDADE COM UTILIZACAO DE ESCAVADEIRA HIDRAULICA</v>
          </cell>
          <cell r="C2127" t="str">
            <v>M3</v>
          </cell>
          <cell r="D2127">
            <v>10.39</v>
          </cell>
        </row>
        <row r="2128">
          <cell r="A2128">
            <v>72917</v>
          </cell>
          <cell r="B2128" t="str">
            <v>ESCAVACAO MECANICA DE VALA EM MATERIAL 2A. CATEGORIA DE 2,01 ATE 4,00M DE PROFUNDIDADE COM UTILIZACAO DE ESCAVADEIRA HIDRAULICA</v>
          </cell>
          <cell r="C2128" t="str">
            <v>M3</v>
          </cell>
          <cell r="D2128">
            <v>11.87</v>
          </cell>
        </row>
        <row r="2129">
          <cell r="A2129">
            <v>72918</v>
          </cell>
          <cell r="B2129" t="str">
            <v>ESCAVACAO MECANICA DE VALA EM MATERIAL 2A. CATEGORIA DE 4,01 ATE 6,00M DE PROFUNDIDADE COM UTILIZACAO DE ESCAVADEIRA HIDRAULICA</v>
          </cell>
          <cell r="C2129" t="str">
            <v>M3</v>
          </cell>
          <cell r="D2129">
            <v>13.85</v>
          </cell>
        </row>
        <row r="2130">
          <cell r="A2130">
            <v>73962</v>
          </cell>
          <cell r="B2130" t="str">
            <v>ESCAVACAO MECANICA DE VALAS</v>
          </cell>
          <cell r="C2130">
            <v>0</v>
          </cell>
          <cell r="D2130">
            <v>0</v>
          </cell>
        </row>
        <row r="2131">
          <cell r="A2131" t="str">
            <v>73962/004</v>
          </cell>
          <cell r="B2131" t="str">
            <v>ESCAVACAO DE VALA NAO ESCORADA EM MATERIAL DE 1A CATEGORIA COM PROFUNDIDADE DE 1,5 ATE 3M COM RETROESCAVADEIRA 75HP, SEM ESGOTAMENTO</v>
          </cell>
          <cell r="C2131" t="str">
            <v>M3</v>
          </cell>
          <cell r="D2131">
            <v>5.62</v>
          </cell>
        </row>
        <row r="2132">
          <cell r="A2132" t="str">
            <v>73962/013</v>
          </cell>
          <cell r="B2132" t="str">
            <v>ESCAVACAO DE VALA NAO ESCORADA EM MATERIAL 1A CATEGORIA , PROFUNDIDADEATE 1,5 M COM ESCAVADEIRA HIDRAULICA 105 HP(CAPACIDADE DE 0,78M3), SEM ESGOTAMENTO</v>
          </cell>
          <cell r="C2132" t="str">
            <v>M3</v>
          </cell>
          <cell r="D2132">
            <v>3.96</v>
          </cell>
        </row>
        <row r="2133">
          <cell r="A2133" t="str">
            <v>73962/021</v>
          </cell>
          <cell r="B2133" t="str">
            <v>ESCAVACAO DE VALA ESCORADA EM MATERIAL 1A CATEGORIA , PROFUNDIDADE ATE1,5 M COM ESCAVADEIRA HIDRAULICA 105 HP(CAPACIDADE DE 0,78M3), SEM ESGOTAMENTO</v>
          </cell>
          <cell r="C2133" t="str">
            <v>M3</v>
          </cell>
          <cell r="D2133">
            <v>4.78</v>
          </cell>
        </row>
        <row r="2134">
          <cell r="A2134">
            <v>73965</v>
          </cell>
          <cell r="B2134" t="str">
            <v>ESCAVACAO MANUAL DE VALAS</v>
          </cell>
          <cell r="C2134">
            <v>0</v>
          </cell>
          <cell r="D2134">
            <v>0</v>
          </cell>
        </row>
        <row r="2135">
          <cell r="A2135" t="str">
            <v>73965/001</v>
          </cell>
          <cell r="B2135" t="str">
            <v>ESCAVAÇÃO MANUAL DE VALA, A FRIO, EM MATERIAL DE 2A CATEGORIA (MOLEDOOU ROCHA DECOMPOSTA) ATÉ 1,50M</v>
          </cell>
          <cell r="C2135" t="str">
            <v>M3</v>
          </cell>
          <cell r="D2135">
            <v>51.43</v>
          </cell>
        </row>
        <row r="2136">
          <cell r="A2136" t="str">
            <v>73965/002</v>
          </cell>
          <cell r="B2136" t="str">
            <v>ESCAVAÇÃO MANUAL DE VALA, A FRIO, EM MATERIAL DE 2A CATEGORIA (MOLEDOOU ROCHA DECOMPOSTA), DE 3 ATÉ 4,5M, EXCLUINDO ESGOTAMENTO E ESCORAMENTO.</v>
          </cell>
          <cell r="C2136" t="str">
            <v>M3</v>
          </cell>
          <cell r="D2136">
            <v>75.430000000000007</v>
          </cell>
        </row>
        <row r="2137">
          <cell r="A2137" t="str">
            <v>73965/003</v>
          </cell>
          <cell r="B2137" t="str">
            <v>ESCAVAÇÃO MANUAL DE VALA, A FRIO, EM MATERIAL DE 2A CATEGORIA (MOLEDOOU ROCHA DECOMPOSTA), DE 4,5 ATÉ 6M, EXCLUINDO ESGOTAMENTO E ESCORAMENTO.</v>
          </cell>
          <cell r="C2137" t="str">
            <v>M3</v>
          </cell>
          <cell r="D2137">
            <v>89.14</v>
          </cell>
        </row>
        <row r="2138">
          <cell r="A2138" t="str">
            <v>73965/004</v>
          </cell>
          <cell r="B2138" t="str">
            <v>ESCAVACAO MANUAL DE VALA EM ARGILA OU PEDRA SOLTA DO TAMANHO MEDIO DEPEDRA DE MAO, ATE 1,5M, EXCLUINDO ESGOTAMENTO/ESCORAMENTO.</v>
          </cell>
          <cell r="C2138" t="str">
            <v>M3</v>
          </cell>
          <cell r="D2138">
            <v>32.909999999999997</v>
          </cell>
        </row>
        <row r="2139">
          <cell r="A2139" t="str">
            <v>73965/005</v>
          </cell>
          <cell r="B2139" t="str">
            <v>ESCAVACAO MANUAL DE VALA EM ARGILA OU PEDRA SOLTA DO TAMANHO MEDIO DEPEDRA DE MAO, DE 1,5 ATE 3M, EXCLUINDO ESGOTAMENTO/ESCORAMENTO.</v>
          </cell>
          <cell r="C2139" t="str">
            <v>M3</v>
          </cell>
          <cell r="D2139">
            <v>38.4</v>
          </cell>
        </row>
        <row r="2140">
          <cell r="A2140" t="str">
            <v>73965/006</v>
          </cell>
          <cell r="B2140" t="str">
            <v>ESCAVACAO MANUAL DE VALA EM ARGILA OU PEDRA SOLTA DO TAMANHO MEDIO DEPEDRA DE MAO, DE 3 ATE 4,5M, EXCLUINDO ESGOTAMENTO/ESCORAMENTO</v>
          </cell>
          <cell r="C2140" t="str">
            <v>M3</v>
          </cell>
          <cell r="D2140">
            <v>61.71</v>
          </cell>
        </row>
        <row r="2141">
          <cell r="A2141" t="str">
            <v>73965/007</v>
          </cell>
          <cell r="B2141" t="str">
            <v>ESCAVACAO MANUAL DE VALA EM ARGILA OU PEDRA SOLTA DO TAMANHO MEDIO DEPEDRA DE MAO, DE 4,5 ATE 6M, EXCLUINDO ESGOTAMENTO/ESCORAMENTO.</v>
          </cell>
          <cell r="C2141" t="str">
            <v>M3</v>
          </cell>
          <cell r="D2141">
            <v>75.430000000000007</v>
          </cell>
        </row>
        <row r="2142">
          <cell r="A2142" t="str">
            <v>73965/008</v>
          </cell>
          <cell r="B2142" t="str">
            <v>ESCAVACAO MANUAL DE VALA EM LODO, ATE 1,5M, EXCLUINDO ESGOTAMENTO/ESCORAMENTO</v>
          </cell>
          <cell r="C2142" t="str">
            <v>M3</v>
          </cell>
          <cell r="D2142">
            <v>37.71</v>
          </cell>
        </row>
        <row r="2143">
          <cell r="A2143" t="str">
            <v>73965/009</v>
          </cell>
          <cell r="B2143" t="str">
            <v>ESCAVACAO MANUAL DE VALA EM LODO, DE 1,5 ATE 3M, EXCLUINDO ESGOTAMENTO/ESCORAMENTO.</v>
          </cell>
          <cell r="C2143" t="str">
            <v>M3</v>
          </cell>
          <cell r="D2143">
            <v>68.569999999999993</v>
          </cell>
        </row>
        <row r="2144">
          <cell r="A2144" t="str">
            <v>73965/010</v>
          </cell>
          <cell r="B2144" t="str">
            <v>ESCAVACAO MANUAL DE VALA EM MATERIAL DE 1A CATEGORIA ATE 1,5M EXCLUINDO ESGOTAMENTO / ESCORAMENTO</v>
          </cell>
          <cell r="C2144" t="str">
            <v>M3</v>
          </cell>
          <cell r="D2144">
            <v>24</v>
          </cell>
        </row>
        <row r="2145">
          <cell r="A2145" t="str">
            <v>73965/011</v>
          </cell>
          <cell r="B2145" t="str">
            <v>ESCAVACAO MANUAL DE VALA EM MATERIAL DE 1A CATEGORIA DE 1,5 ATE 3M EXCLUINDO ESGOTAMENTO / ESCORAMENTO</v>
          </cell>
          <cell r="C2145" t="str">
            <v>M3</v>
          </cell>
          <cell r="D2145">
            <v>30.86</v>
          </cell>
        </row>
        <row r="2146">
          <cell r="A2146" t="str">
            <v>73965/012</v>
          </cell>
          <cell r="B2146" t="str">
            <v>ESCAVACAO MANUAL DE VALA EM MATERIAL DE 1A CATEGORIA DE 3 ATE 4,5M EXCLUINDO ESGOTAMENTO / ESCORAMENTO</v>
          </cell>
          <cell r="C2146" t="str">
            <v>M3</v>
          </cell>
          <cell r="D2146">
            <v>41.14</v>
          </cell>
        </row>
        <row r="2147">
          <cell r="A2147" t="str">
            <v>73965/013</v>
          </cell>
          <cell r="B2147" t="str">
            <v>ESCAVACAO MANUAL DE VALA EM MATERIAL DE 1A CATEGORIA, DE 6 A 7,5M, EXCLUINDO ESGOTAMENTO / ESCORAMENTO.</v>
          </cell>
          <cell r="C2147" t="str">
            <v>M3</v>
          </cell>
          <cell r="D2147">
            <v>68.569999999999993</v>
          </cell>
        </row>
        <row r="2148">
          <cell r="A2148" t="str">
            <v>73965/014</v>
          </cell>
          <cell r="B2148" t="str">
            <v>ESCAVACAO MANUAL DE VALA EM ARGILA RIJA OU PEDRA SOLTA DO TAMANHO MEDIO DE PEDRA DE MAO, DE 6 A 7,5M, EXCLUINDO ESGOTAMENTO / ESCORAMENTO.</v>
          </cell>
          <cell r="C2148" t="str">
            <v>M3</v>
          </cell>
          <cell r="D2148">
            <v>89.14</v>
          </cell>
        </row>
        <row r="2149">
          <cell r="A2149" t="str">
            <v>73965/015</v>
          </cell>
          <cell r="B2149" t="str">
            <v>ESCAVACAO MANUAL DE VALAS H &lt;= 1,50 M</v>
          </cell>
          <cell r="C2149" t="str">
            <v>M3</v>
          </cell>
          <cell r="D2149">
            <v>20.57</v>
          </cell>
        </row>
        <row r="2150">
          <cell r="A2150">
            <v>74019</v>
          </cell>
          <cell r="B2150" t="str">
            <v>ESCAVACAO MANUAL DE VALAS RASAS, QQ TERRENO, EXCETO ROCHA</v>
          </cell>
          <cell r="C2150">
            <v>0</v>
          </cell>
          <cell r="D2150">
            <v>0</v>
          </cell>
        </row>
        <row r="2151">
          <cell r="A2151" t="str">
            <v>74019/001</v>
          </cell>
          <cell r="B2151" t="str">
            <v>ESCAVACAO MANUAL (VALAS OU FUNDACOES RASAS)</v>
          </cell>
          <cell r="C2151" t="str">
            <v>M3</v>
          </cell>
          <cell r="D2151">
            <v>22.29</v>
          </cell>
        </row>
        <row r="2152">
          <cell r="A2152">
            <v>74120</v>
          </cell>
          <cell r="B2152" t="str">
            <v>ALEM DE 1,50 METROS ATE 3,00 METROS DE PROFUNDIDADE</v>
          </cell>
          <cell r="C2152">
            <v>0</v>
          </cell>
          <cell r="D2152">
            <v>0</v>
          </cell>
        </row>
        <row r="2153">
          <cell r="A2153" t="str">
            <v>74120/001</v>
          </cell>
          <cell r="B2153" t="str">
            <v>ESCAVACAO MANUAL P/CONSTRUCAO DE FOSSA SEPTICA TIPO OMS,DI = 200 CM, HI = 240 CM</v>
          </cell>
          <cell r="C2153" t="str">
            <v>M3</v>
          </cell>
          <cell r="D2153">
            <v>313.10000000000002</v>
          </cell>
        </row>
        <row r="2154">
          <cell r="A2154">
            <v>76443</v>
          </cell>
          <cell r="B2154" t="str">
            <v>ESCAVACAO MANUAL DE VALAS</v>
          </cell>
          <cell r="C2154">
            <v>0</v>
          </cell>
          <cell r="D2154">
            <v>0</v>
          </cell>
        </row>
        <row r="2155">
          <cell r="A2155" t="str">
            <v>76443/001</v>
          </cell>
          <cell r="B2155" t="str">
            <v>ESCAVACAO MANUAL VALA/CAVA MAT 1A CAT ATE 1,5M EXCL ESG/ESCOR EM BECO(LARG ATE 2M) IMPOSSIBILITANDO ENTRADA DE CAMINHAO OU EQUIPAMENTO MOTORIZADO P/RETIRADA MATERIAL</v>
          </cell>
          <cell r="C2155" t="str">
            <v>M3</v>
          </cell>
          <cell r="D2155">
            <v>28.8</v>
          </cell>
        </row>
        <row r="2156">
          <cell r="A2156" t="str">
            <v>76443/002</v>
          </cell>
          <cell r="B2156" t="str">
            <v>ESCAVACAO MANUAL VALA/CAVA MAT 1A CAT DE 1,5 A 3M EXCL ESG/ESCOR EM BECO (LARG ATE 2M) IMPOSSIBILITANDO ENTRADA DE CAMINHAO OU EQUIPAMENTO MOTORIZADO P/RETIRADA DO MATERIAL</v>
          </cell>
          <cell r="C2156" t="str">
            <v>M3</v>
          </cell>
          <cell r="D2156">
            <v>37.03</v>
          </cell>
        </row>
        <row r="2157">
          <cell r="A2157" t="str">
            <v>76443/003</v>
          </cell>
          <cell r="B2157" t="str">
            <v>ESCAVACAO MANUAL VALA/CAVA MAT 1A CAT DE 3,0 A 4,5M EXCL ESG/ESCOR EMBECO (LARG ATE 2M) IMPOSSIBILITANDO ENTRADA DE CAMINHAO OU EQUIPAMENTOMOTORIZADO P/RETIRADA DO MATERIAL</v>
          </cell>
          <cell r="C2157" t="str">
            <v>M3</v>
          </cell>
          <cell r="D2157">
            <v>49.37</v>
          </cell>
        </row>
        <row r="2158">
          <cell r="A2158" t="str">
            <v>76443/004</v>
          </cell>
          <cell r="B2158" t="str">
            <v>ESCAVACAO MANUAL VALA/CAVA EM LODO/LAMA ATE 1,5M EXCL ESG/ESCOR EM BECO (LARG ATE 2M) EM FAVELAS</v>
          </cell>
          <cell r="C2158" t="str">
            <v>M3</v>
          </cell>
          <cell r="D2158">
            <v>43.41</v>
          </cell>
        </row>
        <row r="2159">
          <cell r="A2159" t="str">
            <v>76443/005</v>
          </cell>
          <cell r="B2159" t="str">
            <v>ESCAVACAO MANUAL VALA/CAVA EM LODO/LAMA DE 1,5M A 3,0M EXCL ESG/ESCOREM BECO (LARG ATE 2M) EM FAVELAS</v>
          </cell>
          <cell r="C2159" t="str">
            <v>M3</v>
          </cell>
          <cell r="D2159">
            <v>78.86</v>
          </cell>
        </row>
        <row r="2160">
          <cell r="A2160" t="str">
            <v>76443/006</v>
          </cell>
          <cell r="B2160" t="str">
            <v>ESCAVACAO MANUAL VALA, A FRIO, MAT 2A CAT, PROFUNDIDADE DE 6 A 7,5M, EXCL ESG/ESCOR (MOLEDO OU ROCHA DECOMPOSTA)</v>
          </cell>
          <cell r="C2160" t="str">
            <v>M3</v>
          </cell>
          <cell r="D2160">
            <v>102.86</v>
          </cell>
        </row>
        <row r="2161">
          <cell r="A2161">
            <v>20</v>
          </cell>
          <cell r="B2161" t="str">
            <v>ATERRO COM OU S/COMPACTACAO</v>
          </cell>
          <cell r="C2161">
            <v>0</v>
          </cell>
          <cell r="D2161">
            <v>0</v>
          </cell>
        </row>
        <row r="2162">
          <cell r="A2162">
            <v>5719</v>
          </cell>
          <cell r="B2162" t="str">
            <v>REATERRO APILOADO EM CAMADAS 0,20M, UTILIZANDO MATERIAL ARGILO-ARENOSOADQUIRIDO EM JAZIDA, JÁ CONSIDERANDO UM ACRÉSCIMO DE 25% NO VOLUME DOMATERIAL ADQUIRIDO, NÃO CONSIDERANDO O TRANSPORTE ATÉ O REATERRO</v>
          </cell>
          <cell r="C2162" t="str">
            <v>M3</v>
          </cell>
          <cell r="D2162">
            <v>29.27</v>
          </cell>
        </row>
        <row r="2163">
          <cell r="A2163">
            <v>55835</v>
          </cell>
          <cell r="B2163" t="str">
            <v>ATERRO INTERNO (EDIFICACOES) COMPACTADO MANUALMENTE</v>
          </cell>
          <cell r="C2163" t="str">
            <v>M3</v>
          </cell>
          <cell r="D2163">
            <v>24</v>
          </cell>
        </row>
        <row r="2164">
          <cell r="A2164">
            <v>73904</v>
          </cell>
          <cell r="B2164" t="str">
            <v>ATERRO MANUAL COMPACTADO</v>
          </cell>
          <cell r="C2164">
            <v>0</v>
          </cell>
          <cell r="D2164">
            <v>0</v>
          </cell>
        </row>
        <row r="2165">
          <cell r="A2165" t="str">
            <v>73904/001</v>
          </cell>
          <cell r="B2165" t="str">
            <v>ATERRO APILOADO(MANUAL) EM CAMADAS DE 20 CM COM MATERIAL DE EMPRÉSTIMO.</v>
          </cell>
          <cell r="C2165" t="str">
            <v>M3</v>
          </cell>
          <cell r="D2165">
            <v>55.77</v>
          </cell>
        </row>
        <row r="2166">
          <cell r="A2166" t="str">
            <v>73904/002</v>
          </cell>
          <cell r="B2166" t="str">
            <v>REATERRO APILOADO (MANUAL) DE VALA COM DESLOCAMENTO DE MATERIAL EM CAMADAS DE 20 CM (BECOS, FAVELAS ETC.)</v>
          </cell>
          <cell r="C2166" t="str">
            <v>M3</v>
          </cell>
          <cell r="D2166">
            <v>24</v>
          </cell>
        </row>
        <row r="2167">
          <cell r="A2167">
            <v>74153</v>
          </cell>
          <cell r="B2167" t="str">
            <v>ESPALHAMENTO MECANIZADO DE MATERIAL 1A. CATEGORIA</v>
          </cell>
          <cell r="C2167">
            <v>0</v>
          </cell>
          <cell r="D2167">
            <v>0</v>
          </cell>
        </row>
        <row r="2168">
          <cell r="A2168" t="str">
            <v>74153/001</v>
          </cell>
          <cell r="B2168" t="str">
            <v>ESPALHAMENTO MECANIZADO (COM MOTONIVELADORA 140 HP) MATERIAL 1A. CATEGORIA</v>
          </cell>
          <cell r="C2168" t="str">
            <v>M2</v>
          </cell>
          <cell r="D2168">
            <v>0.21</v>
          </cell>
        </row>
        <row r="2169">
          <cell r="A2169">
            <v>21</v>
          </cell>
          <cell r="B2169" t="str">
            <v>ATERRO/REATERRO DE VALAS COM OU S/COMPACTACAO</v>
          </cell>
          <cell r="C2169">
            <v>0</v>
          </cell>
          <cell r="D2169">
            <v>0</v>
          </cell>
        </row>
        <row r="2170">
          <cell r="A2170">
            <v>72920</v>
          </cell>
          <cell r="B2170" t="str">
            <v>REATERRO DE VALA COM MATERIAL GRANULAR REAPROVEITADO ADENSADO E VIBRADO</v>
          </cell>
          <cell r="C2170" t="str">
            <v>M3</v>
          </cell>
          <cell r="D2170">
            <v>10.19</v>
          </cell>
        </row>
        <row r="2171">
          <cell r="A2171">
            <v>72921</v>
          </cell>
          <cell r="B2171" t="str">
            <v>REATERRO DE VALA COM MATERIAL GRANULAR DE EMPRESTIMO ADENSADO E VIBRADO</v>
          </cell>
          <cell r="C2171" t="str">
            <v>M3</v>
          </cell>
          <cell r="D2171">
            <v>38.65</v>
          </cell>
        </row>
        <row r="2172">
          <cell r="A2172">
            <v>73964</v>
          </cell>
          <cell r="B2172" t="str">
            <v>REATERRO DE VALAS</v>
          </cell>
          <cell r="C2172">
            <v>0</v>
          </cell>
          <cell r="D2172">
            <v>0</v>
          </cell>
        </row>
        <row r="2173">
          <cell r="A2173" t="str">
            <v>73964/001</v>
          </cell>
          <cell r="B2173" t="str">
            <v>REATERRO DE VALA/CAVA COMPACTADA A MACO EM CAMADAS DE 20CM ( EM BECOSDE ATÉ 2,50M DE LARGURA EM FAVELAS)</v>
          </cell>
          <cell r="C2173" t="str">
            <v>M3</v>
          </cell>
          <cell r="D2173">
            <v>20.57</v>
          </cell>
        </row>
        <row r="2174">
          <cell r="A2174" t="str">
            <v>73964/002</v>
          </cell>
          <cell r="B2174" t="str">
            <v>REATER VALA/CAVA COMPACT/MACO CAMADAS 30CM EM BECO ATE 2,50MLARGURA EM FAVELAS</v>
          </cell>
          <cell r="C2174" t="str">
            <v>M3</v>
          </cell>
          <cell r="D2174">
            <v>17.28</v>
          </cell>
        </row>
        <row r="2175">
          <cell r="A2175" t="str">
            <v>73964/003</v>
          </cell>
          <cell r="B2175" t="str">
            <v>REATERRO VALA/CAVA C/TRATOR 200CV EXCL COMPACTACAO</v>
          </cell>
          <cell r="C2175" t="str">
            <v>M3</v>
          </cell>
          <cell r="D2175">
            <v>1.91</v>
          </cell>
        </row>
        <row r="2176">
          <cell r="A2176" t="str">
            <v>73964/004</v>
          </cell>
          <cell r="B2176" t="str">
            <v>REATERRO DE VALAS / CAVAS, COMPACTADA A MAÇO, EM CAMADAS DE ATÉ 30 CM.</v>
          </cell>
          <cell r="C2176" t="str">
            <v>M3</v>
          </cell>
          <cell r="D2176">
            <v>14.4</v>
          </cell>
        </row>
        <row r="2177">
          <cell r="A2177" t="str">
            <v>73964/005</v>
          </cell>
          <cell r="B2177" t="str">
            <v>REATERRO DE VALA/CAVA SEM CONTROLE DE COMPACTAÇÃO , UTILIZANDO RETRO-ESCAVADEIRA E COMPACTACADOR VIBRATORIO COM MATERIAL REAPROVEITADO</v>
          </cell>
          <cell r="C2177" t="str">
            <v>M3</v>
          </cell>
          <cell r="D2177">
            <v>5.73</v>
          </cell>
        </row>
        <row r="2178">
          <cell r="A2178" t="str">
            <v>73964/006</v>
          </cell>
          <cell r="B2178" t="str">
            <v>REATERRO MANUAL DE VALAS</v>
          </cell>
          <cell r="C2178" t="str">
            <v>M3</v>
          </cell>
          <cell r="D2178">
            <v>20.57</v>
          </cell>
        </row>
        <row r="2179">
          <cell r="A2179">
            <v>74006</v>
          </cell>
          <cell r="B2179" t="str">
            <v>ATERRO/REATERRO DE VALAS</v>
          </cell>
          <cell r="C2179">
            <v>0</v>
          </cell>
          <cell r="D2179">
            <v>0</v>
          </cell>
        </row>
        <row r="2180">
          <cell r="A2180" t="str">
            <v>74006/001</v>
          </cell>
          <cell r="B2180" t="str">
            <v>COMPACTACAO DE VALAS,MANUALMENTE, SEM CONTROLE DE GC</v>
          </cell>
          <cell r="C2180" t="str">
            <v>M3</v>
          </cell>
          <cell r="D2180">
            <v>11.66</v>
          </cell>
        </row>
        <row r="2181">
          <cell r="A2181">
            <v>74015</v>
          </cell>
          <cell r="B2181" t="str">
            <v>REATERRO COMPACTADO DE VALAS</v>
          </cell>
          <cell r="C2181">
            <v>0</v>
          </cell>
          <cell r="D2181">
            <v>0</v>
          </cell>
        </row>
        <row r="2182">
          <cell r="A2182" t="str">
            <v>74015/001</v>
          </cell>
          <cell r="B2182" t="str">
            <v>REATERRO E COMPACTACAO MECANICO DE VALA COM COMPACTADOR MANUAL TIPO SOQUETE VIBRATORIO</v>
          </cell>
          <cell r="C2182" t="str">
            <v>M3</v>
          </cell>
          <cell r="D2182">
            <v>16.63</v>
          </cell>
        </row>
        <row r="2183">
          <cell r="A2183">
            <v>76444</v>
          </cell>
          <cell r="B2183" t="str">
            <v>ATERRO/REATERRO DE VALAS</v>
          </cell>
          <cell r="C2183">
            <v>0</v>
          </cell>
          <cell r="D2183">
            <v>0</v>
          </cell>
        </row>
        <row r="2184">
          <cell r="A2184" t="str">
            <v>76444/001</v>
          </cell>
          <cell r="B2184" t="str">
            <v>COMPACTACAO MECANICA DE VALAS, SEM CONTROLE DE GC (COMPACTADOR TIPO SAPO ATE 35 KG)</v>
          </cell>
          <cell r="C2184" t="str">
            <v>M3</v>
          </cell>
          <cell r="D2184">
            <v>6.82</v>
          </cell>
        </row>
        <row r="2185">
          <cell r="A2185" t="str">
            <v>76444/002</v>
          </cell>
          <cell r="B2185" t="str">
            <v>COMPACTACAO MECANICA DE VALAS,C/CONTR.DO GC &gt;= 95% DO PN(C/COMPACTADORSOLOS C/ PLACA VIBRATORIA MOTOR DIESEL/GASOLINA 7 A 10 HP)</v>
          </cell>
          <cell r="C2185" t="str">
            <v>M3</v>
          </cell>
          <cell r="D2185">
            <v>9.7799999999999994</v>
          </cell>
        </row>
        <row r="2186">
          <cell r="A2186">
            <v>22</v>
          </cell>
          <cell r="B2186" t="str">
            <v>CARGA, DESCARGA E/OU TRANSPORTE DE MATERIAIS</v>
          </cell>
          <cell r="C2186">
            <v>0</v>
          </cell>
          <cell r="D2186">
            <v>0</v>
          </cell>
        </row>
        <row r="2187">
          <cell r="A2187">
            <v>5626</v>
          </cell>
          <cell r="B2187" t="str">
            <v>TRANSPORTE DE MATERIAL DE QUALQUER NATUREZA DMT &gt; 10 KM</v>
          </cell>
          <cell r="C2187" t="str">
            <v>T/KM</v>
          </cell>
          <cell r="D2187">
            <v>0.65</v>
          </cell>
        </row>
        <row r="2188">
          <cell r="A2188">
            <v>72818</v>
          </cell>
          <cell r="B2188" t="str">
            <v>ESCAVACAO, CARGA E TRANSPORTE DE MATERIAL DE 1A CATEGORIA, CAMINHO DESERVICO LEITO NATURAL, COM ESCAVADEIRA HIDRAULICA E CAMINHAO BASCULANTE 6 M3, DMT 50 ATE 200 M</v>
          </cell>
          <cell r="C2188" t="str">
            <v>M3</v>
          </cell>
          <cell r="D2188">
            <v>3.99</v>
          </cell>
        </row>
        <row r="2189">
          <cell r="A2189">
            <v>72821</v>
          </cell>
          <cell r="B2189" t="str">
            <v>ESCAVACAO, CARGA E TRANSPORTE DE MATERIAL DE 1A CATEGORIA, CAMINHO DESERVICO LEITO NATURAL, COM ESCAVADEIRA HIDRAULICA E CAMINHAO BASCULANTE 6 M3, DMT 200 ATE 400 M</v>
          </cell>
          <cell r="C2189" t="str">
            <v>M3</v>
          </cell>
          <cell r="D2189">
            <v>4.07</v>
          </cell>
        </row>
        <row r="2190">
          <cell r="A2190">
            <v>72822</v>
          </cell>
          <cell r="B2190" t="str">
            <v>ESCAVACAO, CARGA E TRANSPORTE DE MATERIAL DE 1A CATEGORIA, CAMINHO DESERVICO LEITO NATURAL, COM ESCAVADEIRA HIDRAULICA E CAMINHAO BASCULANTE 6 M3, DMT 400 ATE 600 M</v>
          </cell>
          <cell r="C2190" t="str">
            <v>M3</v>
          </cell>
          <cell r="D2190">
            <v>4.1399999999999997</v>
          </cell>
        </row>
        <row r="2191">
          <cell r="A2191">
            <v>72823</v>
          </cell>
          <cell r="B2191" t="str">
            <v>ESCAVACAO, CARGA E TRANSPORTE DE MATERIAL DE 1A CATEGORIA, CAMINHO DESERVICO LEITO NATURAL, COM ESCAVADEIRA HIDRAULICA E CAMINHAO BASCULANTE 6 M3, DMT 600 ATE 800 M</v>
          </cell>
          <cell r="C2191" t="str">
            <v>M3</v>
          </cell>
          <cell r="D2191">
            <v>4.2</v>
          </cell>
        </row>
        <row r="2192">
          <cell r="A2192">
            <v>72824</v>
          </cell>
          <cell r="B2192" t="str">
            <v>ESCAVACAO, CARGA E TRANSPORTE DE MATERIAL DE 1A CATEGORIA, CAMINHO DESERVICO LEITO NATURAL, COM ESCAVADEIRA HIDRAULICA E CAMINHAO BASCULANTE 6 M3, DMT 800 ATE 1.000 M</v>
          </cell>
          <cell r="C2192" t="str">
            <v>M3</v>
          </cell>
          <cell r="D2192">
            <v>4.32</v>
          </cell>
        </row>
        <row r="2193">
          <cell r="A2193">
            <v>72825</v>
          </cell>
          <cell r="B2193" t="str">
            <v>ESCAVACAO, CARGA E TRANSPORTE DE MATERIAL DE 1A CATEGORIA, CAMINHO DESERVICO REVESTIMENTO PRIMARIO, COM ESCAVADEIRA HIDRAULICA E CAMINHAO BASCULANTE 6 M3, DMT 50 ATE 200 M</v>
          </cell>
          <cell r="C2193" t="str">
            <v>M3</v>
          </cell>
          <cell r="D2193">
            <v>3.75</v>
          </cell>
        </row>
        <row r="2194">
          <cell r="A2194">
            <v>72826</v>
          </cell>
          <cell r="B2194" t="str">
            <v>ESCAVACAO, CARGA E TRANSPORTE DE MATERIAL DE 1A CATEGORIA, CAMINHO DESERVICO REVESTIMENTO PRIMARIO, COM ESCAVADEIRA HIDRAULICA E CAMINHAO BASCULANTE 6 M3, DMT 200 ATE 400 M</v>
          </cell>
          <cell r="C2194" t="str">
            <v>M3</v>
          </cell>
          <cell r="D2194">
            <v>3.81</v>
          </cell>
        </row>
        <row r="2195">
          <cell r="A2195">
            <v>72827</v>
          </cell>
          <cell r="B2195" t="str">
            <v>ESCAVACAO, CARGA E TRANSPORTE DE MATERIAL DE 1A CATEGORIA, CAMINHO DESERVICO REVESTIMENTO PRIMARIO, COM ESCAVADEIRA HIDRAULICA E CAMINHAO BASCULANTE 6 M3, DMT 400 ATE 600 M</v>
          </cell>
          <cell r="C2195" t="str">
            <v>M3</v>
          </cell>
          <cell r="D2195">
            <v>3.87</v>
          </cell>
        </row>
        <row r="2196">
          <cell r="A2196">
            <v>72828</v>
          </cell>
          <cell r="B2196" t="str">
            <v>ESCAVACAO, CARGA E TRANSPORTE DE MATERIAL DE 1A CATEGORIA, CAMINHO DESERVICO REVESTIMENTO PRIMARIO, COM ESCAVADEIRA HIDRAULICA E CAMINHAO BASCULANTE 6 M3, DMT 600 ATE 800 M</v>
          </cell>
          <cell r="C2196" t="str">
            <v>M3</v>
          </cell>
          <cell r="D2196">
            <v>3.94</v>
          </cell>
        </row>
        <row r="2197">
          <cell r="A2197">
            <v>72829</v>
          </cell>
          <cell r="B2197" t="str">
            <v>ESCAVACAO, CARGA E TRANSPORTE DE MATERIAL DE 1A CATEGORIA, CAMINHO DESERVICO REVESTIMENTO PRIMARIO, COM ESCAVADEIRA HIDRAULICA E CAMINHAO BASCULANTE 6 M3, DMT 800 ATE 1.000 M</v>
          </cell>
          <cell r="C2197" t="str">
            <v>M3</v>
          </cell>
          <cell r="D2197">
            <v>4.0199999999999996</v>
          </cell>
        </row>
        <row r="2198">
          <cell r="A2198">
            <v>72832</v>
          </cell>
          <cell r="B2198" t="str">
            <v>ESCAVACAO, CARGA E TRANSPORTE DE MATERIAL DE 1A CATEGORIA, CAMINHO DESERVICO PAVIMENTADO, COM ESCAVADEIRA HIDRAULICA E CAMINHAO BASCULANTE6 M3, DMT 50 ATE 200 M</v>
          </cell>
          <cell r="C2198" t="str">
            <v>M3</v>
          </cell>
          <cell r="D2198">
            <v>3.55</v>
          </cell>
        </row>
        <row r="2199">
          <cell r="A2199">
            <v>72833</v>
          </cell>
          <cell r="B2199" t="str">
            <v>ESCAVACAO, CARGA E TRANSPORTE DE MATERIAL DE 1A CATEGORIA, CAMINHO DESERVICO PAVIMENTADO, COM ESCAVADEIRA HIDRAULICA E CAMINHAO BASCULANTE6 M3, DMT 200 ATE 400 M</v>
          </cell>
          <cell r="C2199" t="str">
            <v>M3</v>
          </cell>
          <cell r="D2199">
            <v>3.61</v>
          </cell>
        </row>
        <row r="2200">
          <cell r="A2200">
            <v>72834</v>
          </cell>
          <cell r="B2200" t="str">
            <v>ESCAVACAO, CARGA E TRANSPORTE DE MATERIAL DE 1A CATEGORIA, CAMINHO DESERVICO PAVIMENTADO, COM ESCAVADEIRA HIDRAULICA E CAMINHAO BASCULANTE6 M3, DMT 400 ATE 600 M</v>
          </cell>
          <cell r="C2200" t="str">
            <v>M3</v>
          </cell>
          <cell r="D2200">
            <v>3.67</v>
          </cell>
        </row>
        <row r="2201">
          <cell r="A2201">
            <v>72835</v>
          </cell>
          <cell r="B2201" t="str">
            <v>ESCAVACAO, CARGA E TRANSPORTE DE MATERIAL DE 1A CATEGORIA, CAMINHO DESERVICO PAVIMENTADO, COM ESCAVADEIRA HIDRAULICA E CAMINHAO BASCULANTE6 M3, DMT 600 ATE 800 M</v>
          </cell>
          <cell r="C2201" t="str">
            <v>M3</v>
          </cell>
          <cell r="D2201">
            <v>3.73</v>
          </cell>
        </row>
        <row r="2202">
          <cell r="A2202">
            <v>72836</v>
          </cell>
          <cell r="B2202" t="str">
            <v>ESCAVACAO, CARGA E TRANSPORTE DE MATERIAL DE 1A CATEGORIA, CAMINHO DESERVICO PAVIMENTADO, COM ESCAVADEIRA HIDRAULICA E CAMINHAO BASCULANTE6 M3, DMT 800 ATE 1.000 M</v>
          </cell>
          <cell r="C2202" t="str">
            <v>M3</v>
          </cell>
          <cell r="D2202">
            <v>3.8</v>
          </cell>
        </row>
        <row r="2203">
          <cell r="A2203">
            <v>72838</v>
          </cell>
          <cell r="B2203" t="str">
            <v>TRANSPORTE COMERCIAL COM CAMINHAO CARROCERIA 9 T, RODOVIA EM LEITO NATURAL</v>
          </cell>
          <cell r="C2203" t="str">
            <v>TXKM</v>
          </cell>
          <cell r="D2203">
            <v>0.61</v>
          </cell>
        </row>
        <row r="2204">
          <cell r="A2204">
            <v>72839</v>
          </cell>
          <cell r="B2204" t="str">
            <v>TRANSPORTE COMERCIAL COM CAMINHAO CARROCERIA 9 T, RODOVIA COM REVESTIMENTO PRIMARIO</v>
          </cell>
          <cell r="C2204" t="str">
            <v>TXKM</v>
          </cell>
          <cell r="D2204">
            <v>0.49</v>
          </cell>
        </row>
        <row r="2205">
          <cell r="A2205">
            <v>72840</v>
          </cell>
          <cell r="B2205" t="str">
            <v>TRANSPORTE COMERCIAL COM CAMINHAO CARROCERIA 9 T, RODOVIA PAVIMENTADA</v>
          </cell>
          <cell r="C2205" t="str">
            <v>TXKM</v>
          </cell>
          <cell r="D2205">
            <v>0.41</v>
          </cell>
        </row>
        <row r="2206">
          <cell r="A2206">
            <v>72841</v>
          </cell>
          <cell r="B2206" t="str">
            <v>TRANSPORTE COMERCIAL COM CAMINHAO BASCULANTE 6 M3, RODOVIA EM LEITO NATURAL</v>
          </cell>
          <cell r="C2206" t="str">
            <v>TXKM</v>
          </cell>
          <cell r="D2206">
            <v>0.66</v>
          </cell>
        </row>
        <row r="2207">
          <cell r="A2207">
            <v>72842</v>
          </cell>
          <cell r="B2207" t="str">
            <v>TRANSPORTE COMERCIAL COM CAMINHAO BASCULANTE 6 M3, RODOVIA COM REVESTIMENTO PRIMARIO</v>
          </cell>
          <cell r="C2207" t="str">
            <v>TXKM</v>
          </cell>
          <cell r="D2207">
            <v>0.53</v>
          </cell>
        </row>
        <row r="2208">
          <cell r="A2208">
            <v>72843</v>
          </cell>
          <cell r="B2208" t="str">
            <v>TRANSPORTE COMERCIAL COM CAMINHAO BASCULANTE 6 M3, RODOVIA PAVIMENTADA</v>
          </cell>
          <cell r="C2208" t="str">
            <v>TXKM</v>
          </cell>
          <cell r="D2208">
            <v>0.44</v>
          </cell>
        </row>
        <row r="2209">
          <cell r="A2209">
            <v>72844</v>
          </cell>
          <cell r="B2209" t="str">
            <v>CARGA, MANOBRAS E DESCARGA DE AREIA, BRITA, PEDRA DE MAO E SOLOS COM CAMINHAO BASCULANTE 6 M3 (DESCARGA LIVRE)</v>
          </cell>
          <cell r="C2209" t="str">
            <v>T</v>
          </cell>
          <cell r="D2209">
            <v>0.46</v>
          </cell>
        </row>
        <row r="2210">
          <cell r="A2210">
            <v>72845</v>
          </cell>
          <cell r="B2210" t="str">
            <v>CARGA, MANOBRAS E DESCARGA DE BRITA PARA TRATAMENTOS SUPERFICIAIS, COMCAMINHAO BASCULANTE 6 M3</v>
          </cell>
          <cell r="C2210" t="str">
            <v>T</v>
          </cell>
          <cell r="D2210">
            <v>2.77</v>
          </cell>
        </row>
        <row r="2211">
          <cell r="A2211">
            <v>72846</v>
          </cell>
          <cell r="B2211" t="str">
            <v>CARGA, MANOBRAS E DESCARGA DE MISTURA BETUMINOSA A QUENTE, COM CAMINHAO BASCULANTE 6 M3</v>
          </cell>
          <cell r="C2211" t="str">
            <v>T</v>
          </cell>
          <cell r="D2211">
            <v>2.29</v>
          </cell>
        </row>
        <row r="2212">
          <cell r="A2212">
            <v>72847</v>
          </cell>
          <cell r="B2212" t="str">
            <v>CARGA, MANOBRAS E DESCARGA DE MISTURA BETUMINOSA A FRIO, COM CAMINHAOBASCULANTE 6 M3</v>
          </cell>
          <cell r="C2212" t="str">
            <v>T</v>
          </cell>
          <cell r="D2212">
            <v>4.93</v>
          </cell>
        </row>
        <row r="2213">
          <cell r="A2213">
            <v>72848</v>
          </cell>
          <cell r="B2213" t="str">
            <v>CARGA, MANOBRAS E DESCARGA DE BRITA PARA BASE DE MACADAME, COM CAMINHAO BASCULANTE 6 M3</v>
          </cell>
          <cell r="C2213" t="str">
            <v>T</v>
          </cell>
          <cell r="D2213">
            <v>1.23</v>
          </cell>
        </row>
        <row r="2214">
          <cell r="A2214">
            <v>72849</v>
          </cell>
          <cell r="B2214" t="str">
            <v>CARGA, MANOBRAS E DESCARGA DE MISTURAS DE SOLOS E AGREGADOS (BASES ESTABILIZADAS EM USINA) COM CAMINHAO BASCULANTE 6 M3</v>
          </cell>
          <cell r="C2214" t="str">
            <v>T</v>
          </cell>
          <cell r="D2214">
            <v>1.58</v>
          </cell>
        </row>
        <row r="2215">
          <cell r="A2215">
            <v>72850</v>
          </cell>
          <cell r="B2215" t="str">
            <v>CARGA, MANOBRAS E DESCARGA DE MATERIAIS DIVERSOS, COM CAMINHAO CARROCERIA 9T (CARGA E DESCARGA MANUAIS)</v>
          </cell>
          <cell r="C2215" t="str">
            <v>T</v>
          </cell>
          <cell r="D2215">
            <v>7.67</v>
          </cell>
        </row>
        <row r="2216">
          <cell r="A2216">
            <v>72851</v>
          </cell>
          <cell r="B2216" t="str">
            <v>TRANSPORTE LOCAL COM CAMINHAO BASCULANTE 6 M3, RODOVIA EM LEITO NATURAL, DMT ATE 200 M</v>
          </cell>
          <cell r="C2216" t="str">
            <v>M3</v>
          </cell>
          <cell r="D2216">
            <v>2.25</v>
          </cell>
        </row>
        <row r="2217">
          <cell r="A2217">
            <v>72852</v>
          </cell>
          <cell r="B2217" t="str">
            <v>TRANSPORTE LOCAL COM CAMINHAO BASCULANTE 6 M3, RODOVIA EM LEITO NATURAL, DMT 200 A 400 M</v>
          </cell>
          <cell r="C2217" t="str">
            <v>M3</v>
          </cell>
          <cell r="D2217">
            <v>2.31</v>
          </cell>
        </row>
        <row r="2218">
          <cell r="A2218">
            <v>72853</v>
          </cell>
          <cell r="B2218" t="str">
            <v>TRANSPORTE LOCAL COM CAMINHAO BASCULANTE 6 M3, RODOVIA EM LEITO NATURAL, DMT 400 A 600 M</v>
          </cell>
          <cell r="C2218" t="str">
            <v>M3</v>
          </cell>
          <cell r="D2218">
            <v>2.37</v>
          </cell>
        </row>
        <row r="2219">
          <cell r="A2219">
            <v>72854</v>
          </cell>
          <cell r="B2219" t="str">
            <v>TRANSPORTE LOCAL COM CAMINHAO BASCULANTE 6 M3, RODOVIA EM LEITO NATURAL, DMT 600 A 800 M</v>
          </cell>
          <cell r="C2219" t="str">
            <v>M3</v>
          </cell>
          <cell r="D2219">
            <v>2.44</v>
          </cell>
        </row>
        <row r="2220">
          <cell r="A2220">
            <v>72855</v>
          </cell>
          <cell r="B2220" t="str">
            <v>TRANSPORTE LOCAL COM CAMINHAO BASCULANTE 6 M3, RODOVIA EM LEITO NATURAL, DMT 800 A 1.000 M</v>
          </cell>
          <cell r="C2220" t="str">
            <v>M3</v>
          </cell>
          <cell r="D2220">
            <v>2.5</v>
          </cell>
        </row>
        <row r="2221">
          <cell r="A2221">
            <v>72856</v>
          </cell>
          <cell r="B2221" t="str">
            <v>TRANSPORTE LOCAL COM CAMINHAO BASCULANTE 6 M3, RODOVIA EM LEITO NATURAL</v>
          </cell>
          <cell r="C2221" t="str">
            <v>M3XKM</v>
          </cell>
          <cell r="D2221">
            <v>1.0900000000000001</v>
          </cell>
        </row>
        <row r="2222">
          <cell r="A2222">
            <v>72857</v>
          </cell>
          <cell r="B2222" t="str">
            <v>TRANSPORTE LOCAL COM CAMINHAO BASCULANTE 6 M3, RODOVIA COM REVESTIMENTO PRIMARIO, DMT ATE 200 M</v>
          </cell>
          <cell r="C2222" t="str">
            <v>M3</v>
          </cell>
          <cell r="D2222">
            <v>2</v>
          </cell>
        </row>
        <row r="2223">
          <cell r="A2223">
            <v>72858</v>
          </cell>
          <cell r="B2223" t="str">
            <v>TRANSPORTE LOCAL COM CAMINHAO BASCULANTE 6 M3, RODOVIA COM REVESTIMENTO PRIMARIO, DMT 200 A 400 M</v>
          </cell>
          <cell r="C2223" t="str">
            <v>M3</v>
          </cell>
          <cell r="D2223">
            <v>2.0499999999999998</v>
          </cell>
        </row>
        <row r="2224">
          <cell r="A2224">
            <v>72859</v>
          </cell>
          <cell r="B2224" t="str">
            <v>TRANSPORTE LOCAL COM CAMINHAO BASCULANTE 6 M3, RODOVIA COM REVESTIMENTO PRIMARIO, DMT 400 A 600 M</v>
          </cell>
          <cell r="C2224" t="str">
            <v>M3</v>
          </cell>
          <cell r="D2224">
            <v>2.11</v>
          </cell>
        </row>
        <row r="2225">
          <cell r="A2225">
            <v>72860</v>
          </cell>
          <cell r="B2225" t="str">
            <v>TRANSPORTE LOCAL COM CAMINHAO BASCULANTE 6 M3, RODOVIA COM REVESTIMENTO PRIMARIO, DMT 600 A 800 M</v>
          </cell>
          <cell r="C2225" t="str">
            <v>M3</v>
          </cell>
          <cell r="D2225">
            <v>2.17</v>
          </cell>
        </row>
        <row r="2226">
          <cell r="A2226">
            <v>72874</v>
          </cell>
          <cell r="B2226" t="str">
            <v>TRANSPORTE LOCAL COM CAMINHAO BASCULANTE 6 M3, RODOVIA COM REVESTIMENTO PRIMARIO, DMT 800 A 1.000 M</v>
          </cell>
          <cell r="C2226" t="str">
            <v>M3</v>
          </cell>
          <cell r="D2226">
            <v>2.23</v>
          </cell>
        </row>
        <row r="2227">
          <cell r="A2227">
            <v>72875</v>
          </cell>
          <cell r="B2227" t="str">
            <v>TRANSPORTE LOCAL COM CAMINHÃO BASCULANTE 6 M3, RODOVIA COM REVESTIMENTO PRIMARIO</v>
          </cell>
          <cell r="C2227" t="str">
            <v>M3XKM</v>
          </cell>
          <cell r="D2227">
            <v>0.98</v>
          </cell>
        </row>
        <row r="2228">
          <cell r="A2228">
            <v>72876</v>
          </cell>
          <cell r="B2228" t="str">
            <v>TRANSPORTE LOCAL COM CAMINHÃO BASCULANTE 6 M3, RODOVIA PAVIMENTADA, DMT ATE 200 M</v>
          </cell>
          <cell r="C2228" t="str">
            <v>M3</v>
          </cell>
          <cell r="D2228">
            <v>1.79</v>
          </cell>
        </row>
        <row r="2229">
          <cell r="A2229">
            <v>72877</v>
          </cell>
          <cell r="B2229" t="str">
            <v>TRANSPORTE LOCAL COM CAMINHAO BASCULANTE 6 M3, RODOVIA PAVIMENTADA, DMT 200 A 400 M</v>
          </cell>
          <cell r="C2229" t="str">
            <v>M3</v>
          </cell>
          <cell r="D2229">
            <v>1.84</v>
          </cell>
        </row>
        <row r="2230">
          <cell r="A2230">
            <v>72878</v>
          </cell>
          <cell r="B2230" t="str">
            <v>TRANSPORTE LOCAL COM CAMINHAO BASCULANTE 6 M3, RODOVIA PAVIMENTADA, DMT 400 A 600 M</v>
          </cell>
          <cell r="C2230" t="str">
            <v>M3</v>
          </cell>
          <cell r="D2230">
            <v>1.89</v>
          </cell>
        </row>
        <row r="2231">
          <cell r="A2231">
            <v>72879</v>
          </cell>
          <cell r="B2231" t="str">
            <v>TRANSPORTE LOCAL COM CAMINHAO BASCULANTE 6 M3, RODOVIA PAVIMENTADA, DMT 600 A 800 M</v>
          </cell>
          <cell r="C2231" t="str">
            <v>M3</v>
          </cell>
          <cell r="D2231">
            <v>1.95</v>
          </cell>
        </row>
        <row r="2232">
          <cell r="A2232">
            <v>72880</v>
          </cell>
          <cell r="B2232" t="str">
            <v>TRANSPORTE LOCAL COM CAMINHAO BASCULANTE 6 M3, RODOVIA PAVIMENTADA, DMT 800 A 1.000 M</v>
          </cell>
          <cell r="C2232" t="str">
            <v>M3</v>
          </cell>
          <cell r="D2232">
            <v>2</v>
          </cell>
        </row>
        <row r="2233">
          <cell r="A2233">
            <v>72881</v>
          </cell>
          <cell r="B2233" t="str">
            <v>TRANSPORTE LOCAL COM CAMINHAO BASCULANTE 6 M3, RODOVIA PAVIMENTADA ( PARA DISTANCIAS SUPERIORES A 4 KM )</v>
          </cell>
          <cell r="C2233" t="str">
            <v>M3XKM</v>
          </cell>
          <cell r="D2233">
            <v>0.88</v>
          </cell>
        </row>
        <row r="2234">
          <cell r="A2234">
            <v>72882</v>
          </cell>
          <cell r="B2234" t="str">
            <v>TRANSPORTE COMERCIAL COM CAMINHAO CARROCERIA 9 T, RODOVIA EM LEITO NATURAL</v>
          </cell>
          <cell r="C2234" t="str">
            <v>M3XKM</v>
          </cell>
          <cell r="D2234">
            <v>0.91</v>
          </cell>
        </row>
        <row r="2235">
          <cell r="A2235">
            <v>72883</v>
          </cell>
          <cell r="B2235" t="str">
            <v>TRANSPORTE COMERCIAL COM CAMINHAO CARROCERIA 9 T, RODOVIA COM REVESTIMENTO PRIMARIO</v>
          </cell>
          <cell r="C2235" t="str">
            <v>M3XKM</v>
          </cell>
          <cell r="D2235">
            <v>0.73</v>
          </cell>
        </row>
        <row r="2236">
          <cell r="A2236">
            <v>72884</v>
          </cell>
          <cell r="B2236" t="str">
            <v>TRANSPORTE COMERCIAL COM CAMINHAO CARROCERIA 9 T, RODOVIA PAVIMENTADA</v>
          </cell>
          <cell r="C2236" t="str">
            <v>M3XKM</v>
          </cell>
          <cell r="D2236">
            <v>0.61</v>
          </cell>
        </row>
        <row r="2237">
          <cell r="A2237">
            <v>72885</v>
          </cell>
          <cell r="B2237" t="str">
            <v>TRANSPORTE COMERCIAL COM CAMINHAO BASCULANTE 6 M3, RODOVIA EM LEITO NATURAL</v>
          </cell>
          <cell r="C2237" t="str">
            <v>M3XKM</v>
          </cell>
          <cell r="D2237">
            <v>0.99</v>
          </cell>
        </row>
        <row r="2238">
          <cell r="A2238">
            <v>72886</v>
          </cell>
          <cell r="B2238" t="str">
            <v>TRANSPORTE COMERCIAL COM CAMINHAO BASCULANTE 6 M3, RODOVIA COM REVESTIMENTO PRIMARIO</v>
          </cell>
          <cell r="C2238" t="str">
            <v>M3XKM</v>
          </cell>
          <cell r="D2238">
            <v>0.79</v>
          </cell>
        </row>
        <row r="2239">
          <cell r="A2239">
            <v>72887</v>
          </cell>
          <cell r="B2239" t="str">
            <v>TRANSPORTE COMERCIAL COM CAMINHAO BASCULANTE 6 M3, RODOVIA PAVIMENTADA</v>
          </cell>
          <cell r="C2239" t="str">
            <v>M3XKM</v>
          </cell>
          <cell r="D2239">
            <v>0.66</v>
          </cell>
        </row>
        <row r="2240">
          <cell r="A2240">
            <v>72888</v>
          </cell>
          <cell r="B2240" t="str">
            <v>CARGA, MANOBRAS E DESCARGA DE AREIA, BRITA, PEDRA DE MAO E SOLOS COM CAMINHAO BASCULANTE 6 M3 (DESCARGA LIVRE)</v>
          </cell>
          <cell r="C2240" t="str">
            <v>M3</v>
          </cell>
          <cell r="D2240">
            <v>0.69</v>
          </cell>
        </row>
        <row r="2241">
          <cell r="A2241">
            <v>72890</v>
          </cell>
          <cell r="B2241" t="str">
            <v>CARGA, MANOBRAS E DESCARGA DE BRITA PARA TRATAMENTOS SUPERFICIAIS, COMCAMINHAO BASCULANTE 6 M3, DESCARGA EM DISTRIBUIDOR</v>
          </cell>
          <cell r="C2241" t="str">
            <v>M3</v>
          </cell>
          <cell r="D2241">
            <v>4.16</v>
          </cell>
        </row>
        <row r="2242">
          <cell r="A2242">
            <v>72891</v>
          </cell>
          <cell r="B2242" t="str">
            <v>CARGA, MANOBRAS E DESCARGA DE MISTURA BETUMINOSA A QUENTE, COM CAMINHAO BASCULANTE 6 M3, DESCARGA EM VIBRO-ACABADORA</v>
          </cell>
          <cell r="C2242" t="str">
            <v>M3</v>
          </cell>
          <cell r="D2242">
            <v>3.43</v>
          </cell>
        </row>
        <row r="2243">
          <cell r="A2243">
            <v>72892</v>
          </cell>
          <cell r="B2243" t="str">
            <v>CARGA, MANOBRAS E DESCARGA DE DE MISTURA BETUMINOSA A FRIO, COM CAMINHAO BASCULANTE 6 M3, DESCARGA EM VIBRO-ACABADORA</v>
          </cell>
          <cell r="C2243" t="str">
            <v>M3</v>
          </cell>
          <cell r="D2243">
            <v>7.4</v>
          </cell>
        </row>
        <row r="2244">
          <cell r="A2244">
            <v>72893</v>
          </cell>
          <cell r="B2244" t="str">
            <v>CARGA, MANOBRAS E DESCARGA DE BRITA PARA BASE DE MACADAME, COM CAMINHAO BASCULANTE 6 M3, DESCARGA EM DISTRIBUIDOR</v>
          </cell>
          <cell r="C2244" t="str">
            <v>M3</v>
          </cell>
          <cell r="D2244">
            <v>1.84</v>
          </cell>
        </row>
        <row r="2245">
          <cell r="A2245">
            <v>72894</v>
          </cell>
          <cell r="B2245" t="str">
            <v>CARGA, MANOBRAS E DESCARGA DE MISTURAS DE SOLOS E AGREGADOS, COM CAMINHAO BASCULANTE 6 M3, DESCARGA EM DISTRIBUIDOR</v>
          </cell>
          <cell r="C2245" t="str">
            <v>M3</v>
          </cell>
          <cell r="D2245">
            <v>2.37</v>
          </cell>
        </row>
        <row r="2246">
          <cell r="A2246">
            <v>72895</v>
          </cell>
          <cell r="B2246" t="str">
            <v>CARGA, MANOBRAS E DESCARGA DE MATERIAIS DIVERSOS, COM CAMINHAO CARROCERIA 9 T (CARGA E DESCARGA MANUAIS)</v>
          </cell>
          <cell r="C2246" t="str">
            <v>M3</v>
          </cell>
          <cell r="D2246">
            <v>12.47</v>
          </cell>
        </row>
        <row r="2247">
          <cell r="A2247">
            <v>72896</v>
          </cell>
          <cell r="B2247" t="str">
            <v>CARGA MANUAL DE TERRA EM CAMINHAO BASCULANTE 6 M3</v>
          </cell>
          <cell r="C2247" t="str">
            <v>M3</v>
          </cell>
          <cell r="D2247">
            <v>9.57</v>
          </cell>
        </row>
        <row r="2248">
          <cell r="A2248">
            <v>72897</v>
          </cell>
          <cell r="B2248" t="str">
            <v>CARGA MANUAL DE ENTULHO EM CAMINHAO BASCULANTE 6 M3</v>
          </cell>
          <cell r="C2248" t="str">
            <v>M3</v>
          </cell>
          <cell r="D2248">
            <v>11.62</v>
          </cell>
        </row>
        <row r="2249">
          <cell r="A2249">
            <v>72898</v>
          </cell>
          <cell r="B2249" t="str">
            <v>CARGA E DESCARGA MECANIZADAS DE ENTULHO EM CAMINHAO BASCULANTE 6 M3</v>
          </cell>
          <cell r="C2249" t="str">
            <v>M3</v>
          </cell>
          <cell r="D2249">
            <v>0.69</v>
          </cell>
        </row>
        <row r="2250">
          <cell r="A2250">
            <v>72899</v>
          </cell>
          <cell r="B2250" t="str">
            <v>TRANSPORTE DE ENTULHO COM CAMINHÃO BASCULANTE 6 M3, RODOVIA PAVIMENTADA, DMT ATE 0,5 KM</v>
          </cell>
          <cell r="C2250" t="str">
            <v>M3</v>
          </cell>
          <cell r="D2250">
            <v>3.22</v>
          </cell>
        </row>
        <row r="2251">
          <cell r="A2251">
            <v>72900</v>
          </cell>
          <cell r="B2251" t="str">
            <v>TRANSPORTE DE ENTULHO COM CAMINHAO BASCULANTE 6 M3, RODOVIA PAVIMENTADA, DMT 0,5 A 1,0 KM</v>
          </cell>
          <cell r="C2251" t="str">
            <v>M3</v>
          </cell>
          <cell r="D2251">
            <v>3.55</v>
          </cell>
        </row>
        <row r="2252">
          <cell r="A2252">
            <v>74010</v>
          </cell>
          <cell r="B2252" t="str">
            <v>CARGA E DESCARGA MECANIZADA</v>
          </cell>
          <cell r="C2252">
            <v>0</v>
          </cell>
          <cell r="D2252">
            <v>0</v>
          </cell>
        </row>
        <row r="2253">
          <cell r="A2253" t="str">
            <v>74010/001</v>
          </cell>
          <cell r="B2253" t="str">
            <v>CARGA E DESCARGA MECANICA DE SOLO UTILIZANDO CAMINHAO BASCULANTE 5,0M3/11T E PA CARREGADEIRA SOBRE PNEUS * 105 HP * CAP. 1,72M3.</v>
          </cell>
          <cell r="C2253" t="str">
            <v>M3</v>
          </cell>
          <cell r="D2253">
            <v>0.99</v>
          </cell>
        </row>
        <row r="2254">
          <cell r="A2254">
            <v>74011</v>
          </cell>
          <cell r="B2254" t="str">
            <v>TRANSPORTE DE MATERIAL</v>
          </cell>
          <cell r="C2254">
            <v>0</v>
          </cell>
          <cell r="D2254">
            <v>0</v>
          </cell>
        </row>
        <row r="2255">
          <cell r="A2255" t="str">
            <v>74011/001</v>
          </cell>
          <cell r="B2255" t="str">
            <v>TRANSPORTE LOCAL EM LEITO NATURAL, COM CAMINHAO BASCULANTE 6M3</v>
          </cell>
          <cell r="C2255" t="str">
            <v>M3/KM</v>
          </cell>
          <cell r="D2255">
            <v>1.1299999999999999</v>
          </cell>
        </row>
        <row r="2256">
          <cell r="A2256">
            <v>74140</v>
          </cell>
          <cell r="B2256" t="str">
            <v>CARGA, TRANSPORTE E DESCARGA DE MATERIAL - MMA</v>
          </cell>
          <cell r="C2256">
            <v>0</v>
          </cell>
          <cell r="D2256">
            <v>0</v>
          </cell>
        </row>
        <row r="2257">
          <cell r="A2257" t="str">
            <v>74140/001</v>
          </cell>
          <cell r="B2257" t="str">
            <v>CARGA, TRANSPORTE E DESCARGA MECANICA ATE 1,00 KM</v>
          </cell>
          <cell r="C2257" t="str">
            <v>M3</v>
          </cell>
          <cell r="D2257">
            <v>1.85</v>
          </cell>
        </row>
        <row r="2258">
          <cell r="A2258" t="str">
            <v>74140/002</v>
          </cell>
          <cell r="B2258" t="str">
            <v>CARGA, TRANSPORTE E DESCARGA MECANICA ATE 5,00 KM</v>
          </cell>
          <cell r="C2258" t="str">
            <v>M3</v>
          </cell>
          <cell r="D2258">
            <v>6.85</v>
          </cell>
        </row>
        <row r="2259">
          <cell r="A2259" t="str">
            <v>74140/003</v>
          </cell>
          <cell r="B2259" t="str">
            <v>CARGA, TRANSPORTE E DESCARGA MECANICA ATE 10,00 KM</v>
          </cell>
          <cell r="C2259" t="str">
            <v>M3</v>
          </cell>
          <cell r="D2259">
            <v>8.1</v>
          </cell>
        </row>
        <row r="2260">
          <cell r="A2260">
            <v>74203</v>
          </cell>
          <cell r="B2260" t="str">
            <v>REMOCAO DE MATERIAL 1A. CATEGORIA, C/ CARGA MECANICA E TRANSPORTE.</v>
          </cell>
          <cell r="C2260">
            <v>0</v>
          </cell>
          <cell r="D2260">
            <v>0</v>
          </cell>
        </row>
        <row r="2261">
          <cell r="A2261" t="str">
            <v>74203/001</v>
          </cell>
          <cell r="B2261" t="str">
            <v>REMOCAO DE MATERIAL 1A. CATEGORIA, EM CAMINHAO BASCULANTE, D.M.T.=6 KM(INCLUSIVE CARGA MECANICA E DESCARGA).</v>
          </cell>
          <cell r="C2261" t="str">
            <v>M3</v>
          </cell>
          <cell r="D2261">
            <v>8.61</v>
          </cell>
        </row>
        <row r="2262">
          <cell r="A2262">
            <v>74204</v>
          </cell>
          <cell r="B2262" t="str">
            <v>TRANSPORTE DE MATERIAL COM D.M.T.= 6,0 KM</v>
          </cell>
          <cell r="C2262">
            <v>0</v>
          </cell>
          <cell r="D2262">
            <v>0</v>
          </cell>
        </row>
        <row r="2263">
          <cell r="A2263" t="str">
            <v>74204/001</v>
          </cell>
          <cell r="B2263" t="str">
            <v>TRANSPORTE DE MATERIAL - BOTA-FORA, D.M.T.= 6,0 KM</v>
          </cell>
          <cell r="C2263" t="str">
            <v>M3</v>
          </cell>
          <cell r="D2263">
            <v>6.8</v>
          </cell>
        </row>
        <row r="2264">
          <cell r="A2264">
            <v>74207</v>
          </cell>
          <cell r="B2264" t="str">
            <v>TRANSPORTE DE MATERIAL COM D.M.T.= 10,0 KM</v>
          </cell>
          <cell r="C2264">
            <v>0</v>
          </cell>
          <cell r="D2264">
            <v>0</v>
          </cell>
        </row>
        <row r="2265">
          <cell r="A2265" t="str">
            <v>74207/001</v>
          </cell>
          <cell r="B2265" t="str">
            <v>TRANSPORTE DE MATERIAL - BOTA-FORA, D.M.T = 10,0 KM</v>
          </cell>
          <cell r="C2265" t="str">
            <v>M3</v>
          </cell>
          <cell r="D2265">
            <v>11.34</v>
          </cell>
        </row>
        <row r="2266">
          <cell r="A2266">
            <v>74241</v>
          </cell>
          <cell r="B2266" t="str">
            <v>EMPILHAMENTO DE SOLO ORGANICO</v>
          </cell>
          <cell r="C2266">
            <v>0</v>
          </cell>
          <cell r="D2266">
            <v>0</v>
          </cell>
        </row>
        <row r="2267">
          <cell r="A2267" t="str">
            <v>74241/001</v>
          </cell>
          <cell r="B2267" t="str">
            <v>EMPILHAMENTO DE SOLO ORGANICO RETIRADO NA AREA DO ATERRO COM TRATOR SOBRE ESTEIRAS COM 160HP.</v>
          </cell>
          <cell r="C2267" t="str">
            <v>M3</v>
          </cell>
          <cell r="D2267">
            <v>3.64</v>
          </cell>
        </row>
        <row r="2268">
          <cell r="A2268">
            <v>74255</v>
          </cell>
          <cell r="B2268" t="str">
            <v>CARGA MANUAL EM CAMINHAO BASCULANTE</v>
          </cell>
          <cell r="C2268">
            <v>0</v>
          </cell>
          <cell r="D2268">
            <v>0</v>
          </cell>
        </row>
        <row r="2269">
          <cell r="A2269" t="str">
            <v>74255/001</v>
          </cell>
          <cell r="B2269" t="str">
            <v>CARGA MANUAL DE TERRA EM CAMINHAO BASCULANTE (NAO INCLUI O CUSTOCUSTO IMPRODUTIVO DO CAMINHAO BASCULANTE)</v>
          </cell>
          <cell r="C2269" t="str">
            <v>M3</v>
          </cell>
          <cell r="D2269">
            <v>4.1100000000000003</v>
          </cell>
        </row>
        <row r="2270">
          <cell r="A2270" t="str">
            <v>74255/002</v>
          </cell>
          <cell r="B2270" t="str">
            <v>CARGA MANUAL DE TERRA EM CAMINHAO BASCULANTE (INCLUI O CUSTOIMPRODUTIVO DIURNO DO CAMINHAO BASCULANTE C/ CACAMBA 4,0M3)</v>
          </cell>
          <cell r="C2270" t="str">
            <v>M3</v>
          </cell>
          <cell r="D2270">
            <v>9.31</v>
          </cell>
        </row>
        <row r="2271">
          <cell r="A2271" t="str">
            <v>74255/003</v>
          </cell>
          <cell r="B2271" t="str">
            <v>CARGA MANUAL DE MATERIAL A GRANEL (2 SERVENTES) EM CAMINHAO BASCULANTEC/ CACAMBA DE 4,0M3 INCLUINDO DESCARGA MECÂNICA</v>
          </cell>
          <cell r="C2271" t="str">
            <v>M3</v>
          </cell>
          <cell r="D2271">
            <v>15.37</v>
          </cell>
        </row>
        <row r="2272">
          <cell r="A2272">
            <v>225</v>
          </cell>
          <cell r="B2272" t="str">
            <v>REGULARIZACAO E APILOAMENTO DE FUNDO DE VALAS</v>
          </cell>
          <cell r="C2272">
            <v>0</v>
          </cell>
          <cell r="D2272">
            <v>0</v>
          </cell>
        </row>
        <row r="2273">
          <cell r="A2273">
            <v>73733</v>
          </cell>
          <cell r="B2273" t="str">
            <v>COMPACTAÇÃO MANUAL FUNDO DE VALAS COM MAÇO=10 KG PARA REDE DE ESGOTO -131401051</v>
          </cell>
          <cell r="C2273" t="str">
            <v>M2</v>
          </cell>
          <cell r="D2273">
            <v>2.31</v>
          </cell>
        </row>
        <row r="2274">
          <cell r="A2274">
            <v>282</v>
          </cell>
          <cell r="B2274" t="str">
            <v>FORNEC. DE MAT. C/OU S/CARGA, DESC. E TRANSPORTE</v>
          </cell>
          <cell r="C2274">
            <v>0</v>
          </cell>
          <cell r="D2274">
            <v>0</v>
          </cell>
        </row>
        <row r="2275">
          <cell r="A2275">
            <v>6513</v>
          </cell>
          <cell r="B2275" t="str">
            <v>FORNECIMENTO E LANCAMENTO DE PEDRA DE MAO P/CONSTRUCAO DE SUMIDOUROP/EFLUENTE LIQUIDO DA FOSSA SEPTICA D INT = 300 CM, H INT = 660 CM (P/COMP.11516/1)</v>
          </cell>
          <cell r="C2275" t="str">
            <v>M3</v>
          </cell>
          <cell r="D2275">
            <v>7767.68</v>
          </cell>
        </row>
        <row r="2276">
          <cell r="A2276">
            <v>6514</v>
          </cell>
          <cell r="B2276" t="str">
            <v>FORNECIMENTO E LANCAMENTO DE BRITA N. 4</v>
          </cell>
          <cell r="C2276" t="str">
            <v>M3</v>
          </cell>
          <cell r="D2276">
            <v>105.78</v>
          </cell>
        </row>
        <row r="2277">
          <cell r="A2277">
            <v>283</v>
          </cell>
          <cell r="B2277" t="str">
            <v>COMPACTACAO OU APILOAMENTO</v>
          </cell>
          <cell r="C2277">
            <v>0</v>
          </cell>
          <cell r="D2277">
            <v>0</v>
          </cell>
        </row>
        <row r="2278">
          <cell r="A2278">
            <v>5622</v>
          </cell>
          <cell r="B2278" t="str">
            <v>REGULARIZACAO E COMPACTACAO MANUAL DE TERRENO COM SOQUETE</v>
          </cell>
          <cell r="C2278" t="str">
            <v>M2</v>
          </cell>
          <cell r="D2278">
            <v>2.2599999999999998</v>
          </cell>
        </row>
        <row r="2279">
          <cell r="A2279">
            <v>6508</v>
          </cell>
          <cell r="B2279" t="str">
            <v>REGULARIZACAO E COMPACTACAO MANUAL, P/ CONSTRUCAO DE SUMIDOUROP/EFLUENTE LIQUIDO DA FOSSA SEPTICA, D INT = 300 CM E H INT = 660 CM (P/ COMP.11516/1)</v>
          </cell>
          <cell r="C2279" t="str">
            <v>M2</v>
          </cell>
          <cell r="D2279">
            <v>158.4</v>
          </cell>
        </row>
        <row r="2280">
          <cell r="A2280">
            <v>41721</v>
          </cell>
          <cell r="B2280" t="str">
            <v>COMPACTACAO MECANICA A 95% DO PROCTOR NORMAL - PAVIMENTACAO URBANA</v>
          </cell>
          <cell r="C2280" t="str">
            <v>M3</v>
          </cell>
          <cell r="D2280">
            <v>2.27</v>
          </cell>
        </row>
        <row r="2281">
          <cell r="A2281">
            <v>41722</v>
          </cell>
          <cell r="B2281" t="str">
            <v>COMPACTACAO MECANICA A 100% DO PROCTOR NORMAL - PAVIMENTACAO URBANA</v>
          </cell>
          <cell r="C2281" t="str">
            <v>M3</v>
          </cell>
          <cell r="D2281">
            <v>3.61</v>
          </cell>
        </row>
        <row r="2282">
          <cell r="A2282">
            <v>74005</v>
          </cell>
          <cell r="B2282" t="str">
            <v>ATERRO/REATERRO DE AREAS</v>
          </cell>
          <cell r="C2282">
            <v>0</v>
          </cell>
          <cell r="D2282">
            <v>0</v>
          </cell>
        </row>
        <row r="2283">
          <cell r="A2283" t="str">
            <v>74005/001</v>
          </cell>
          <cell r="B2283" t="str">
            <v>COMPACTACAO MECANICA, SEM CONTROLE DO GC (C/COMPACTADOR PLACA 400 KG)</v>
          </cell>
          <cell r="C2283" t="str">
            <v>M3</v>
          </cell>
          <cell r="D2283">
            <v>2.13</v>
          </cell>
        </row>
        <row r="2284">
          <cell r="A2284" t="str">
            <v>74005/002</v>
          </cell>
          <cell r="B2284" t="str">
            <v>COMPACTACAO MECANICA C/ CONTROLE DO GC&gt;=95% DO PN (AREAS) (C/MONIVELADORA 140 HP E ROLO COMPRESSOR VIBRATORIO 80 HP)</v>
          </cell>
          <cell r="C2284" t="str">
            <v>M3</v>
          </cell>
          <cell r="D2284">
            <v>2.2400000000000002</v>
          </cell>
        </row>
        <row r="2285">
          <cell r="A2285">
            <v>74009</v>
          </cell>
          <cell r="B2285" t="str">
            <v>REGULARIZACAO E/OU COMPACTACAO</v>
          </cell>
          <cell r="C2285">
            <v>0</v>
          </cell>
          <cell r="D2285">
            <v>0</v>
          </cell>
        </row>
        <row r="2286">
          <cell r="A2286" t="str">
            <v>74009/001</v>
          </cell>
          <cell r="B2286" t="str">
            <v>REGULARIZACAO E COMPACTACAO MANUAL DE TERRENO</v>
          </cell>
          <cell r="C2286" t="str">
            <v>M2</v>
          </cell>
          <cell r="D2286">
            <v>2.2599999999999998</v>
          </cell>
        </row>
        <row r="2287">
          <cell r="A2287">
            <v>74016</v>
          </cell>
          <cell r="B2287" t="str">
            <v>REGULARIZACAO E/OU COMPACTACAO</v>
          </cell>
          <cell r="C2287">
            <v>0</v>
          </cell>
          <cell r="D2287">
            <v>0</v>
          </cell>
        </row>
        <row r="2288">
          <cell r="A2288" t="str">
            <v>74016/001</v>
          </cell>
          <cell r="B2288" t="str">
            <v>REGULARIZACAO E COMPACTACAO DE TERRENO, COM SOQUETE</v>
          </cell>
          <cell r="C2288" t="str">
            <v>M2</v>
          </cell>
          <cell r="D2288">
            <v>2.2599999999999998</v>
          </cell>
        </row>
        <row r="2289">
          <cell r="A2289">
            <v>74034</v>
          </cell>
          <cell r="B2289" t="str">
            <v>ESPALHAMENTO E COMPACTAÇÃO DE MATERIAL</v>
          </cell>
          <cell r="C2289">
            <v>0</v>
          </cell>
          <cell r="D2289">
            <v>0</v>
          </cell>
        </row>
        <row r="2290">
          <cell r="A2290" t="str">
            <v>74034/001</v>
          </cell>
          <cell r="B2290" t="str">
            <v>ESPALHAMENTO DE MATERIAL DE 1A CATEGORIA COM TRATOR DE ESTEIRA COM 153HP</v>
          </cell>
          <cell r="C2290" t="str">
            <v>M3</v>
          </cell>
          <cell r="D2290">
            <v>2.2000000000000002</v>
          </cell>
        </row>
        <row r="2291">
          <cell r="A2291" t="str">
            <v>PARE</v>
          </cell>
          <cell r="B2291" t="str">
            <v>PAREDES/PAINEIS</v>
          </cell>
          <cell r="C2291">
            <v>0</v>
          </cell>
          <cell r="D2291">
            <v>0</v>
          </cell>
        </row>
        <row r="2292">
          <cell r="A2292">
            <v>63</v>
          </cell>
          <cell r="B2292" t="str">
            <v>ALVENARIA DE TIJOLOS CERAMICOS</v>
          </cell>
          <cell r="C2292">
            <v>0</v>
          </cell>
          <cell r="D2292">
            <v>0</v>
          </cell>
        </row>
        <row r="2293">
          <cell r="A2293">
            <v>6110</v>
          </cell>
          <cell r="B2293" t="str">
            <v>ALVENARIA DE EMBASAMENTO EM TIJOLOS CERAMICOS MACICOS 5X10X20CM, ASSENTADO COM ARGAMASSA TRACO 1:2:8 (CIMENTO, CAL E AREIA)</v>
          </cell>
          <cell r="C2293" t="str">
            <v>M3</v>
          </cell>
          <cell r="D2293">
            <v>355.18</v>
          </cell>
        </row>
        <row r="2294">
          <cell r="A2294">
            <v>6113</v>
          </cell>
          <cell r="B2294" t="str">
            <v>ENCUNHAMENTO (APERTO DE ALVENARIA) EM TIJOLOS CERAMICOS MACICOS 5X10X20CM 1 VEZ (ESPESSURA 20CM), ASSENTADO COM ARGAMASSA TRACO 1:6 (CIMENTOE AREIA)</v>
          </cell>
          <cell r="C2294" t="str">
            <v>M</v>
          </cell>
          <cell r="D2294">
            <v>14.26</v>
          </cell>
        </row>
        <row r="2295">
          <cell r="A2295">
            <v>6449</v>
          </cell>
          <cell r="B2295" t="str">
            <v>ALVENARIA DE TIJOLOS MACIÇOS,E=10 CM,DO ”PESCOÇO” DO POÇO DE VISTORIADA FOSSA D INT = 80 CM, H INT = 70 CM, COM TOTAL DE 1,98M2</v>
          </cell>
          <cell r="C2295" t="str">
            <v>M2</v>
          </cell>
          <cell r="D2295">
            <v>94.51</v>
          </cell>
        </row>
        <row r="2296">
          <cell r="A2296">
            <v>6512</v>
          </cell>
          <cell r="B2296" t="str">
            <v>ALVENARIA EM TIJOLOS, E=10 CM, P/ CONSTRUCAO DE SUMIDOURO P/EFLUENTE LIQUIDO DA FOSSA SEPTICA, D INT = 300 CM E H INT = 660 CM (P/COMP.11516/1)</v>
          </cell>
          <cell r="C2296" t="str">
            <v>M2</v>
          </cell>
          <cell r="D2296">
            <v>94.51</v>
          </cell>
        </row>
        <row r="2297">
          <cell r="A2297">
            <v>6519</v>
          </cell>
          <cell r="B2297" t="str">
            <v>ALVENARIA EM TIJOLO CERAMICO MACICO 5X10X20CM 1 VEZ (ESPESSURA 20CM),ASSENTADO COM ARGAMASSA TRACO 1:2:8 (CIMENTO, CAL E AREIA)</v>
          </cell>
          <cell r="C2297" t="str">
            <v>M2</v>
          </cell>
          <cell r="D2297">
            <v>76.7</v>
          </cell>
        </row>
        <row r="2298">
          <cell r="A2298">
            <v>6520</v>
          </cell>
          <cell r="B2298" t="str">
            <v>MODULO DE 15,07M2 DE ALVENARIA EM TIJOLOS MACICOS, E=20 CM, P/CONSTRUCAO DE FOSSA SEPTICA TIPO OMS, D INT = 200 CM, H INT = 240 CM</v>
          </cell>
          <cell r="C2298" t="str">
            <v>M2</v>
          </cell>
          <cell r="D2298">
            <v>1155.8699999999999</v>
          </cell>
        </row>
        <row r="2299">
          <cell r="A2299">
            <v>6521</v>
          </cell>
          <cell r="B2299" t="str">
            <v>MODULO DE 16,59M2 DE ALVENARIA EM TIJOLOS MACICOS, E = 20 CM, P/CONSTRUCAO DE SUMIDOURO P/EFLUENTE LIQUIDO DA FOSSA SEPTICA, D INT = 300 CM/ H INT = 660 CM</v>
          </cell>
          <cell r="C2299" t="str">
            <v>M2</v>
          </cell>
          <cell r="D2299">
            <v>1272.45</v>
          </cell>
        </row>
        <row r="2300">
          <cell r="A2300">
            <v>68049</v>
          </cell>
          <cell r="B2300" t="str">
            <v>CINTA E CONTRAVERGA EM TIJOLO CERAMICO MACICO 5X10X20CM 1/2 VEZ</v>
          </cell>
          <cell r="C2300" t="str">
            <v>M2</v>
          </cell>
          <cell r="D2300">
            <v>62.18</v>
          </cell>
        </row>
        <row r="2301">
          <cell r="A2301">
            <v>72131</v>
          </cell>
          <cell r="B2301" t="str">
            <v>ALVENARIA EM TIJOLO CERAMICO MACICO 5X10X20CM 1/2 VEZ (ESPESSURA 10CM), ASSENTADO COM ARGAMASSA TRACO 1:2:8 (CIMENTO, CAL E AREIA)</v>
          </cell>
          <cell r="C2301" t="str">
            <v>M2</v>
          </cell>
          <cell r="D2301">
            <v>49.67</v>
          </cell>
        </row>
        <row r="2302">
          <cell r="A2302">
            <v>72132</v>
          </cell>
          <cell r="B2302" t="str">
            <v>ALVENARIA EM TIJOLO CERAMICO MACICO 5X10X20CM ESPELHO (ESPESSURA 5CM),ASSENTADO COM ARGAMASSA TRACO 1:2:8 (CIMENTO, CAL E AREIA)</v>
          </cell>
          <cell r="C2302" t="str">
            <v>M2</v>
          </cell>
          <cell r="D2302">
            <v>25.74</v>
          </cell>
        </row>
        <row r="2303">
          <cell r="A2303">
            <v>72133</v>
          </cell>
          <cell r="B2303" t="str">
            <v>ALVENARIA EM TIJOLO CERAMICO MACICO 5X10X20CM 1 1/2 VEZ (ESPESSURA 30CM), ASSENTADO COM ARGAMASSA TRACO 1:2:8 (CIMENTO, CAL E AREIA)</v>
          </cell>
          <cell r="C2303" t="str">
            <v>M2</v>
          </cell>
          <cell r="D2303">
            <v>116.15</v>
          </cell>
        </row>
        <row r="2304">
          <cell r="A2304">
            <v>72177</v>
          </cell>
          <cell r="B2304" t="str">
            <v>TELA TIPO DEPLOYEE PARA REFORCO DE ALVENARIA</v>
          </cell>
          <cell r="C2304" t="str">
            <v>M2</v>
          </cell>
          <cell r="D2304">
            <v>2.4300000000000002</v>
          </cell>
        </row>
        <row r="2305">
          <cell r="A2305">
            <v>73810</v>
          </cell>
          <cell r="B2305" t="str">
            <v>ALVENARIA DE TIJOLOS APARENTES DE 2 FUROS (1/2 VEZ), ASSENTADOS E RE-JUNTADOS COM ARGAMASSA DE CIMENTO E AREIA</v>
          </cell>
          <cell r="C2305">
            <v>0</v>
          </cell>
          <cell r="D2305">
            <v>0</v>
          </cell>
        </row>
        <row r="2306">
          <cell r="A2306" t="str">
            <v>73810/001</v>
          </cell>
          <cell r="B2306" t="str">
            <v>ALVENARIA COM TIJOLOS APARENTES 6,5X10X20CM, ASSENTADOS COM ARGAMASSATRACO 1:6 (CIMENTO E AREIA) PREPARO MANUAL</v>
          </cell>
          <cell r="C2306" t="str">
            <v>M2</v>
          </cell>
          <cell r="D2306">
            <v>68.14</v>
          </cell>
        </row>
        <row r="2307">
          <cell r="A2307">
            <v>73935</v>
          </cell>
          <cell r="B2307" t="str">
            <v>ALVENARIA TIJ CERAMICO FURADO</v>
          </cell>
          <cell r="C2307">
            <v>0</v>
          </cell>
          <cell r="D2307">
            <v>0</v>
          </cell>
        </row>
        <row r="2308">
          <cell r="A2308" t="str">
            <v>73935/001</v>
          </cell>
          <cell r="B2308" t="str">
            <v>ALVENARIA EM TIJOLO CERAMICO FURADO 10X20X20CM, 1/2 VEZ, ASSENTADO EMARGAMASSA TRACO 1:4 (CIMENTO E AREIA),E=1CM</v>
          </cell>
          <cell r="C2308" t="str">
            <v>M2</v>
          </cell>
          <cell r="D2308">
            <v>29.02</v>
          </cell>
        </row>
        <row r="2309">
          <cell r="A2309" t="str">
            <v>73935/002</v>
          </cell>
          <cell r="B2309" t="str">
            <v>ALVENARIA EM TIJOLO CERAMICO FURADO 10X20X20CM, 1 VEZ, ASSENTADO EM ARGAMASSA TRACO 1:5 (CIMENTO E AREIA), E=1CM</v>
          </cell>
          <cell r="C2309" t="str">
            <v>M2</v>
          </cell>
          <cell r="D2309">
            <v>51.12</v>
          </cell>
        </row>
        <row r="2310">
          <cell r="A2310" t="str">
            <v>73935/003</v>
          </cell>
          <cell r="B2310" t="str">
            <v>ALVENARIA EM TIJOLO CERAMICO FURADO 4 FUROS 10X10X20CM, 1/2 VEZ, ASSENTADO EM ARGAMASSA TRACO 1:8 (CIMENTO E AREIA), E= 1CM</v>
          </cell>
          <cell r="C2310" t="str">
            <v>M2</v>
          </cell>
          <cell r="D2310">
            <v>44.38</v>
          </cell>
        </row>
        <row r="2311">
          <cell r="A2311" t="str">
            <v>73935/004</v>
          </cell>
          <cell r="B2311" t="str">
            <v>ALVENARIA EM TIJOLO CERAMICO FURADO 10X10X20CM, 1 VEZ, ASSENTADO EM ARGAMASSA TRACO 1:8 (CIMENTO E AREIA) E=1,0CM</v>
          </cell>
          <cell r="C2311" t="str">
            <v>M2</v>
          </cell>
          <cell r="D2311">
            <v>80</v>
          </cell>
        </row>
        <row r="2312">
          <cell r="A2312" t="str">
            <v>73935/005</v>
          </cell>
          <cell r="B2312" t="str">
            <v>ALVENARIA EM TIJOLO CERAMICO FURADO 10X15X20CM, 1/2 VEZ, ASSENTADO EMARGAMASSA TRACO 1:4 (CIMENTO E AREIA)</v>
          </cell>
          <cell r="C2312" t="str">
            <v>M2</v>
          </cell>
          <cell r="D2312">
            <v>34.74</v>
          </cell>
        </row>
        <row r="2313">
          <cell r="A2313">
            <v>73943</v>
          </cell>
          <cell r="B2313" t="str">
            <v>ALVENARIA 1/2 VEZ TIJOLO CERAMICO MACICO</v>
          </cell>
          <cell r="C2313">
            <v>0</v>
          </cell>
          <cell r="D2313">
            <v>0</v>
          </cell>
        </row>
        <row r="2314">
          <cell r="A2314" t="str">
            <v>73943/001</v>
          </cell>
          <cell r="B2314" t="str">
            <v>ALVENARIA DE TIJOLOS MACICOS, E=10 CM , C/ ARGAMASSA CIM/CAL/AREIA,TRACO 1:2:8</v>
          </cell>
          <cell r="C2314" t="str">
            <v>M2</v>
          </cell>
          <cell r="D2314">
            <v>47.73</v>
          </cell>
        </row>
        <row r="2315">
          <cell r="A2315">
            <v>73982</v>
          </cell>
          <cell r="B2315" t="str">
            <v>ALVENARIA 1/2 VEZ DE TIJOLO CERAMICO FURADO</v>
          </cell>
          <cell r="C2315">
            <v>0</v>
          </cell>
          <cell r="D2315">
            <v>0</v>
          </cell>
        </row>
        <row r="2316">
          <cell r="A2316" t="str">
            <v>73982/001</v>
          </cell>
          <cell r="B2316" t="str">
            <v>ALVENARIA EM TIJOLO CERAMICO FURADO 10X20X20CM, 1/2 VEZ, ASSENTADO EMARGAMASSA TRACO 1:2:8 (CIMENTO, CAL E AREIA), JUNTAS 12MM</v>
          </cell>
          <cell r="C2316" t="str">
            <v>M2</v>
          </cell>
          <cell r="D2316">
            <v>25.69</v>
          </cell>
        </row>
        <row r="2317">
          <cell r="A2317">
            <v>73987</v>
          </cell>
          <cell r="B2317" t="str">
            <v>ALVENARIA DE 1 VEZ DE TIJOLO CERAMICO FURADO</v>
          </cell>
          <cell r="C2317">
            <v>0</v>
          </cell>
          <cell r="D2317">
            <v>0</v>
          </cell>
        </row>
        <row r="2318">
          <cell r="A2318" t="str">
            <v>73987/001</v>
          </cell>
          <cell r="B2318" t="str">
            <v>ALVENARIA EM TIJOLO CERAMICO FURADO 10X20X20CM, 1 VEZ, ASSENTADO EM ARGAMASSA TRACO 1:2:8 (CIMENTO, CAL E AREIA), JUNTAS 10MM</v>
          </cell>
          <cell r="C2318" t="str">
            <v>M2</v>
          </cell>
          <cell r="D2318">
            <v>51.25</v>
          </cell>
        </row>
        <row r="2319">
          <cell r="A2319">
            <v>73988</v>
          </cell>
          <cell r="B2319" t="str">
            <v>APERTO DE ALVENARIA C/ ARGAMASSA</v>
          </cell>
          <cell r="C2319">
            <v>0</v>
          </cell>
          <cell r="D2319">
            <v>0</v>
          </cell>
        </row>
        <row r="2320">
          <cell r="A2320" t="str">
            <v>73988/001</v>
          </cell>
          <cell r="B2320" t="str">
            <v>ENCUNHAMENTO (APERTO) DE ALVENARIA 1 VEZ COM ARGAMASSA TRACO 1:0,5:8 (CIMENTO, CAL E AREIA), ESPESSURA 3CM</v>
          </cell>
          <cell r="C2320" t="str">
            <v>M</v>
          </cell>
          <cell r="D2320">
            <v>4.8899999999999997</v>
          </cell>
        </row>
        <row r="2321">
          <cell r="A2321" t="str">
            <v>73988/002</v>
          </cell>
          <cell r="B2321" t="str">
            <v>ENCUNHAMENTO (APERTO) DE ALVENARIA 1/2 VEZ COM ARGAMASSA TRACO 1:0,5:8(CIMENTO, CAL E AREIA), ESPESSURA 3CM</v>
          </cell>
          <cell r="C2321" t="str">
            <v>M</v>
          </cell>
          <cell r="D2321">
            <v>3.06</v>
          </cell>
        </row>
        <row r="2322">
          <cell r="A2322">
            <v>74018</v>
          </cell>
          <cell r="B2322" t="str">
            <v>ALVENARIA 1/2 VEZ TIJOLO CERAMICO MACICO</v>
          </cell>
          <cell r="C2322">
            <v>0</v>
          </cell>
          <cell r="D2322">
            <v>0</v>
          </cell>
        </row>
        <row r="2323">
          <cell r="A2323" t="str">
            <v>74018/001</v>
          </cell>
          <cell r="B2323" t="str">
            <v>CAIXA EM ALVENARIA ENTERRADA, DE TIJOLOS CERAMICOS MACICOS 1/2 VEZ DIMENSOES EXTERNAS 60X60X60CM, INCLUSO TAMPA EM CONCRETO E EMBOCAMENTO</v>
          </cell>
          <cell r="C2323" t="str">
            <v>UN</v>
          </cell>
          <cell r="D2323">
            <v>83.08</v>
          </cell>
        </row>
        <row r="2324">
          <cell r="A2324">
            <v>74110</v>
          </cell>
          <cell r="B2324" t="str">
            <v>ALVENARIA BLOCO CERAM ESTRUT 14X19X29 ARGAMASSA 1:3 CIMENTO E AREIAC/GROUT E ARMACAO.</v>
          </cell>
          <cell r="C2324">
            <v>0</v>
          </cell>
          <cell r="D2324">
            <v>0</v>
          </cell>
        </row>
        <row r="2325">
          <cell r="A2325" t="str">
            <v>74110/001</v>
          </cell>
          <cell r="B2325" t="str">
            <v>ALVENARIA EM BLOCO CERAMICO ESTRUTURAL 14X19X29CM, 1/2 VEZ, ASSENTADOCOM ARGAMASSA TRACO 1:3 (CIMENTO E AREIA), INCLUSO ACO CA-60</v>
          </cell>
          <cell r="C2325" t="str">
            <v>M2</v>
          </cell>
          <cell r="D2325">
            <v>44.74</v>
          </cell>
        </row>
        <row r="2326">
          <cell r="A2326">
            <v>76445</v>
          </cell>
          <cell r="B2326" t="str">
            <v>ALVENARIA 10CM TIJ CER FURADO 10X10X20CM CIMENTO/AREIA 1:10</v>
          </cell>
          <cell r="C2326">
            <v>0</v>
          </cell>
          <cell r="D2326">
            <v>0</v>
          </cell>
        </row>
        <row r="2327">
          <cell r="A2327" t="str">
            <v>76445/001</v>
          </cell>
          <cell r="B2327" t="str">
            <v>ALVENARIA DE TIJOLOS CERAMICOS FURADOS 10X20X20CM, ASSENTADOS COM ARGAMASSA CIMENTO/AREIA 1:10 COM PREPARO MANUAL, ESP. PAREDE = 10CM, COM JUNTAS DE 12MM, CONSIDERANDO 8% DE PERDAS NOS TIJOLOS, SEM PERDAS DE ARGAMASSA</v>
          </cell>
          <cell r="C2327" t="str">
            <v>M2</v>
          </cell>
          <cell r="D2327">
            <v>28.29</v>
          </cell>
        </row>
        <row r="2328">
          <cell r="A2328" t="str">
            <v>76445/002</v>
          </cell>
          <cell r="B2328" t="str">
            <v>ALVENARIA DE TIJOLOS CERAMICOS FURADOS, 10X20X30CM, ASSENTADOS COM ARGAMASSA CIMENTO/AREIA 1:7 COM PREPARO MANUAL, ESP. PAREDE = 10CM, COM JUNTAS DE 15MM, CONSIDERANDO 8% DE PERDAS NOS TIJOLOS E 5% NA ARGAMASSADE ASSENTAMENTO</v>
          </cell>
          <cell r="C2328" t="str">
            <v>M2</v>
          </cell>
          <cell r="D2328">
            <v>21.62</v>
          </cell>
        </row>
        <row r="2329">
          <cell r="A2329" t="str">
            <v>76445/003</v>
          </cell>
          <cell r="B2329" t="str">
            <v>ALVENARIA DE TIJOLOS CERAMICOS FURADOS 10X10X20CM, ASSENTADOS COM ARGAMASSA CIMENTO/AREIA 1:10 COM PREPARO MANUAL, ESP. PAREDE = 10CM, COM JUNTAS DE 12MM, CONSIDERANDO 9% DE PERDAS NOS TIJOLOS E 10% NA ARGAMASSA DE ASSENTAMENTO</v>
          </cell>
          <cell r="C2329" t="str">
            <v>M2</v>
          </cell>
          <cell r="D2329">
            <v>44.53</v>
          </cell>
        </row>
        <row r="2330">
          <cell r="A2330">
            <v>64</v>
          </cell>
          <cell r="B2330" t="str">
            <v>ALVENARIA DE ELEMENTOS VAZADOS CERAMICOS</v>
          </cell>
          <cell r="C2330">
            <v>0</v>
          </cell>
          <cell r="D2330">
            <v>0</v>
          </cell>
        </row>
        <row r="2331">
          <cell r="A2331">
            <v>9875</v>
          </cell>
          <cell r="B2331" t="str">
            <v>COBOGO CERAMICO (ELEMENTO VAZADO), 9X20X20CM, ASSENTADO COM ARGAMASSATRACO 1:4 DE CIMENTO E AREIA</v>
          </cell>
          <cell r="C2331" t="str">
            <v>M2</v>
          </cell>
          <cell r="D2331">
            <v>61.58</v>
          </cell>
        </row>
        <row r="2332">
          <cell r="A2332">
            <v>65</v>
          </cell>
          <cell r="B2332" t="str">
            <v>ALVENARIA DE BLOCOS DE CONCRETO</v>
          </cell>
          <cell r="C2332">
            <v>0</v>
          </cell>
          <cell r="D2332">
            <v>0</v>
          </cell>
        </row>
        <row r="2333">
          <cell r="A2333">
            <v>40804</v>
          </cell>
          <cell r="B2333" t="str">
            <v>MARCACAO DE ALVENARIA DE BLOCOS DE CONCRETO PARA BLOCO 10X20X40, COM ARGAMASSA TRACO 1:2:8 (CIMENTO, CAL E AREIA)</v>
          </cell>
          <cell r="C2333" t="str">
            <v>M</v>
          </cell>
          <cell r="D2333">
            <v>5.69</v>
          </cell>
        </row>
        <row r="2334">
          <cell r="A2334">
            <v>73998</v>
          </cell>
          <cell r="B2334" t="str">
            <v>ALVENARIA BLOCO CONCRETO</v>
          </cell>
          <cell r="C2334">
            <v>0</v>
          </cell>
          <cell r="D2334">
            <v>0</v>
          </cell>
        </row>
        <row r="2335">
          <cell r="A2335" t="str">
            <v>73998/001</v>
          </cell>
          <cell r="B2335" t="str">
            <v>ALVENARIA DE BLOCOS DE CONCRETO VEDACAO 9X19X39CM, ESPESSURA 9CM, ASSENTADOS COM ARGAMASSA TRACO 1:0,5:11 (CIMENTO, CAL E AREIA)</v>
          </cell>
          <cell r="C2335" t="str">
            <v>M2</v>
          </cell>
          <cell r="D2335">
            <v>26.16</v>
          </cell>
        </row>
        <row r="2336">
          <cell r="A2336" t="str">
            <v>73998/002</v>
          </cell>
          <cell r="B2336" t="str">
            <v>ALVENARIA DE BLOCOS DE CONCRETO VEDACAO TIPO CANALETA 14X19X19CM, ASSENTADOS COM ARGAMASSA TRACO 1:0,5:11 (CIMENTO, CAL E AREIA)</v>
          </cell>
          <cell r="C2336" t="str">
            <v>M2</v>
          </cell>
          <cell r="D2336">
            <v>37.58</v>
          </cell>
        </row>
        <row r="2337">
          <cell r="A2337" t="str">
            <v>73998/003</v>
          </cell>
          <cell r="B2337" t="str">
            <v>ALV ESTRUTURAL BL CONC 14X19X39CM -4.5MPA, ARG.CIM/CAL/AREIA 1:5:11</v>
          </cell>
          <cell r="C2337" t="str">
            <v>M2</v>
          </cell>
          <cell r="D2337">
            <v>36.5</v>
          </cell>
        </row>
        <row r="2338">
          <cell r="A2338" t="str">
            <v>73998/004</v>
          </cell>
          <cell r="B2338" t="str">
            <v>ALVENARIA DE BLOCOS DE CONCRETO ESTRUTURAL 14X19X39CM, ESPESSURA 14CM,ASSENTADOS COM ARGAMASSA TRACO 1:0,25:4 (CIMENTO, CAL E AREIA)</v>
          </cell>
          <cell r="C2338" t="str">
            <v>M2</v>
          </cell>
          <cell r="D2338">
            <v>41.06</v>
          </cell>
        </row>
        <row r="2339">
          <cell r="A2339" t="str">
            <v>73998/005</v>
          </cell>
          <cell r="B2339" t="str">
            <v>ALVENARIA DE BLOCOS DE CONCRETO ESTRUTURAL TIPO CANALETA 9X19X19CM, ASSENTADOS COM ARGAMASSA TRACO 1:0,25:4 (CIMENTO, CAL E AREIA)</v>
          </cell>
          <cell r="C2339" t="str">
            <v>M2</v>
          </cell>
          <cell r="D2339">
            <v>28.6</v>
          </cell>
        </row>
        <row r="2340">
          <cell r="A2340" t="str">
            <v>73998/006</v>
          </cell>
          <cell r="B2340" t="str">
            <v>ALVENARIA DE BLOCOS DE CONCRETO ESTRUTURAL 19X19X39CM, ESPESSURA 19CM,ASSENTADOS COM ARGAMASSA TRACO 1:0,25:4 (CIMENTO, CAL E AREIA)</v>
          </cell>
          <cell r="C2340" t="str">
            <v>M2</v>
          </cell>
          <cell r="D2340">
            <v>48.81</v>
          </cell>
        </row>
        <row r="2341">
          <cell r="A2341" t="str">
            <v>73998/007</v>
          </cell>
          <cell r="B2341" t="str">
            <v>ALVENARIA DE BLOCOS DE CONCRETO VEDACAO 19X19X39CM, ESPESSURA 19CM, ASSENTADOS COM ARGAMASSA TRACO 1:0,5:8 (CIMENTO, CAL E AREIA), COM JUNTADE 10MM</v>
          </cell>
          <cell r="C2341" t="str">
            <v>M2</v>
          </cell>
          <cell r="D2341">
            <v>35.380000000000003</v>
          </cell>
        </row>
        <row r="2342">
          <cell r="A2342" t="str">
            <v>73998/008</v>
          </cell>
          <cell r="B2342" t="str">
            <v>ALVENARIA DE BLOCOS DE CONCRETO VEDACAO 9X19X39CM, ESPESSURA 9CM, ASSENTADOS COM PASTA DE ARGAMASSA COLANTE, COM JUNTA DE 10MM</v>
          </cell>
          <cell r="C2342" t="str">
            <v>M2</v>
          </cell>
          <cell r="D2342">
            <v>19.79</v>
          </cell>
        </row>
        <row r="2343">
          <cell r="A2343" t="str">
            <v>73998/009</v>
          </cell>
          <cell r="B2343" t="str">
            <v>ALVENARIA DE BLOCOS DE CONCRETO VEDACAO 14X19X39CM, ESPESSURA 14CM, ASSENTADOS COM ARGAMASSA TRACO 1:0,5:8 (CIMENTO, CAL E AREIA), COM JUNTADE 10MM</v>
          </cell>
          <cell r="C2343" t="str">
            <v>M2</v>
          </cell>
          <cell r="D2343">
            <v>30.65</v>
          </cell>
        </row>
        <row r="2344">
          <cell r="A2344" t="str">
            <v>73998/010</v>
          </cell>
          <cell r="B2344" t="str">
            <v>ALVENARIA DE BLOCOS DE CONCRETO VEDACAO 9X19X39CM, ESPESSURA 9CM, ASSENTADOS COM ARGAMASSA TRACO 1:0,5:8 (CIMENTO, CAL E AREIA), C/ JUNTA DE10MM</v>
          </cell>
          <cell r="C2344" t="str">
            <v>M2</v>
          </cell>
          <cell r="D2344">
            <v>25.05</v>
          </cell>
        </row>
        <row r="2345">
          <cell r="A2345">
            <v>66</v>
          </cell>
          <cell r="B2345" t="str">
            <v>ALVENARIA DE ELEMENTOS VAZADOS DE CONCRETO</v>
          </cell>
          <cell r="C2345">
            <v>0</v>
          </cell>
          <cell r="D2345">
            <v>0</v>
          </cell>
        </row>
        <row r="2346">
          <cell r="A2346">
            <v>73937</v>
          </cell>
          <cell r="B2346" t="str">
            <v>ALVENARIA ELEMENTO VAZADO CONCRETO (COBOGO)</v>
          </cell>
          <cell r="C2346">
            <v>0</v>
          </cell>
          <cell r="D2346">
            <v>0</v>
          </cell>
        </row>
        <row r="2347">
          <cell r="A2347" t="str">
            <v>73937/001</v>
          </cell>
          <cell r="B2347" t="str">
            <v>COBOGO DE CONCRETO (ELEMENTO VAZADO), 7X50X50CM, ASSENTADO COM ARGAMASSA TRACO 1:4 (CIMENTO E AREIA)</v>
          </cell>
          <cell r="C2347" t="str">
            <v>M2</v>
          </cell>
          <cell r="D2347">
            <v>62.98</v>
          </cell>
        </row>
        <row r="2348">
          <cell r="A2348" t="str">
            <v>73937/002</v>
          </cell>
          <cell r="B2348" t="str">
            <v>ALVENARIA ELEM VAZADO CONCRETO VENEZIANA 15X22X39CM 72A-NEO REX CIMENTO/AREIA 1:4</v>
          </cell>
          <cell r="C2348" t="str">
            <v>M2</v>
          </cell>
          <cell r="D2348">
            <v>66.099999999999994</v>
          </cell>
        </row>
        <row r="2349">
          <cell r="A2349" t="str">
            <v>73937/003</v>
          </cell>
          <cell r="B2349" t="str">
            <v>COBOGO DE CONCRETO (ELEMENTO VAZADO), 7X50X50CM, ASSENTADO COM ARGAMASSA TRACO 1:3 (CIMENTO E AREIA)</v>
          </cell>
          <cell r="C2349" t="str">
            <v>M2</v>
          </cell>
          <cell r="D2349">
            <v>63.2</v>
          </cell>
        </row>
        <row r="2350">
          <cell r="A2350" t="str">
            <v>73937/004</v>
          </cell>
          <cell r="B2350" t="str">
            <v>COBOGO DE CONCRETO (ELEMENTO VAZADO), 6X29X29CM, ASSENTADO COM ARGAMASSA TRACO 1:7 (CIMENTO E AREIA)</v>
          </cell>
          <cell r="C2350" t="str">
            <v>M2</v>
          </cell>
          <cell r="D2350">
            <v>94.12</v>
          </cell>
        </row>
        <row r="2351">
          <cell r="A2351" t="str">
            <v>73937/005</v>
          </cell>
          <cell r="B2351" t="str">
            <v>COBOGO DE CONCRETO (ELEMENTO VAZADO), 10X29X39CM ABERTURA COM VIDRO, ASSENTADO COM ARGAMASSA TRACO 1:5 (CIMENTO E AREIA)</v>
          </cell>
          <cell r="C2351" t="str">
            <v>M2</v>
          </cell>
          <cell r="D2351">
            <v>75.91</v>
          </cell>
        </row>
        <row r="2352">
          <cell r="A2352">
            <v>74196</v>
          </cell>
          <cell r="B2352" t="str">
            <v>COBOGO CONCRETO</v>
          </cell>
          <cell r="C2352">
            <v>0</v>
          </cell>
          <cell r="D2352">
            <v>0</v>
          </cell>
        </row>
        <row r="2353">
          <cell r="A2353" t="str">
            <v>74196/001</v>
          </cell>
          <cell r="B2353" t="str">
            <v>COBOGO DE CONCRETO (ELEMENTO VAZADO), 5X50X50CM, ASSENTADO COM ARGAMASSA DE CIMENTO E AREIA COM ACO CA-25</v>
          </cell>
          <cell r="C2353" t="str">
            <v>M2</v>
          </cell>
          <cell r="D2353">
            <v>75.08</v>
          </cell>
        </row>
        <row r="2354">
          <cell r="A2354">
            <v>76446</v>
          </cell>
          <cell r="B2354" t="str">
            <v>ALVENARIA ELEMENTO VAZADO CONCRETO (COBOGO)</v>
          </cell>
          <cell r="C2354">
            <v>0</v>
          </cell>
          <cell r="D2354">
            <v>0</v>
          </cell>
        </row>
        <row r="2355">
          <cell r="A2355" t="str">
            <v>76446/001</v>
          </cell>
          <cell r="B2355" t="str">
            <v>ALVENARIA DE ELEMENTO VAZADO DE CONCRETO, 7X50X50CM, ASSENTADOS COM ARGAMASSA 1:7 CIMENTO:AREIA, PREPARO MANUAL</v>
          </cell>
          <cell r="C2355" t="str">
            <v>M2</v>
          </cell>
          <cell r="D2355">
            <v>62.47</v>
          </cell>
        </row>
        <row r="2356">
          <cell r="A2356">
            <v>67</v>
          </cell>
          <cell r="B2356" t="str">
            <v>ALVENARIA DE BLOCOS DE VIDRO</v>
          </cell>
          <cell r="C2356">
            <v>0</v>
          </cell>
          <cell r="D2356">
            <v>0</v>
          </cell>
        </row>
        <row r="2357">
          <cell r="A2357">
            <v>40718</v>
          </cell>
          <cell r="B2357" t="str">
            <v>ALVENARIA DE BLOCO DE VIDRO 10X20X20CM ASSENTADOS COM ARGAMASSA CIM/CAL/AREIA 1:2:8 + CIMENTO BRANCO</v>
          </cell>
          <cell r="C2357" t="str">
            <v>M2</v>
          </cell>
          <cell r="D2357">
            <v>421.56</v>
          </cell>
        </row>
        <row r="2358">
          <cell r="A2358">
            <v>72139</v>
          </cell>
          <cell r="B2358" t="str">
            <v>BLOCOS DE VIDRO TIPO CANELADO 19X19X8CM, ASSENTADO COM ARGAMASSA TRACO1:3 (CIMENTO E AREIA GROSSA) PREPARO MECANICO, COM REJUNTAMENTO EM CIMENTO BRANCO E BARRAS DE ACO</v>
          </cell>
          <cell r="C2358" t="str">
            <v>M2</v>
          </cell>
          <cell r="D2358">
            <v>420.48</v>
          </cell>
        </row>
        <row r="2359">
          <cell r="A2359">
            <v>72175</v>
          </cell>
          <cell r="B2359" t="str">
            <v>BLOCOS DE VIDRO TIPO XADREZ 20X20X10CM, ASSENTADO COM ARGAMASSA TRACO1:3 (CIMENTO E AREIA GROSSA) PREPARO MECANICO, COM REJUNTAMENTO EM CIMENTO BRANCO E BARRAS DE ACO</v>
          </cell>
          <cell r="C2359" t="str">
            <v>M2</v>
          </cell>
          <cell r="D2359">
            <v>449.63</v>
          </cell>
        </row>
        <row r="2360">
          <cell r="A2360">
            <v>72176</v>
          </cell>
          <cell r="B2360" t="str">
            <v>BLOCOS DE VIDRO TIPO XADREZ 20X10X8CM, ASSENTADO COM ARGAMASSA TRACO 1:3 (CIMENTO E AREIA GROSSA) PREPARO MECANICO, COM REJUNTAMENTO EM CIMENTO BRANCO E BARRAS DE ACO</v>
          </cell>
          <cell r="C2360" t="str">
            <v>M2</v>
          </cell>
          <cell r="D2360">
            <v>278.79000000000002</v>
          </cell>
        </row>
        <row r="2361">
          <cell r="A2361">
            <v>68</v>
          </cell>
          <cell r="B2361" t="str">
            <v>ALVENARIA DE BLOCOS DE PEDRA COM JUNTA ARGAMASSADA</v>
          </cell>
          <cell r="C2361">
            <v>0</v>
          </cell>
          <cell r="D2361">
            <v>0</v>
          </cell>
        </row>
        <row r="2362">
          <cell r="A2362">
            <v>74053</v>
          </cell>
          <cell r="B2362" t="str">
            <v>ALVENARIA EM PEDRA RACHAO</v>
          </cell>
          <cell r="C2362">
            <v>0</v>
          </cell>
          <cell r="D2362">
            <v>0</v>
          </cell>
        </row>
        <row r="2363">
          <cell r="A2363" t="str">
            <v>74053/001</v>
          </cell>
          <cell r="B2363" t="str">
            <v>ALVENARIA EM PEDRA RACHAO OU PEDRA DE MAO, ASSENTADA COM ARGAMASSA TRACO 1:6 (CIMENTO E AREIA)</v>
          </cell>
          <cell r="C2363" t="str">
            <v>M3</v>
          </cell>
          <cell r="D2363">
            <v>275.64</v>
          </cell>
        </row>
        <row r="2364">
          <cell r="A2364" t="str">
            <v>74053/002</v>
          </cell>
          <cell r="B2364" t="str">
            <v>ALVENARIA EM PEDRA RACHAO OU PEDRA DE MAO, ASSENTADA COM ARGAMASSA TRACO 1:8 (CIMENTO E AREIA)</v>
          </cell>
          <cell r="C2364" t="str">
            <v>M3</v>
          </cell>
          <cell r="D2364">
            <v>266.7</v>
          </cell>
        </row>
        <row r="2365">
          <cell r="A2365" t="str">
            <v>74053/003</v>
          </cell>
          <cell r="B2365" t="str">
            <v>ALVENARIA EM PEDRA RACHAO OU PEDRA DE MAO, ASSENTADA COM ARGAMASSA TRACO 1:10 (CIMENTO E AREIA)</v>
          </cell>
          <cell r="C2365" t="str">
            <v>M3</v>
          </cell>
          <cell r="D2365">
            <v>262.93</v>
          </cell>
        </row>
        <row r="2366">
          <cell r="A2366">
            <v>70</v>
          </cell>
          <cell r="B2366" t="str">
            <v>DIVISORIAS/MARMORE/GRANITO/MARMORITE/CONCRETO/MAD.AGLOM.</v>
          </cell>
          <cell r="C2366">
            <v>0</v>
          </cell>
          <cell r="D2366">
            <v>0</v>
          </cell>
        </row>
        <row r="2367">
          <cell r="A2367">
            <v>72178</v>
          </cell>
          <cell r="B2367" t="str">
            <v>RETIRADA DE DIVISORIAS EM CHAPAS DE MADEIRA, COM MONTANTES METALICOS</v>
          </cell>
          <cell r="C2367" t="str">
            <v>M2</v>
          </cell>
          <cell r="D2367">
            <v>10.8</v>
          </cell>
        </row>
        <row r="2368">
          <cell r="A2368">
            <v>72179</v>
          </cell>
          <cell r="B2368" t="str">
            <v>RECOLOCACAO DE PLACAS DIVISORIAS DE GRANILITE, CONSIDERANDO REAPROVEITAMENTO DO MATERIAL</v>
          </cell>
          <cell r="C2368" t="str">
            <v>M2</v>
          </cell>
          <cell r="D2368">
            <v>22.51</v>
          </cell>
        </row>
        <row r="2369">
          <cell r="A2369">
            <v>72180</v>
          </cell>
          <cell r="B2369" t="str">
            <v>RECOLOCACAO DE DIVISORIAS TIPO CHAPAS OU TABUAS, EXCLUSIVE ENTARUGAMENTO, CONSIDERANDO REAPROVEITAMENTO DO MATERIAL</v>
          </cell>
          <cell r="C2369" t="str">
            <v>M2</v>
          </cell>
          <cell r="D2369">
            <v>6.86</v>
          </cell>
        </row>
        <row r="2370">
          <cell r="A2370">
            <v>72181</v>
          </cell>
          <cell r="B2370" t="str">
            <v>RECOLOCACAO DE DIVISORIAS TIPO CHAPAS OU TABUAS, INCLUSIVE ENTARUGAMENTO, CONSIDERANDO REAPROVEITAMENTO DO MATERIAL</v>
          </cell>
          <cell r="C2370" t="str">
            <v>M2</v>
          </cell>
          <cell r="D2370">
            <v>13.99</v>
          </cell>
        </row>
        <row r="2371">
          <cell r="A2371">
            <v>72244</v>
          </cell>
          <cell r="B2371" t="str">
            <v>DIVISORIA EM GRANITO CINZA, ESP=2CM, POLIDO DUAS FACES, INCLUSIVE ASSENTAMENTO, CONSIDERANDO 5% DE PERDAS PARA O GRANITO</v>
          </cell>
          <cell r="C2371" t="str">
            <v>M2</v>
          </cell>
          <cell r="D2371">
            <v>178.95</v>
          </cell>
        </row>
        <row r="2372">
          <cell r="A2372">
            <v>73774</v>
          </cell>
          <cell r="B2372" t="str">
            <v>PAREDE DIVISORIA PARA SANITARIOS E BANHEIROS</v>
          </cell>
          <cell r="C2372">
            <v>0</v>
          </cell>
          <cell r="D2372">
            <v>0</v>
          </cell>
        </row>
        <row r="2373">
          <cell r="A2373" t="str">
            <v>73774/001</v>
          </cell>
          <cell r="B2373" t="str">
            <v>DIVISORIA EM MARMORITE ESPESSURA 35MM, CHUMBAMENTO NO PISO E PAREDE COM ARGAMASSA DE CIMENTO E AREIA, POLIMENTO MANUAL, EXCLUSIVE FERRAGENS</v>
          </cell>
          <cell r="C2373" t="str">
            <v>M2</v>
          </cell>
          <cell r="D2373">
            <v>138.49</v>
          </cell>
        </row>
        <row r="2374">
          <cell r="A2374">
            <v>73862</v>
          </cell>
          <cell r="B2374" t="str">
            <v>DIVISORIAS EM MADEIRA OU PAINEIS PRE-FABRICADOS</v>
          </cell>
          <cell r="C2374">
            <v>0</v>
          </cell>
          <cell r="D2374">
            <v>0</v>
          </cell>
        </row>
        <row r="2375">
          <cell r="A2375" t="str">
            <v>73862/001</v>
          </cell>
          <cell r="B2375" t="str">
            <v>DIVISORIA EM CHAPA DE FIBRA DE MADEIRA PAINEL CEGO ESPESSURA 12MM, INCLUSIVE PORTAS E MATA-JUNTAS, EXCLUSIVE FERRAGENS</v>
          </cell>
          <cell r="C2375" t="str">
            <v>M2</v>
          </cell>
          <cell r="D2375">
            <v>193.44</v>
          </cell>
        </row>
        <row r="2376">
          <cell r="A2376" t="str">
            <v>73862/002</v>
          </cell>
          <cell r="B2376" t="str">
            <v>DIVISORIA EM CHAPA DE FIBRA DE MADEIRA ESPESSURA 12MM COM VIDRO LISO ESPESSURA 4MM NA PARTE SUPERIOR, INCLUSIVE PORTAS E MATA-JUNTAS, EXCLUSIVE FERRAGENS</v>
          </cell>
          <cell r="C2376" t="str">
            <v>M2</v>
          </cell>
          <cell r="D2376">
            <v>220.35</v>
          </cell>
        </row>
        <row r="2377">
          <cell r="A2377" t="str">
            <v>73862/003</v>
          </cell>
          <cell r="B2377" t="str">
            <v>DIVISORIA 35MM PAINEL CEGO MIOLO COLMEIA REVESTIDA C/CHAPA LAMINADA EMCORES FIBRA MADEIRA PRENSADA C/MONTANTES ALUMINIO ANODIZADO NATURAL EM"L" "T" OU "X" INCL PORTAS EXCL SUAS FERRAGENS.</v>
          </cell>
          <cell r="C2377" t="str">
            <v>M2</v>
          </cell>
          <cell r="D2377">
            <v>94.32</v>
          </cell>
        </row>
        <row r="2378">
          <cell r="A2378" t="str">
            <v>73862/004</v>
          </cell>
          <cell r="B2378" t="str">
            <v>DIVISORIA 35MM PAINEL CEGO MIOLO VERMICULITA REVESTIDA C/CHAPA LAMINA-DA EM CORES DE MADEIRA PRENSADA C/MONTANTES ALUMINO ANODIZADO NATURALEM "L" "T" OU "X" INCL PORTAS EXCL SUAS FERRAGENS.</v>
          </cell>
          <cell r="C2378" t="str">
            <v>M2</v>
          </cell>
          <cell r="D2378">
            <v>224.01</v>
          </cell>
        </row>
        <row r="2379">
          <cell r="A2379" t="str">
            <v>73862/005</v>
          </cell>
          <cell r="B2379" t="str">
            <v>DIVISORIA 35MM PAINEL CEGO MIOLO COLMEIA REVESTIDA C/FORMICA EM CHAPADE FIBRA DE MADEIRA PRENSADA C/MONTANTES ALUMINIO ANODIZADO NATURAL EM"L" "T" OU "X" INCL PORTAS EXCL SUAS FERRAGENS.</v>
          </cell>
          <cell r="C2379" t="str">
            <v>M2</v>
          </cell>
          <cell r="D2379">
            <v>94.32</v>
          </cell>
        </row>
        <row r="2380">
          <cell r="A2380" t="str">
            <v>73862/006</v>
          </cell>
          <cell r="B2380" t="str">
            <v>DIVISORIA 35MM PAINEL CEGO MIOLO VERMICULITA REVESTIDA C/FORMICA EMCHAPA DE FIBRA DE MADEIRA PRENSADA C/MONTANTES ALUMINIO ANODIZADO NA-TURAL EM "L" "T" OU "X" INCL PORTAS EXCL SUAS FERRAGENS.</v>
          </cell>
          <cell r="C2380" t="str">
            <v>M2</v>
          </cell>
          <cell r="D2380">
            <v>224.01</v>
          </cell>
        </row>
        <row r="2381">
          <cell r="A2381" t="str">
            <v>73862/007</v>
          </cell>
          <cell r="B2381" t="str">
            <v>DIVISORIA 35MM BANDEIRA VIDRO MIOLO COLMEIA REVESTIDA C/CHAPA LAMINADAEM FIBRA MADEIRA PRENSADA CORES C/MONTANTES ALUMINIO ANODIZADO NATURALEM "L" "T" OU "X" INCL PORTAS EXCL FERRAGENS.</v>
          </cell>
          <cell r="C2381" t="str">
            <v>M2</v>
          </cell>
          <cell r="D2381">
            <v>104.29</v>
          </cell>
        </row>
        <row r="2382">
          <cell r="A2382" t="str">
            <v>73862/008</v>
          </cell>
          <cell r="B2382" t="str">
            <v>DIVISORIA 35MM BANDEIRA VIDRO MIOLO VERMICULITA REVESTIDA CHAPA LA-MINADA EM CORES DE MADEIRA PRENSADA C/MONTANTES ALUMINO ANODIZADO NA-TURAL EM "L" "T" OU "X" INCL PORTAS EXCL SUAS FERRAGENS.</v>
          </cell>
          <cell r="C2382" t="str">
            <v>M2</v>
          </cell>
          <cell r="D2382">
            <v>233.44</v>
          </cell>
        </row>
        <row r="2383">
          <cell r="A2383" t="str">
            <v>73862/009</v>
          </cell>
          <cell r="B2383" t="str">
            <v>DIVISORIA 35MM BANDEIRA VIDRO MIOLO COLMEIA REVESTIDA C/FORMICA EM CHAPA FIBRA MADEIRA PRENSADA C/MONTANTES ALUMINIO ANODIZADO NATURAL EM"L""T" OU "X" INCL PORTAS EXCL SUAS FERRAGENS E VIDRO.</v>
          </cell>
          <cell r="C2383" t="str">
            <v>M2</v>
          </cell>
          <cell r="D2383">
            <v>104.29</v>
          </cell>
        </row>
        <row r="2384">
          <cell r="A2384" t="str">
            <v>73862/010</v>
          </cell>
          <cell r="B2384" t="str">
            <v>DIVISORIA 35MM BANDEIRA VIDRO MIOLO VERMICULITA REVESTIDA C/FORMICA EMCHAPA FIBRA MADEIRA PRENSADA C/MONTANTES ALUMINIO ANODIZADO NATURAL EM"L" "T" OU "X" INCL PORTAS EXCL SUAS FERRAGENS.</v>
          </cell>
          <cell r="C2384" t="str">
            <v>M2</v>
          </cell>
          <cell r="D2384">
            <v>233.44</v>
          </cell>
        </row>
        <row r="2385">
          <cell r="A2385" t="str">
            <v>73862/011</v>
          </cell>
          <cell r="B2385" t="str">
            <v>DIVISORIA 35MM PAINEL C/VIDRO MIOLO COLMEIA REVESTIDA C/CHAPA LAMINADAEM FIBRA MADEIRA PRENSADA CORES C/MONTANTES ALUMINIO ANODIZADO NATURALEM "L" "T" OU "X" INCL PORTAS EXCL SUAS FERRAGENS.</v>
          </cell>
          <cell r="C2385" t="str">
            <v>M2</v>
          </cell>
          <cell r="D2385">
            <v>99.74</v>
          </cell>
        </row>
        <row r="2386">
          <cell r="A2386" t="str">
            <v>73862/012</v>
          </cell>
          <cell r="B2386" t="str">
            <v>DIVISORIA 35MM PAINEL C/VIDRO MIOLO VERMICULITA REVESTIDA C/CHAPA LA-MINADA EM CORES FIBRA MADEIRA PRENSADA C/MONTANTES ALUMINIO ANODIZADONATURAL EM "L" "T" OU "X" INCL PORTAS EXCL SUAS FERRAGENS.</v>
          </cell>
          <cell r="C2386" t="str">
            <v>M2</v>
          </cell>
          <cell r="D2386">
            <v>233.44</v>
          </cell>
        </row>
        <row r="2387">
          <cell r="A2387" t="str">
            <v>73862/013</v>
          </cell>
          <cell r="B2387" t="str">
            <v>DIVISORIA 35MM PAINEL C/VIDRO MIOLO COLMEIA REVESTIDA C/FORMICA EM CHAPA FIBRA MADEIRA PRENSADA C/MONTANTES ALUMINIO ANODIZADO NATURAL EM"L""T" OU "X" INCL PORTAS EXCL SUAS FERRAGENS.</v>
          </cell>
          <cell r="C2387" t="str">
            <v>M2</v>
          </cell>
          <cell r="D2387">
            <v>99.74</v>
          </cell>
        </row>
        <row r="2388">
          <cell r="A2388" t="str">
            <v>73862/014</v>
          </cell>
          <cell r="B2388" t="str">
            <v>DIVISORIA 35MM PAINEL C/VIDRO MIOLO VERMICULITA REVESTIDA C/FORMICA EMCHAPA FIBRA MADEIRA PRENSADA C/MONTANTES ALUMINIO ANODIZADO NATURAL EM"L" "T" OU "X" INCL PORTAS EXCL SUAS FERRAGENS.</v>
          </cell>
          <cell r="C2388" t="str">
            <v>M2</v>
          </cell>
          <cell r="D2388">
            <v>233.44</v>
          </cell>
        </row>
        <row r="2389">
          <cell r="A2389">
            <v>73909</v>
          </cell>
          <cell r="B2389" t="str">
            <v>PAINEL DIVISORIO MADEIRA</v>
          </cell>
          <cell r="C2389">
            <v>0</v>
          </cell>
          <cell r="D2389">
            <v>0</v>
          </cell>
        </row>
        <row r="2390">
          <cell r="A2390" t="str">
            <v>73909/001</v>
          </cell>
          <cell r="B2390" t="str">
            <v>DIVISORIA EM MADEIRA COMPENSADA RESINADA ESPESSURA 6MM, ESTRUTURADA EMMADEIRA DE LEI 3"X3"</v>
          </cell>
          <cell r="C2390" t="str">
            <v>M2</v>
          </cell>
          <cell r="D2390">
            <v>114.88</v>
          </cell>
        </row>
        <row r="2391">
          <cell r="A2391">
            <v>74229</v>
          </cell>
          <cell r="B2391" t="str">
            <v>PAINEL DIVISORIO MARMORE/GRANITO</v>
          </cell>
          <cell r="C2391">
            <v>0</v>
          </cell>
          <cell r="D2391">
            <v>0</v>
          </cell>
        </row>
        <row r="2392">
          <cell r="A2392" t="str">
            <v>74229/001</v>
          </cell>
          <cell r="B2392" t="str">
            <v>DIVISORIA EM MARMORE BRANCO POLIDO, ESPESSURA 3 CM, ASSENTADO COM ARGAMASSA TRACO 1:4 (CIMENTO E AREIA), ARREMATE COM CIMENTO BRANCO, EXCLUSIVE FERRAGENS</v>
          </cell>
          <cell r="C2392" t="str">
            <v>M2</v>
          </cell>
          <cell r="D2392">
            <v>337.05</v>
          </cell>
        </row>
        <row r="2393">
          <cell r="A2393">
            <v>251</v>
          </cell>
          <cell r="B2393" t="str">
            <v>ALVENARIA DE BLOCO-CONCRETO CELULAR</v>
          </cell>
          <cell r="C2393">
            <v>0</v>
          </cell>
          <cell r="D2393">
            <v>0</v>
          </cell>
        </row>
        <row r="2394">
          <cell r="A2394">
            <v>73863</v>
          </cell>
          <cell r="B2394" t="str">
            <v>ALVENARIA DE BLOCOS DE CONCRETO CELULAR</v>
          </cell>
          <cell r="C2394">
            <v>0</v>
          </cell>
          <cell r="D2394">
            <v>0</v>
          </cell>
        </row>
        <row r="2395">
          <cell r="A2395" t="str">
            <v>73863/001</v>
          </cell>
          <cell r="B2395" t="str">
            <v>ALVENARIA COM BLOCOS DE CONCRETO CELULAR 10X30X60CM, ESPESSURA 10CM, ASSENTADOS COM ARGAMASSA TRACO 1:2:9 (CIMENTO, CAL E AREIA) PREPARO MANUAL</v>
          </cell>
          <cell r="C2395" t="str">
            <v>M2</v>
          </cell>
          <cell r="D2395">
            <v>35.71</v>
          </cell>
        </row>
        <row r="2396">
          <cell r="A2396" t="str">
            <v>73863/002</v>
          </cell>
          <cell r="B2396" t="str">
            <v>ALVENARIA COM BLOCOS DE CONCRETO CELULAR 20X30X60CM, ESPESSURA 20CM, ASSENTADOS COM ARGAMASSA TRACO 1:2:9 (CIMENTO, CAL E AREIA) PREPARO MANUAL</v>
          </cell>
          <cell r="C2396" t="str">
            <v>M2</v>
          </cell>
          <cell r="D2396">
            <v>71.08</v>
          </cell>
        </row>
        <row r="2397">
          <cell r="A2397">
            <v>322</v>
          </cell>
          <cell r="B2397" t="str">
            <v>PAREDE DE ADOBE</v>
          </cell>
          <cell r="C2397">
            <v>0</v>
          </cell>
          <cell r="D2397">
            <v>0</v>
          </cell>
        </row>
        <row r="2398">
          <cell r="A2398">
            <v>68079</v>
          </cell>
          <cell r="B2398" t="str">
            <v>PAREDE DE ADOBE PARA FORNOS</v>
          </cell>
          <cell r="C2398" t="str">
            <v>M3</v>
          </cell>
          <cell r="D2398">
            <v>345.25</v>
          </cell>
        </row>
        <row r="2399">
          <cell r="A2399" t="str">
            <v>PAVI</v>
          </cell>
          <cell r="B2399" t="str">
            <v>PAVIMENTACAO</v>
          </cell>
          <cell r="C2399">
            <v>0</v>
          </cell>
          <cell r="D2399">
            <v>0</v>
          </cell>
        </row>
        <row r="2400">
          <cell r="A2400">
            <v>54</v>
          </cell>
          <cell r="B2400" t="str">
            <v>RECOMPOSICAO DE PAVIMENTACAO</v>
          </cell>
          <cell r="C2400">
            <v>0</v>
          </cell>
          <cell r="D2400">
            <v>0</v>
          </cell>
        </row>
        <row r="2401">
          <cell r="A2401">
            <v>72948</v>
          </cell>
          <cell r="B2401" t="str">
            <v>COLCHAO DE AREIA PARA PAVIMENTACAO EM PARALELEPIPEDO OU BLOCOS DE CONCRETO INTERTRAVADOS</v>
          </cell>
          <cell r="C2401" t="str">
            <v>M3</v>
          </cell>
          <cell r="D2401">
            <v>53.86</v>
          </cell>
        </row>
        <row r="2402">
          <cell r="A2402">
            <v>72949</v>
          </cell>
          <cell r="B2402" t="str">
            <v>DEMOLICAO DE PAVIMENTACAO ASFALTICA, EXCLUSIVE TRANSPORTE DO MATERIALRETIRADO</v>
          </cell>
          <cell r="C2402" t="str">
            <v>M3</v>
          </cell>
          <cell r="D2402">
            <v>16.940000000000001</v>
          </cell>
        </row>
        <row r="2403">
          <cell r="A2403">
            <v>73790</v>
          </cell>
          <cell r="B2403" t="str">
            <v>REFORMA CONSERVACAO LOGRADOUROS EM PARALELEPIPEDO</v>
          </cell>
          <cell r="C2403">
            <v>0</v>
          </cell>
          <cell r="D2403">
            <v>0</v>
          </cell>
        </row>
        <row r="2404">
          <cell r="A2404" t="str">
            <v>73790/001</v>
          </cell>
          <cell r="B2404" t="str">
            <v>RETIRADA, LIMPEZA E REASSENTAMENTO DE PARALELEPIPEDO SOBRE COLCHAO DEPO DE PEDRA ESPESSURA 10CM, REJUNTADO COM BETUME E PEDRISCO, CONSIDERANDO APROVEITAMENTO DO PARALELEPIPEDO</v>
          </cell>
          <cell r="C2404" t="str">
            <v>M2</v>
          </cell>
          <cell r="D2404">
            <v>38.4</v>
          </cell>
        </row>
        <row r="2405">
          <cell r="A2405" t="str">
            <v>73790/002</v>
          </cell>
          <cell r="B2405" t="str">
            <v>REASSENTAMENTO DE PARALELEPIPEDO SOBRE COLCHAO DE PO DE PEDRA ESPESSURA 10CM, REJUNTADO COM BETUME E PEDRISCO, CONSIDERANDO APROVEITAMENTO DO PARALELEPIPEDO</v>
          </cell>
          <cell r="C2405" t="str">
            <v>M2</v>
          </cell>
          <cell r="D2405">
            <v>29.49</v>
          </cell>
        </row>
        <row r="2406">
          <cell r="A2406" t="str">
            <v>73790/003</v>
          </cell>
          <cell r="B2406" t="str">
            <v>RETIRADA, LIMPEZA E REASSENTAMENTO DE PARALELEPIPEDO SOBRE COLCHAO DEPO DE PEDRA ESPESSURA 10CM, REJUNTADO COM ARGAMASSA TRACO 1:3 (CIMENTOE AREIA), CONSIDERANDO APROVEITAMENTO DO PARALELEPIPEDO</v>
          </cell>
          <cell r="C2406" t="str">
            <v>M2</v>
          </cell>
          <cell r="D2406">
            <v>35.03</v>
          </cell>
        </row>
        <row r="2407">
          <cell r="A2407" t="str">
            <v>73790/004</v>
          </cell>
          <cell r="B2407" t="str">
            <v>REASSENTAMENTO DE PARALELEPIPEDO SOBRE COLCHAO DE PO DE PEDRA ESPESSURA 10CM, REJUNTADO COM ARGAMASSA TRACO 1:3 (CIMENTO E AREIA), CONSIDERANDO APROVEITAMENTO DO PARALELEPIPEDO</v>
          </cell>
          <cell r="C2407" t="str">
            <v>M2</v>
          </cell>
          <cell r="D2407">
            <v>26.12</v>
          </cell>
        </row>
        <row r="2408">
          <cell r="A2408">
            <v>55</v>
          </cell>
          <cell r="B2408" t="str">
            <v>REGULARIZACAO/REFORCO DE SUBLEITO</v>
          </cell>
          <cell r="C2408">
            <v>0</v>
          </cell>
          <cell r="D2408">
            <v>0</v>
          </cell>
        </row>
        <row r="2409">
          <cell r="A2409">
            <v>41879</v>
          </cell>
          <cell r="B2409" t="str">
            <v>CONFORMACAO GEOMETRICA DE PLATAFORMA PARA EXECUCAO DE REVESTIMENTO PRIMARIO EM RODOVIAS VICINAIS</v>
          </cell>
          <cell r="C2409" t="str">
            <v>M2</v>
          </cell>
          <cell r="D2409">
            <v>0.12</v>
          </cell>
        </row>
        <row r="2410">
          <cell r="A2410">
            <v>73841</v>
          </cell>
          <cell r="B2410" t="str">
            <v>CAMINHO DE SERVICO</v>
          </cell>
          <cell r="C2410">
            <v>0</v>
          </cell>
          <cell r="D2410">
            <v>0</v>
          </cell>
        </row>
        <row r="2411">
          <cell r="A2411" t="str">
            <v>73841/001</v>
          </cell>
          <cell r="B2411" t="str">
            <v>CAMINHO DE SERVICO REALIZADO MECANICAMENTE INCL ESCAVACAO DESMATAMENTODESTOCAMENTO ACERTO E COMPACTACAO.</v>
          </cell>
          <cell r="C2411" t="str">
            <v>M</v>
          </cell>
          <cell r="D2411">
            <v>6.05</v>
          </cell>
        </row>
        <row r="2412">
          <cell r="A2412">
            <v>56</v>
          </cell>
          <cell r="B2412" t="str">
            <v>EXECUCAO DE SUB-LEITO, LEITO, SUB-BASE, BASE ETC</v>
          </cell>
          <cell r="C2412">
            <v>0</v>
          </cell>
          <cell r="D2412">
            <v>0</v>
          </cell>
        </row>
        <row r="2413">
          <cell r="A2413">
            <v>72910</v>
          </cell>
          <cell r="B2413" t="str">
            <v>BASE DE SOLO ARENOSO FINO, COMPACTACAO 100% PROCTOR MODIFICADO</v>
          </cell>
          <cell r="C2413" t="str">
            <v>M3</v>
          </cell>
          <cell r="D2413">
            <v>11.06</v>
          </cell>
        </row>
        <row r="2414">
          <cell r="A2414">
            <v>72911</v>
          </cell>
          <cell r="B2414" t="str">
            <v>BASE DE SOLO ESTABILIZADO SEM MISTURA, COMPACTACAO 100% PROCTOR NORMAL, EXCLUSIVE ESCAVACAO, CARGA E TRANSPORTE DO SOLO</v>
          </cell>
          <cell r="C2414" t="str">
            <v>M3</v>
          </cell>
          <cell r="D2414">
            <v>7.74</v>
          </cell>
        </row>
        <row r="2415">
          <cell r="A2415">
            <v>72912</v>
          </cell>
          <cell r="B2415" t="str">
            <v>BASE DE SOLO CIMENTO 2% MISTURA EM PISTA, COMPACTACAO 100% PROCTOR INTERMEDIARIO, EXCLUSIVE ESCAVACAO, CARGA E TRANSPORTE DO SOLO</v>
          </cell>
          <cell r="C2415" t="str">
            <v>M3</v>
          </cell>
          <cell r="D2415">
            <v>25.68</v>
          </cell>
        </row>
        <row r="2416">
          <cell r="A2416">
            <v>72913</v>
          </cell>
          <cell r="B2416" t="str">
            <v>BASE DE SOLO CIMENTO 4% MISTURA EM PISTA, COMPACTACAO 100% PROCTOR NORMAL, EXCLUSIVE TRANSPORTE DO SOLO</v>
          </cell>
          <cell r="C2416" t="str">
            <v>M3</v>
          </cell>
          <cell r="D2416">
            <v>39.159999999999997</v>
          </cell>
        </row>
        <row r="2417">
          <cell r="A2417">
            <v>72914</v>
          </cell>
          <cell r="B2417" t="str">
            <v>BASE DE SOLO CIMENTO 6% MISTURA EM PISTA, COMPACTACAO 100% PROCTOR NORMAL, EXCLUSIVE ESCAVACAO, CARGA E TRANSPORTE DO SOLO</v>
          </cell>
          <cell r="C2417" t="str">
            <v>M3</v>
          </cell>
          <cell r="D2417">
            <v>55.16</v>
          </cell>
        </row>
        <row r="2418">
          <cell r="A2418">
            <v>72916</v>
          </cell>
          <cell r="B2418" t="str">
            <v>BASE DE SOLO CIMENTO 2% MISTURA EM USINA, COMPACTACAO 100% PROCTOR INTERMEDIARIO, EXCLUSIVE ESCAVACAO, CARGA E TRANSPORTE DO SOLO</v>
          </cell>
          <cell r="C2418" t="str">
            <v>M3</v>
          </cell>
          <cell r="D2418">
            <v>28.74</v>
          </cell>
        </row>
        <row r="2419">
          <cell r="A2419">
            <v>72919</v>
          </cell>
          <cell r="B2419" t="str">
            <v>BASE DE SOLO CIMENTO 4% MISTURA EM USINA, COMPACTACAO 100% PROCTOR NORMAL, EXCLUSIVE ESCAVACAO, CARGA E TRANSPORTE DO SOLO</v>
          </cell>
          <cell r="C2419" t="str">
            <v>M3</v>
          </cell>
          <cell r="D2419">
            <v>40.86</v>
          </cell>
        </row>
        <row r="2420">
          <cell r="A2420">
            <v>72922</v>
          </cell>
          <cell r="B2420" t="str">
            <v>BASE DE SOLO CIMENTO 6% COM MISTURA EM USINA, COMPACTACAO 100% PROCTORNORMAL, EXCLUSIVE ESCAVACAO, CARGA E TRANSPORTE DO SOLO</v>
          </cell>
          <cell r="C2420" t="str">
            <v>M3</v>
          </cell>
          <cell r="D2420">
            <v>55.8</v>
          </cell>
        </row>
        <row r="2421">
          <cell r="A2421">
            <v>72923</v>
          </cell>
          <cell r="B2421" t="str">
            <v>BASE DE SOLO - BRITA (40/60), MISTURA EM USINA, COMPACTACAO 100% PROCTOR MODIFICADO, EXCLUSIVE ESCAVACAO, CARGA E TRANSPORTE</v>
          </cell>
          <cell r="C2421" t="str">
            <v>M3</v>
          </cell>
          <cell r="D2421">
            <v>101.56</v>
          </cell>
        </row>
        <row r="2422">
          <cell r="A2422">
            <v>72924</v>
          </cell>
          <cell r="B2422" t="str">
            <v>BASE DE SOLO - BRITA (50/50), MISTURA EM USINA, COMPACTACAO 100% PROCTOR MODIFICADO, EXCLUSIVE ESCAVACAO, CARGA E TRANSPORTE</v>
          </cell>
          <cell r="C2422" t="str">
            <v>M3</v>
          </cell>
          <cell r="D2422">
            <v>86.16</v>
          </cell>
        </row>
        <row r="2423">
          <cell r="A2423">
            <v>72961</v>
          </cell>
          <cell r="B2423" t="str">
            <v>REGULARIZACAO E COMPACTACAO DE SUBLEITO ATE 20 CM DE ESPESSURA</v>
          </cell>
          <cell r="C2423" t="str">
            <v>M2</v>
          </cell>
          <cell r="D2423">
            <v>1.52</v>
          </cell>
        </row>
        <row r="2424">
          <cell r="A2424">
            <v>73615</v>
          </cell>
          <cell r="B2424" t="str">
            <v>COLCHAO DE AREIA, INCLUSIVE MAO-DE-OBRA DE ESPALHAMENTO, TRANSPORTE COM CARRO DE MAO E FORNECIMENTO COMERCIAL</v>
          </cell>
          <cell r="C2424" t="str">
            <v>M3</v>
          </cell>
          <cell r="D2424">
            <v>69.040000000000006</v>
          </cell>
        </row>
        <row r="2425">
          <cell r="A2425">
            <v>73692</v>
          </cell>
          <cell r="B2425" t="str">
            <v>LASTRO DE AREIA MEDIA</v>
          </cell>
          <cell r="C2425" t="str">
            <v>M3</v>
          </cell>
          <cell r="D2425">
            <v>64.83</v>
          </cell>
        </row>
        <row r="2426">
          <cell r="A2426">
            <v>73766</v>
          </cell>
          <cell r="B2426" t="str">
            <v>BASE E SUB-BASE</v>
          </cell>
          <cell r="C2426">
            <v>0</v>
          </cell>
          <cell r="D2426">
            <v>0</v>
          </cell>
        </row>
        <row r="2427">
          <cell r="A2427" t="str">
            <v>73766/001</v>
          </cell>
          <cell r="B2427" t="str">
            <v>BASE PARA PAVIMENTACAO COM MACADAME HIDRAULICO, INCLUSIVE COMPACTACAO</v>
          </cell>
          <cell r="C2427" t="str">
            <v>M3</v>
          </cell>
          <cell r="D2427">
            <v>174.7</v>
          </cell>
        </row>
        <row r="2428">
          <cell r="A2428">
            <v>57</v>
          </cell>
          <cell r="B2428" t="str">
            <v>EXECUCAO DE PAVIMENTACOES DIVERSAS</v>
          </cell>
          <cell r="C2428">
            <v>0</v>
          </cell>
          <cell r="D2428">
            <v>0</v>
          </cell>
        </row>
        <row r="2429">
          <cell r="A2429">
            <v>72799</v>
          </cell>
          <cell r="B2429" t="str">
            <v>PAVIMENTO EM PARALELEPIPEDO SOBRE COLCHAO DE AREIA REJUNTADO COM ARGAMASSA DE CIMENTO E AREIA NO TRAÇO 1:3 (PEDRAS PEQUENAS - 42 PECAS POR M2)</v>
          </cell>
          <cell r="C2429" t="str">
            <v>M2</v>
          </cell>
          <cell r="D2429">
            <v>44.63</v>
          </cell>
        </row>
        <row r="2430">
          <cell r="A2430">
            <v>72942</v>
          </cell>
          <cell r="B2430" t="str">
            <v>PINTURA DE LIGACAO COM EMULSAO RR-1C</v>
          </cell>
          <cell r="C2430" t="str">
            <v>M2</v>
          </cell>
          <cell r="D2430">
            <v>1.05</v>
          </cell>
        </row>
        <row r="2431">
          <cell r="A2431">
            <v>72943</v>
          </cell>
          <cell r="B2431" t="str">
            <v>PINTURA DE LIGACAO COM EMULSAO RR-2C</v>
          </cell>
          <cell r="C2431" t="str">
            <v>M2</v>
          </cell>
          <cell r="D2431">
            <v>1.1000000000000001</v>
          </cell>
        </row>
        <row r="2432">
          <cell r="A2432">
            <v>72944</v>
          </cell>
          <cell r="B2432" t="str">
            <v>PAVIMENTACAO EM PARALELEPIPEDO SOBRE COLCHAO DE AREIA 10CM, REJUNTADOCOM AREIA</v>
          </cell>
          <cell r="C2432" t="str">
            <v>M2</v>
          </cell>
          <cell r="D2432">
            <v>39.31</v>
          </cell>
        </row>
        <row r="2433">
          <cell r="A2433">
            <v>72945</v>
          </cell>
          <cell r="B2433" t="str">
            <v>IMPRIMACAO DE BASE DE PAVIMENTACAO COM EMULSAO CM-30</v>
          </cell>
          <cell r="C2433" t="str">
            <v>M2</v>
          </cell>
          <cell r="D2433">
            <v>2.99</v>
          </cell>
        </row>
        <row r="2434">
          <cell r="A2434">
            <v>72946</v>
          </cell>
          <cell r="B2434" t="str">
            <v>IMPRIMACAO DE BASE DE PAVIMENTACAO COM EMULSAO CM-70</v>
          </cell>
          <cell r="C2434" t="str">
            <v>M2</v>
          </cell>
          <cell r="D2434">
            <v>3.2</v>
          </cell>
        </row>
        <row r="2435">
          <cell r="A2435">
            <v>72954</v>
          </cell>
          <cell r="B2435" t="str">
            <v>LAMA ASFALTICA FINA COM EMULSAO RL-1C</v>
          </cell>
          <cell r="C2435" t="str">
            <v>M2</v>
          </cell>
          <cell r="D2435">
            <v>4.3</v>
          </cell>
        </row>
        <row r="2436">
          <cell r="A2436">
            <v>72955</v>
          </cell>
          <cell r="B2436" t="str">
            <v>LAMA ASFALTICA GROSSA COM EMULSAO RL-1C</v>
          </cell>
          <cell r="C2436" t="str">
            <v>M2</v>
          </cell>
          <cell r="D2436">
            <v>9.35</v>
          </cell>
        </row>
        <row r="2437">
          <cell r="A2437">
            <v>72956</v>
          </cell>
          <cell r="B2437" t="str">
            <v>TRATAMENTO SUPERFICIAL SIMPLES - TSS, COM EMULSAO RR-2C</v>
          </cell>
          <cell r="C2437" t="str">
            <v>M2</v>
          </cell>
          <cell r="D2437">
            <v>5.2</v>
          </cell>
        </row>
        <row r="2438">
          <cell r="A2438">
            <v>72958</v>
          </cell>
          <cell r="B2438" t="str">
            <v>TRATAMENTO SUPERFICIAL DUPLO - TSD, COM EMULSAO RR-2C</v>
          </cell>
          <cell r="C2438" t="str">
            <v>M2</v>
          </cell>
          <cell r="D2438">
            <v>9.75</v>
          </cell>
        </row>
        <row r="2439">
          <cell r="A2439">
            <v>72960</v>
          </cell>
          <cell r="B2439" t="str">
            <v>TRATAMENTO SUPERFICIAL TRIPLO - TST, COM EMULSAO RR-2C</v>
          </cell>
          <cell r="C2439" t="str">
            <v>M2</v>
          </cell>
          <cell r="D2439">
            <v>12.35</v>
          </cell>
        </row>
        <row r="2440">
          <cell r="A2440">
            <v>72966</v>
          </cell>
          <cell r="B2440" t="str">
            <v>MEIO-FIO GRANITICO 100 X 50 X 15CM, SOBRE BASE DE CONCRETO SIMPLES E REJUNTADO COM ARGAMASSA TRACO 1:3 (CIMENTO E AREIA)</v>
          </cell>
          <cell r="C2440" t="str">
            <v>M</v>
          </cell>
          <cell r="D2440">
            <v>30.06</v>
          </cell>
        </row>
        <row r="2441">
          <cell r="A2441">
            <v>72967</v>
          </cell>
          <cell r="B2441" t="str">
            <v>MEIO-FIO DE CONCRETO PRE-MOLDADO 12 X 30 CM, SOBRE BASE DE CONCRETO SIMPLES E REJUNTADO COM ARGAMASSA TRACO 1:3 (CIMENTO E AREIA)</v>
          </cell>
          <cell r="C2441" t="str">
            <v>M</v>
          </cell>
          <cell r="D2441">
            <v>24.18</v>
          </cell>
        </row>
        <row r="2442">
          <cell r="A2442">
            <v>72969</v>
          </cell>
          <cell r="B2442" t="str">
            <v>CARGA DE PEDRA PARA PAVIMENTO POLIEDRICO</v>
          </cell>
          <cell r="C2442" t="str">
            <v>M2</v>
          </cell>
          <cell r="D2442">
            <v>0.46</v>
          </cell>
        </row>
        <row r="2443">
          <cell r="A2443">
            <v>72970</v>
          </cell>
          <cell r="B2443" t="str">
            <v>COLCHAO COM ARGILA EXTRAIDA PARA PAVIMENTO POLIEDRICO, EXCLUSIVE TRANSPORTE DA ARGILA E INDENIZACAO JAZIDA</v>
          </cell>
          <cell r="C2443" t="str">
            <v>M2</v>
          </cell>
          <cell r="D2443">
            <v>0.79</v>
          </cell>
        </row>
        <row r="2444">
          <cell r="A2444">
            <v>72971</v>
          </cell>
          <cell r="B2444" t="str">
            <v>COMPACTACAO DE PAVIMENTO POLIEDRICO</v>
          </cell>
          <cell r="C2444" t="str">
            <v>M2</v>
          </cell>
          <cell r="D2444">
            <v>0.26</v>
          </cell>
        </row>
        <row r="2445">
          <cell r="A2445">
            <v>72972</v>
          </cell>
          <cell r="B2445" t="str">
            <v>CONTENCAO LATERAL COM SOLO LOCAL PARA PAVIMENTO POLIEDRICO</v>
          </cell>
          <cell r="C2445" t="str">
            <v>M2</v>
          </cell>
          <cell r="D2445">
            <v>0.37</v>
          </cell>
        </row>
        <row r="2446">
          <cell r="A2446">
            <v>72973</v>
          </cell>
          <cell r="B2446" t="str">
            <v>CORTE E PREPARO DE CORDAO DE PEDRA PARA PAVIMENTO POLIEDRICO</v>
          </cell>
          <cell r="C2446" t="str">
            <v>M</v>
          </cell>
          <cell r="D2446">
            <v>0.69</v>
          </cell>
        </row>
        <row r="2447">
          <cell r="A2447">
            <v>72974</v>
          </cell>
          <cell r="B2447" t="str">
            <v>CORTE E PREPARO DE PEDRA PARA PAVIMENTO POLIEDRICO</v>
          </cell>
          <cell r="C2447" t="str">
            <v>M2</v>
          </cell>
          <cell r="D2447">
            <v>2.29</v>
          </cell>
        </row>
        <row r="2448">
          <cell r="A2448">
            <v>72975</v>
          </cell>
          <cell r="B2448" t="str">
            <v>DESMONTE MANUAL DE PEDRA PARA PAVIMENTO POLIEDRICO</v>
          </cell>
          <cell r="C2448" t="str">
            <v>M2</v>
          </cell>
          <cell r="D2448">
            <v>0.26</v>
          </cell>
        </row>
        <row r="2449">
          <cell r="A2449">
            <v>72976</v>
          </cell>
          <cell r="B2449" t="str">
            <v>CARGA DE CORDAO DE PEDRA PARA PAVIMENTO POLIEDRICO</v>
          </cell>
          <cell r="C2449" t="str">
            <v>M</v>
          </cell>
          <cell r="D2449">
            <v>0.23</v>
          </cell>
        </row>
        <row r="2450">
          <cell r="A2450">
            <v>72977</v>
          </cell>
          <cell r="B2450" t="str">
            <v>ENCHIMENTO COM ARGILA EXTRAIDA PARA PAVIMENTO POLIEDRICO, EXCLUSIVE TRANSPORTE DA ARGILA E INDENIZACAO JAZIDA</v>
          </cell>
          <cell r="C2450" t="str">
            <v>M2</v>
          </cell>
          <cell r="D2450">
            <v>0.25</v>
          </cell>
        </row>
        <row r="2451">
          <cell r="A2451">
            <v>72978</v>
          </cell>
          <cell r="B2451" t="str">
            <v>EXTRACAO, CARGA E ASSENTAMENTO DE CORDAO DE PEDRA PARA PAVIMENTO POLIEDRICO, EXCLUSIVE TRANSPORTE DE PEDRA E INDENIZACAO PEDREIRA</v>
          </cell>
          <cell r="C2451" t="str">
            <v>M</v>
          </cell>
          <cell r="D2451">
            <v>2.29</v>
          </cell>
        </row>
        <row r="2452">
          <cell r="A2452">
            <v>72979</v>
          </cell>
          <cell r="B2452" t="str">
            <v>EXTRACAO, CARGA, PREPARO E ASSENTAMENTO DE PEDRAS POLIEDRICAS, EXCLUSIVE TRANSPORTE DE PEDRA E INDENIZACAO PEDREIRA</v>
          </cell>
          <cell r="C2452" t="str">
            <v>M2</v>
          </cell>
          <cell r="D2452">
            <v>4.37</v>
          </cell>
        </row>
        <row r="2453">
          <cell r="A2453">
            <v>73759</v>
          </cell>
          <cell r="B2453" t="str">
            <v>REVESTIMENTO BETUMINOSO</v>
          </cell>
          <cell r="C2453">
            <v>0</v>
          </cell>
          <cell r="D2453">
            <v>0</v>
          </cell>
        </row>
        <row r="2454">
          <cell r="A2454" t="str">
            <v>73759/001</v>
          </cell>
          <cell r="B2454" t="str">
            <v>PRE-MISTURADO A FRIO COM EMULSAO RM-1C, INCLUSO USINAGEM E APLICACAO,EXCLUSIVE TRANSPORTE</v>
          </cell>
          <cell r="C2454" t="str">
            <v>M3</v>
          </cell>
          <cell r="D2454">
            <v>371.85</v>
          </cell>
        </row>
        <row r="2455">
          <cell r="A2455">
            <v>73760</v>
          </cell>
          <cell r="B2455" t="str">
            <v>REVESTIMENTO BETUMINOSO</v>
          </cell>
          <cell r="C2455">
            <v>0</v>
          </cell>
          <cell r="D2455">
            <v>0</v>
          </cell>
        </row>
        <row r="2456">
          <cell r="A2456" t="str">
            <v>73760/001</v>
          </cell>
          <cell r="B2456" t="str">
            <v>CAPA SELANTE COMPREENDENDO APLICAÇÃO DE ASFALTO NA PROPORÇÃO DE 0,7 A1,5L / M², DISTRIBUIÇÃO DE AGREGADOS DE 5 A 15KG/M² E COMPACTAÇÃO COMROLO - COM USO DA EMULSAO RR-2C, INCLUSO APLICACAO E COMPACTACAO</v>
          </cell>
          <cell r="C2456" t="str">
            <v>M2</v>
          </cell>
          <cell r="D2456">
            <v>2.5299999999999998</v>
          </cell>
        </row>
        <row r="2457">
          <cell r="A2457">
            <v>73764</v>
          </cell>
          <cell r="B2457" t="str">
            <v>PAVIMENTACAO DE LAJOTAS DE CONCRETO INTERTRAVADA</v>
          </cell>
          <cell r="C2457">
            <v>0</v>
          </cell>
          <cell r="D2457">
            <v>0</v>
          </cell>
        </row>
        <row r="2458">
          <cell r="A2458" t="str">
            <v>73764/001</v>
          </cell>
          <cell r="B2458" t="str">
            <v>PAVIMENTACAO EM BLOCOS DE CONCRETO SEXTAVADO, ESPESSURA 6 CM, JUNTA RÍGIDA, COM ARGAMASSA NO TRACO 1:4 (CIMENTO E AREIA), ASSENTADOS SOBRE COLCHAO DE PO DE PEDRA, COM APOIO DE CAMINHÃO TOCO.</v>
          </cell>
          <cell r="C2458" t="str">
            <v>M2</v>
          </cell>
          <cell r="D2458">
            <v>53.62</v>
          </cell>
        </row>
        <row r="2459">
          <cell r="A2459" t="str">
            <v>73764/002</v>
          </cell>
          <cell r="B2459" t="str">
            <v>PAVIMENTACAO EM BLOCOS DE CONCRETO SEXTAVADO, ESPESSURA 8 CM, COM JUNTA RÍGIDA, EM ARGAMASSA NO TRACO 1:4 (CIMENTO E AREIA), ASSENTADOS SOBRE COLCHAO DE PO DE PEDRA, COM APOIO DE CAMINHÃO TOCO</v>
          </cell>
          <cell r="C2459" t="str">
            <v>M2</v>
          </cell>
          <cell r="D2459">
            <v>57.55</v>
          </cell>
        </row>
        <row r="2460">
          <cell r="A2460" t="str">
            <v>73764/003</v>
          </cell>
          <cell r="B2460" t="str">
            <v>PAVIMENTACAO EM BLOCOS DE CONCRETO SEXTAVADO, ESPESSURA 10 CM, COM JUNTA RÍGIDA, EM ARGAMASSA TRACO 1:4 (CIMENTO E AREIA) , ASSENTADOS SOBRECOLCHAO DE PO DE PEDRA, COM APOIO DE CAMINHÃO TOCO.</v>
          </cell>
          <cell r="C2460" t="str">
            <v>M2</v>
          </cell>
          <cell r="D2460">
            <v>79.12</v>
          </cell>
        </row>
        <row r="2461">
          <cell r="A2461" t="str">
            <v>73764/004</v>
          </cell>
          <cell r="B2461" t="str">
            <v>PAVIMENTACAO EM BLOCOS INTERTRAVADOS DE CONCRETO, ESPESSURA 6,5 CM, FCK 35MPA, ASSENTADOS SOBRE COLCHAO DE AREIA.</v>
          </cell>
          <cell r="C2461" t="str">
            <v>M2</v>
          </cell>
          <cell r="D2461">
            <v>38.78</v>
          </cell>
        </row>
        <row r="2462">
          <cell r="A2462" t="str">
            <v>73764/005</v>
          </cell>
          <cell r="B2462" t="str">
            <v>PAVIMENTACAO EM BLOCOS INTERTRAVADOS DE CONCRETO, ESPESSURA 8CM, FCK 35MPA, ASSENTADOS SOBRE COLCHAO DE AREIA.</v>
          </cell>
          <cell r="C2462" t="str">
            <v>M2</v>
          </cell>
          <cell r="D2462">
            <v>42</v>
          </cell>
        </row>
        <row r="2463">
          <cell r="A2463" t="str">
            <v>73764/006</v>
          </cell>
          <cell r="B2463" t="str">
            <v>PAVIMENTACAO EM BLOCOS INTERTRAVADOS DE CONCRETO, ESPESSURA 10CM, FCK35MPA, ASSENTADOS SOBRE COLCHAO DE AREIA.</v>
          </cell>
          <cell r="C2463" t="str">
            <v>M2</v>
          </cell>
          <cell r="D2463">
            <v>50.61</v>
          </cell>
        </row>
        <row r="2464">
          <cell r="A2464">
            <v>73765</v>
          </cell>
          <cell r="B2464" t="str">
            <v>PAVIMENTACAO C/PARALELEPIPEDO</v>
          </cell>
          <cell r="C2464">
            <v>0</v>
          </cell>
          <cell r="D2464">
            <v>0</v>
          </cell>
        </row>
        <row r="2465">
          <cell r="A2465" t="str">
            <v>73765/001</v>
          </cell>
          <cell r="B2465" t="str">
            <v>PAVIMENTACAO EM PARALELEPIPEDO SOBRE COLCHAO DE PO DE PEDRA ESPESSURA10CM, REJUNTADO COM ARGAMASSA DE CIMENTO E AREIA TRACO 1:3 (CIMENTO EAREIA)</v>
          </cell>
          <cell r="C2465" t="str">
            <v>M2</v>
          </cell>
          <cell r="D2465">
            <v>50.19</v>
          </cell>
        </row>
        <row r="2466">
          <cell r="A2466" t="str">
            <v>73765/002</v>
          </cell>
          <cell r="B2466" t="str">
            <v>PAVIMENTACAO EM PARALELEPIPEDO SOBRE COLCHAO DE PO DE PEDRA ESPESSURA10CM, REJUNTADO COM BETUME E PEDRISCO</v>
          </cell>
          <cell r="C2466" t="str">
            <v>M2</v>
          </cell>
          <cell r="D2466">
            <v>53.56</v>
          </cell>
        </row>
        <row r="2467">
          <cell r="A2467">
            <v>73849</v>
          </cell>
          <cell r="B2467" t="str">
            <v>FORNECIMENTO AREIA-ASFALTO</v>
          </cell>
          <cell r="C2467">
            <v>0</v>
          </cell>
          <cell r="D2467">
            <v>0</v>
          </cell>
        </row>
        <row r="2468">
          <cell r="A2468" t="str">
            <v>73849/001</v>
          </cell>
          <cell r="B2468" t="str">
            <v>AREIA ASFALTO A QUENTE (AAUQ) COM CAP 50/70, INCLUSO USINAGEM E APLICACAO, EXCLUSIVE TRANSPORTE</v>
          </cell>
          <cell r="C2468" t="str">
            <v>M3</v>
          </cell>
          <cell r="D2468">
            <v>424.07</v>
          </cell>
        </row>
        <row r="2469">
          <cell r="A2469" t="str">
            <v>73849/002</v>
          </cell>
          <cell r="B2469" t="str">
            <v>AREIA ASFALTO A FRIO (AAUF), COM CAP 50/70 INCLUSO USINAGEM E APLICACAO, EXCLUSIVE TRANSPORTE</v>
          </cell>
          <cell r="C2469" t="str">
            <v>M3</v>
          </cell>
          <cell r="D2469">
            <v>346.28</v>
          </cell>
        </row>
        <row r="2470">
          <cell r="A2470">
            <v>73892</v>
          </cell>
          <cell r="B2470" t="str">
            <v>CALCADA EM CONCRETO</v>
          </cell>
          <cell r="C2470">
            <v>0</v>
          </cell>
          <cell r="D2470">
            <v>0</v>
          </cell>
        </row>
        <row r="2471">
          <cell r="A2471" t="str">
            <v>73892/001</v>
          </cell>
          <cell r="B2471" t="str">
            <v>EXECUÇÃO DE CALÇADA EM CONCRETO NÃO ESTRUTURAL, COM USO DE SEIXO ROLADO, PREPARO MECÂNICO, E ESPESSURA DE 7CM</v>
          </cell>
          <cell r="C2471" t="str">
            <v>M2</v>
          </cell>
          <cell r="D2471">
            <v>27.12</v>
          </cell>
        </row>
        <row r="2472">
          <cell r="A2472" t="str">
            <v>73892/002</v>
          </cell>
          <cell r="B2472" t="str">
            <v>EXECUÇÃO DE CALÇADA EM CONCRETO 1:3:5 (FCK=12 MPA) PREPARO MECÂNICO,E= 7CM</v>
          </cell>
          <cell r="C2472" t="str">
            <v>M2</v>
          </cell>
          <cell r="D2472">
            <v>25.02</v>
          </cell>
        </row>
        <row r="2473">
          <cell r="A2473">
            <v>249</v>
          </cell>
          <cell r="B2473" t="str">
            <v>SINALIZACAO HORIZONTAL/VERTICAL</v>
          </cell>
          <cell r="C2473">
            <v>0</v>
          </cell>
          <cell r="D2473">
            <v>0</v>
          </cell>
        </row>
        <row r="2474">
          <cell r="A2474">
            <v>72947</v>
          </cell>
          <cell r="B2474" t="str">
            <v>SINALIZACAO HORIZONTAL COM TINTA RETRORREFLETIVA A BASE DE RESINA ACRILICA COM MICROESFERAS DE VIDRO</v>
          </cell>
          <cell r="C2474" t="str">
            <v>M2</v>
          </cell>
          <cell r="D2474">
            <v>13.43</v>
          </cell>
        </row>
        <row r="2475">
          <cell r="A2475">
            <v>250</v>
          </cell>
          <cell r="B2475" t="str">
            <v>MURETA DIVISORIA E/OU DE PROTECAO</v>
          </cell>
          <cell r="C2475">
            <v>0</v>
          </cell>
          <cell r="D2475">
            <v>0</v>
          </cell>
        </row>
        <row r="2476">
          <cell r="A2476">
            <v>73770</v>
          </cell>
          <cell r="B2476" t="str">
            <v>BARREIRA PRE-MOLDADA CONCR ARMADO/MURETA DIVISORIA DE TRAFEGO</v>
          </cell>
          <cell r="C2476">
            <v>0</v>
          </cell>
          <cell r="D2476">
            <v>0</v>
          </cell>
        </row>
        <row r="2477">
          <cell r="A2477" t="str">
            <v>73770/001</v>
          </cell>
          <cell r="B2477" t="str">
            <v>BARREIRA PRE-MOLDADA EXTERNA CONCRETO ARMADO 0,25X0,40X1,14M TIPO DER--RJ FCK=25MPA ACO CA-50 INCL VIGOTA HORIZONTAL MONTANTE A CADA 1,00MFERROS DE LIGACAO E MATERIAIS.</v>
          </cell>
          <cell r="C2477" t="str">
            <v>M</v>
          </cell>
          <cell r="D2477">
            <v>379.49</v>
          </cell>
        </row>
        <row r="2478">
          <cell r="A2478" t="str">
            <v>73770/002</v>
          </cell>
          <cell r="B2478" t="str">
            <v>BARREIRA DUPLA PRE-MOL INTER CONCRETO ARMADO 0,15X0,65X0,77M TIPO DER--RJ FCK=25MPA ACO CA-50 INCL FERROS DE LIGACAO E MATERIAIS.</v>
          </cell>
          <cell r="C2478" t="str">
            <v>M</v>
          </cell>
          <cell r="D2478">
            <v>301.45</v>
          </cell>
        </row>
        <row r="2479">
          <cell r="A2479" t="str">
            <v>73770/003</v>
          </cell>
          <cell r="B2479" t="str">
            <v>BARREIRA PRE-MOLDADA EXTERNA CONCRETO ARMADO 0,15X0,40X1,47M TIPO DER--RJ FCK=25MPA ACO CA-50 FIXADA EM SOLO PARTE ENTERRADA C/SAPATA LATE-RAL 1,50M CONCRETADA NO LOCAL INCL MATERIAIS EXCL BERCOS.</v>
          </cell>
          <cell r="C2479" t="str">
            <v>M</v>
          </cell>
          <cell r="D2479">
            <v>873.75</v>
          </cell>
        </row>
        <row r="2480">
          <cell r="A2480" t="str">
            <v>73770/004</v>
          </cell>
          <cell r="B2480" t="str">
            <v>BARREIRA PRE-MOLDADA EXTERNA CONCRETO ARMADO 0,25X0,40X2,34M TIPO DER--RJ FCK=25MPA ACO CA 50 C/SAPATA LATERAL CONCRETADA NO LOCAL C/0,60CMLARGURA INCL VIGOTAS HORIZONTAIS MONTANTES A CADA 1,00M E MATERIAISEXCL BERCOS.</v>
          </cell>
          <cell r="C2480" t="str">
            <v>M</v>
          </cell>
          <cell r="D2480">
            <v>916.43</v>
          </cell>
        </row>
        <row r="2481">
          <cell r="A2481" t="str">
            <v>73770/005</v>
          </cell>
          <cell r="B2481" t="str">
            <v>BARREIRA DUPLA PRE-MOL INTER CONCRETO ARMADO 0,15X0,65X1,27M TIPO DER--RJ FCK=25MPA ACO CA-50 C/SAPATAS LATERAIS 0,50M CONCRETADAS NO LOCALINCL MATERIAIS EXCL BERCOS.</v>
          </cell>
          <cell r="C2481" t="str">
            <v>M</v>
          </cell>
          <cell r="D2481">
            <v>830.31</v>
          </cell>
        </row>
        <row r="2482">
          <cell r="A2482">
            <v>287</v>
          </cell>
          <cell r="B2482" t="str">
            <v>FABRICACAO/EXECUCAO DE CBUQ/PRE-MISTURADOS</v>
          </cell>
          <cell r="C2482">
            <v>0</v>
          </cell>
          <cell r="D2482">
            <v>0</v>
          </cell>
        </row>
        <row r="2483">
          <cell r="A2483">
            <v>72962</v>
          </cell>
          <cell r="B2483" t="str">
            <v>USINAGEM DE CBUQ COM CAP 50/70, PARA CAPA DE ROLAMENTO</v>
          </cell>
          <cell r="C2483" t="str">
            <v>T</v>
          </cell>
          <cell r="D2483">
            <v>185.97</v>
          </cell>
        </row>
        <row r="2484">
          <cell r="A2484">
            <v>72963</v>
          </cell>
          <cell r="B2484" t="str">
            <v>USINAGEM DE CBUQ COM CAP 50/70, PARA BINDER</v>
          </cell>
          <cell r="C2484" t="str">
            <v>T</v>
          </cell>
          <cell r="D2484">
            <v>160.91999999999999</v>
          </cell>
        </row>
        <row r="2485">
          <cell r="A2485">
            <v>72964</v>
          </cell>
          <cell r="B2485" t="str">
            <v>CONCRETO BETUMINOSO USINADO A QUENTE COM CAP 50/70, BINDER, INCLUSO USINAGEM E APLICACAO, EXCLUSIVE TRANSPORTE</v>
          </cell>
          <cell r="C2485" t="str">
            <v>T</v>
          </cell>
          <cell r="D2485">
            <v>169.55</v>
          </cell>
        </row>
        <row r="2486">
          <cell r="A2486">
            <v>72965</v>
          </cell>
          <cell r="B2486" t="str">
            <v>FABRICAÇÃO E APLICAÇÃO DE CONCRETO BETUMINOSO USINADO A QUENTE(CBUQ),CAP 50/70, EXCLUSIVE TRANSPORTE</v>
          </cell>
          <cell r="C2486" t="str">
            <v>T</v>
          </cell>
          <cell r="D2486">
            <v>194.6</v>
          </cell>
        </row>
        <row r="2487">
          <cell r="A2487" t="str">
            <v>PINT</v>
          </cell>
          <cell r="B2487" t="str">
            <v>PINTURAS</v>
          </cell>
          <cell r="C2487">
            <v>0</v>
          </cell>
          <cell r="D2487">
            <v>0</v>
          </cell>
        </row>
        <row r="2488">
          <cell r="A2488">
            <v>155</v>
          </cell>
          <cell r="B2488" t="str">
            <v>PINTURA DE PAREDE</v>
          </cell>
          <cell r="C2488">
            <v>0</v>
          </cell>
          <cell r="D2488">
            <v>0</v>
          </cell>
        </row>
        <row r="2489">
          <cell r="A2489">
            <v>72125</v>
          </cell>
          <cell r="B2489" t="str">
            <v>RASPAGEM DE PINTURA PVA</v>
          </cell>
          <cell r="C2489" t="str">
            <v>M2</v>
          </cell>
          <cell r="D2489">
            <v>3.43</v>
          </cell>
        </row>
        <row r="2490">
          <cell r="A2490">
            <v>72126</v>
          </cell>
          <cell r="B2490" t="str">
            <v>RASPAGEM DE PINTURA LATEX ACRILICA</v>
          </cell>
          <cell r="C2490" t="str">
            <v>M2</v>
          </cell>
          <cell r="D2490">
            <v>4.8</v>
          </cell>
        </row>
        <row r="2491">
          <cell r="A2491">
            <v>73657</v>
          </cell>
          <cell r="B2491" t="str">
            <v>PINTURA COM CAL HIDRATADA, TRES DEMAOS, INCLUSO COLA</v>
          </cell>
          <cell r="C2491" t="str">
            <v>M2</v>
          </cell>
          <cell r="D2491">
            <v>4.68</v>
          </cell>
        </row>
        <row r="2492">
          <cell r="A2492">
            <v>73746</v>
          </cell>
          <cell r="B2492" t="str">
            <v>APLICACAO DE TEXTURADO ACRILICO</v>
          </cell>
          <cell r="C2492">
            <v>0</v>
          </cell>
          <cell r="D2492">
            <v>0</v>
          </cell>
        </row>
        <row r="2493">
          <cell r="A2493" t="str">
            <v>73746/001</v>
          </cell>
          <cell r="B2493" t="str">
            <v>PINTURA COM TINTA TEXTURIZADA ACRILICA PARA AMBIENTES INTERNOS/EXTERNOS</v>
          </cell>
          <cell r="C2493" t="str">
            <v>M2</v>
          </cell>
          <cell r="D2493">
            <v>10.01</v>
          </cell>
        </row>
        <row r="2494">
          <cell r="A2494">
            <v>73750</v>
          </cell>
          <cell r="B2494" t="str">
            <v>PINTURA LATEX PVA SOBRE REBOCO</v>
          </cell>
          <cell r="C2494">
            <v>0</v>
          </cell>
          <cell r="D2494">
            <v>0</v>
          </cell>
        </row>
        <row r="2495">
          <cell r="A2495" t="str">
            <v>73750/001</v>
          </cell>
          <cell r="B2495" t="str">
            <v>PINTURA LATEX PVA AMBIENTES INTERNOS, DUAS DEMAOS</v>
          </cell>
          <cell r="C2495" t="str">
            <v>M2</v>
          </cell>
          <cell r="D2495">
            <v>6.01</v>
          </cell>
        </row>
        <row r="2496">
          <cell r="A2496">
            <v>73751</v>
          </cell>
          <cell r="B2496" t="str">
            <v>SELADOR P/ PAREDE</v>
          </cell>
          <cell r="C2496">
            <v>0</v>
          </cell>
          <cell r="D2496">
            <v>0</v>
          </cell>
        </row>
        <row r="2497">
          <cell r="A2497" t="str">
            <v>73751/001</v>
          </cell>
          <cell r="B2497" t="str">
            <v>FUNDO SELADOR PVA AMBIENTES INTERNOS, UMA DEMAO</v>
          </cell>
          <cell r="C2497" t="str">
            <v>M2</v>
          </cell>
          <cell r="D2497">
            <v>2.0699999999999998</v>
          </cell>
        </row>
        <row r="2498">
          <cell r="A2498">
            <v>73791</v>
          </cell>
          <cell r="B2498" t="str">
            <v>PINTURA COM TINTA EM PO</v>
          </cell>
          <cell r="C2498">
            <v>0</v>
          </cell>
          <cell r="D2498">
            <v>0</v>
          </cell>
        </row>
        <row r="2499">
          <cell r="A2499" t="str">
            <v>73791/001</v>
          </cell>
          <cell r="B2499" t="str">
            <v>PINTURA COM TINTA EM PO INDUSTRIALIZADA DE CAL, PIGMENTO E FIXADOR, DUAS DEMAOS</v>
          </cell>
          <cell r="C2499" t="str">
            <v>M2</v>
          </cell>
          <cell r="D2499">
            <v>4.12</v>
          </cell>
        </row>
        <row r="2500">
          <cell r="A2500">
            <v>73793</v>
          </cell>
          <cell r="B2500" t="str">
            <v>PINTURAS A OLEO E ALQUIDICOS SOBRE PAREDES E TETOS</v>
          </cell>
          <cell r="C2500">
            <v>0</v>
          </cell>
          <cell r="D2500">
            <v>0</v>
          </cell>
        </row>
        <row r="2501">
          <cell r="A2501" t="str">
            <v>73793/001</v>
          </cell>
          <cell r="B2501" t="str">
            <v>PINTURA COM TINTA ACRILICA EM TELHAS CERAMICAS, DUAS DEMAOS, INCLUSO LIMPEZA</v>
          </cell>
          <cell r="C2501" t="str">
            <v>M2</v>
          </cell>
          <cell r="D2501">
            <v>5.16</v>
          </cell>
        </row>
        <row r="2502">
          <cell r="A2502" t="str">
            <v>73793/002</v>
          </cell>
          <cell r="B2502" t="str">
            <v>PINTURA COM TINTA ACRILICA EM TELHAS CERAMICAS, TRES DEMAOS, INCLUSO LIMPEZA</v>
          </cell>
          <cell r="C2502" t="str">
            <v>M2</v>
          </cell>
          <cell r="D2502">
            <v>6.62</v>
          </cell>
        </row>
        <row r="2503">
          <cell r="A2503">
            <v>73954</v>
          </cell>
          <cell r="B2503" t="str">
            <v>PINTURA LATEX ACRILICA EXTERNA/INTERNA S/SELADOR</v>
          </cell>
          <cell r="C2503">
            <v>0</v>
          </cell>
          <cell r="D2503">
            <v>0</v>
          </cell>
        </row>
        <row r="2504">
          <cell r="A2504" t="str">
            <v>73954/001</v>
          </cell>
          <cell r="B2504" t="str">
            <v>PINTURA LATEX ACRILICA AMBIENTES INTERNOS/EXTERNOS, TRES DEMAOS</v>
          </cell>
          <cell r="C2504" t="str">
            <v>M2</v>
          </cell>
          <cell r="D2504">
            <v>13.01</v>
          </cell>
        </row>
        <row r="2505">
          <cell r="A2505" t="str">
            <v>73954/002</v>
          </cell>
          <cell r="B2505" t="str">
            <v>PINTURA LATEX ACRILICA AMBIENTES INTERNOS/EXTERNOS, DUAS DEMAOS</v>
          </cell>
          <cell r="C2505" t="str">
            <v>M2</v>
          </cell>
          <cell r="D2505">
            <v>10.73</v>
          </cell>
        </row>
        <row r="2506">
          <cell r="A2506" t="str">
            <v>73954/003</v>
          </cell>
          <cell r="B2506" t="str">
            <v>PINTURA LATEX ACRILICA AMBIENTES INTERNOS/EXTERNOS, UMA DEMAOS</v>
          </cell>
          <cell r="C2506" t="str">
            <v>M2</v>
          </cell>
          <cell r="D2506">
            <v>7.82</v>
          </cell>
        </row>
        <row r="2507">
          <cell r="A2507">
            <v>73955</v>
          </cell>
          <cell r="B2507" t="str">
            <v>EMASSAMENTO P/PINTURA LATEX PVA</v>
          </cell>
          <cell r="C2507">
            <v>0</v>
          </cell>
          <cell r="D2507">
            <v>0</v>
          </cell>
        </row>
        <row r="2508">
          <cell r="A2508" t="str">
            <v>73955/001</v>
          </cell>
          <cell r="B2508" t="str">
            <v>EMASSAMENTO COM MASSA LATEX PVA PARA AMBIENTES INTERNOS, UMA DEMAO</v>
          </cell>
          <cell r="C2508" t="str">
            <v>M2</v>
          </cell>
          <cell r="D2508">
            <v>3.67</v>
          </cell>
        </row>
        <row r="2509">
          <cell r="A2509" t="str">
            <v>73955/002</v>
          </cell>
          <cell r="B2509" t="str">
            <v>EMASSAMENTO COM MASSA LATEX PVA PARA AMBIENTES INTERNOS, DUAS DEMAOS</v>
          </cell>
          <cell r="C2509" t="str">
            <v>M2</v>
          </cell>
          <cell r="D2509">
            <v>7.34</v>
          </cell>
        </row>
        <row r="2510">
          <cell r="A2510">
            <v>73999</v>
          </cell>
          <cell r="B2510" t="str">
            <v>CAIACAO</v>
          </cell>
          <cell r="C2510">
            <v>0</v>
          </cell>
          <cell r="D2510">
            <v>0</v>
          </cell>
        </row>
        <row r="2511">
          <cell r="A2511" t="str">
            <v>73999/001</v>
          </cell>
          <cell r="B2511" t="str">
            <v>PINTURA COM CAL, EM PAREDES INTERNAS, TRES DEMAOS, INCLUSO OLEO DE LINHACA</v>
          </cell>
          <cell r="C2511" t="str">
            <v>M2</v>
          </cell>
          <cell r="D2511">
            <v>3.52</v>
          </cell>
        </row>
        <row r="2512">
          <cell r="A2512">
            <v>74133</v>
          </cell>
          <cell r="B2512" t="str">
            <v>EMASSAMENTO P/PINTURA OLEO/ESMALTE</v>
          </cell>
          <cell r="C2512">
            <v>0</v>
          </cell>
          <cell r="D2512">
            <v>0</v>
          </cell>
        </row>
        <row r="2513">
          <cell r="A2513" t="str">
            <v>74133/001</v>
          </cell>
          <cell r="B2513" t="str">
            <v>EMASSAMENTO COM MASA A BASE OLEO EM PAREDES, UMA DEMAO</v>
          </cell>
          <cell r="C2513" t="str">
            <v>M2</v>
          </cell>
          <cell r="D2513">
            <v>7.75</v>
          </cell>
        </row>
        <row r="2514">
          <cell r="A2514" t="str">
            <v>74133/002</v>
          </cell>
          <cell r="B2514" t="str">
            <v>EMASSAMENTO COM MASA A BASE OLEO EM PAREDES, DUAS DEMAOS</v>
          </cell>
          <cell r="C2514" t="str">
            <v>M2</v>
          </cell>
          <cell r="D2514">
            <v>9.6999999999999993</v>
          </cell>
        </row>
        <row r="2515">
          <cell r="A2515">
            <v>74134</v>
          </cell>
          <cell r="B2515" t="str">
            <v>EMASSAMENTO P/PINTURA ACRILICA</v>
          </cell>
          <cell r="C2515">
            <v>0</v>
          </cell>
          <cell r="D2515">
            <v>0</v>
          </cell>
        </row>
        <row r="2516">
          <cell r="A2516" t="str">
            <v>74134/001</v>
          </cell>
          <cell r="B2516" t="str">
            <v>EMASSAMENTO COM MASSA ACRILICA PARA AMBIENTES INTERNOS/EXTERNOS, UMA DEMAO</v>
          </cell>
          <cell r="C2516" t="str">
            <v>M2</v>
          </cell>
          <cell r="D2516">
            <v>4.7699999999999996</v>
          </cell>
        </row>
        <row r="2517">
          <cell r="A2517" t="str">
            <v>74134/002</v>
          </cell>
          <cell r="B2517" t="str">
            <v>EMASSAMENTO COM MASSA ACRILICA PARA AMBIENTES INTERNOS/EXTERNOS, DUASDEMAOS</v>
          </cell>
          <cell r="C2517" t="str">
            <v>M2</v>
          </cell>
          <cell r="D2517">
            <v>9.42</v>
          </cell>
        </row>
        <row r="2518">
          <cell r="A2518">
            <v>74233</v>
          </cell>
          <cell r="B2518" t="str">
            <v>PINTURA C/FUNDO SELADOR ACRILICO</v>
          </cell>
          <cell r="C2518">
            <v>0</v>
          </cell>
          <cell r="D2518">
            <v>0</v>
          </cell>
        </row>
        <row r="2519">
          <cell r="A2519" t="str">
            <v>74233/001</v>
          </cell>
          <cell r="B2519" t="str">
            <v>FUNDO SELADOR ACRILICO AMBIENTES INTERNOS/EXTERNOS, UMA DEMAO</v>
          </cell>
          <cell r="C2519" t="str">
            <v>M2</v>
          </cell>
          <cell r="D2519">
            <v>3.13</v>
          </cell>
        </row>
        <row r="2520">
          <cell r="A2520">
            <v>157</v>
          </cell>
          <cell r="B2520" t="str">
            <v>PINTURA EM MADEIRA</v>
          </cell>
          <cell r="C2520">
            <v>0</v>
          </cell>
          <cell r="D2520">
            <v>0</v>
          </cell>
        </row>
        <row r="2521">
          <cell r="A2521">
            <v>6081</v>
          </cell>
          <cell r="B2521" t="str">
            <v>PINTURA EM VERNIZ POLIURETANO BRILHANTE EM MADEIRA, TRES DEMAOS</v>
          </cell>
          <cell r="C2521" t="str">
            <v>M2</v>
          </cell>
          <cell r="D2521">
            <v>9.59</v>
          </cell>
        </row>
        <row r="2522">
          <cell r="A2522">
            <v>6082</v>
          </cell>
          <cell r="B2522" t="str">
            <v>PINTURA EM VERNIZ SINTETICO BRILHANTE EM MADEIRA, TRES DEMAOS</v>
          </cell>
          <cell r="C2522" t="str">
            <v>M2</v>
          </cell>
          <cell r="D2522">
            <v>9.4700000000000006</v>
          </cell>
        </row>
        <row r="2523">
          <cell r="A2523">
            <v>73739</v>
          </cell>
          <cell r="B2523" t="str">
            <v>PINTURA ESMALTE</v>
          </cell>
          <cell r="C2523">
            <v>0</v>
          </cell>
          <cell r="D2523">
            <v>0</v>
          </cell>
        </row>
        <row r="2524">
          <cell r="A2524" t="str">
            <v>73739/001</v>
          </cell>
          <cell r="B2524" t="str">
            <v>PINTURA ESMALTE ACETINADO EM MADEIRA, DUAS DEMAOS</v>
          </cell>
          <cell r="C2524" t="str">
            <v>M2</v>
          </cell>
          <cell r="D2524">
            <v>9.58</v>
          </cell>
        </row>
        <row r="2525">
          <cell r="A2525">
            <v>73832</v>
          </cell>
          <cell r="B2525" t="str">
            <v>EMASSAMENTO MADEIRA</v>
          </cell>
          <cell r="C2525">
            <v>0</v>
          </cell>
          <cell r="D2525">
            <v>0</v>
          </cell>
        </row>
        <row r="2526">
          <cell r="A2526" t="str">
            <v>73832/001</v>
          </cell>
          <cell r="B2526" t="str">
            <v>EMASSAMENTO MASSA BASE A OLEO EM MADEIRA, DUAS DEMAOS</v>
          </cell>
          <cell r="C2526" t="str">
            <v>M2</v>
          </cell>
          <cell r="D2526">
            <v>9.35</v>
          </cell>
        </row>
        <row r="2527">
          <cell r="A2527">
            <v>74065</v>
          </cell>
          <cell r="B2527" t="str">
            <v>PINTURA ESMALTE ACETINADO 2 DEMAOS APARELHADA P/MADEIRA</v>
          </cell>
          <cell r="C2527">
            <v>0</v>
          </cell>
          <cell r="D2527">
            <v>0</v>
          </cell>
        </row>
        <row r="2528">
          <cell r="A2528" t="str">
            <v>74065/001</v>
          </cell>
          <cell r="B2528" t="str">
            <v>PINTURA ESMALTE FOSCO PARA MADEIRA, DUAS DEMAOS, INCLUSO APARELHAMENTOCOM FUNDO NIVELADOR BRANCO FOSCO</v>
          </cell>
          <cell r="C2528" t="str">
            <v>M2</v>
          </cell>
          <cell r="D2528">
            <v>14.35</v>
          </cell>
        </row>
        <row r="2529">
          <cell r="A2529" t="str">
            <v>74065/002</v>
          </cell>
          <cell r="B2529" t="str">
            <v>PINTURA ESMALTE ACETINADO PARA MADEIRA, DUAS DEMAOS, INCLUSO APARELHAMENTO COM FUNDO NIVELADOR BRANCO FOSCO</v>
          </cell>
          <cell r="C2529" t="str">
            <v>M2</v>
          </cell>
          <cell r="D2529">
            <v>14.23</v>
          </cell>
        </row>
        <row r="2530">
          <cell r="A2530" t="str">
            <v>74065/003</v>
          </cell>
          <cell r="B2530" t="str">
            <v>PINTURA ESMALTE BRILHANTE PARA MADEIRA, DUAS DEMAOS, INCLUSO APARELHAMENTO COM FUNDO NIVELADOR BRANCO FOSCO</v>
          </cell>
          <cell r="C2530" t="str">
            <v>M2</v>
          </cell>
          <cell r="D2530">
            <v>13.96</v>
          </cell>
        </row>
        <row r="2531">
          <cell r="A2531">
            <v>158</v>
          </cell>
          <cell r="B2531" t="str">
            <v>PINTURA PARA METAL</v>
          </cell>
          <cell r="C2531">
            <v>0</v>
          </cell>
          <cell r="D2531">
            <v>0</v>
          </cell>
        </row>
        <row r="2532">
          <cell r="A2532">
            <v>6067</v>
          </cell>
          <cell r="B2532" t="str">
            <v>PINTURA ESMALTE 2 DEMAOS C/1 DEMAO ZARCAO P/ESQUADRIA FERRO</v>
          </cell>
          <cell r="C2532" t="str">
            <v>M2</v>
          </cell>
          <cell r="D2532">
            <v>18.25</v>
          </cell>
        </row>
        <row r="2533">
          <cell r="A2533">
            <v>72127</v>
          </cell>
          <cell r="B2533" t="str">
            <v>RASPAGEM DE PINTURA A BASE OLEO</v>
          </cell>
          <cell r="C2533" t="str">
            <v>M2</v>
          </cell>
          <cell r="D2533">
            <v>3.43</v>
          </cell>
        </row>
        <row r="2534">
          <cell r="A2534">
            <v>73656</v>
          </cell>
          <cell r="B2534" t="str">
            <v>JATEAMENTO COMERCIAL COM AREIA EM ESTRUTURA DE ACO CARBONO</v>
          </cell>
          <cell r="C2534" t="str">
            <v>M2</v>
          </cell>
          <cell r="D2534">
            <v>6.02</v>
          </cell>
        </row>
        <row r="2535">
          <cell r="A2535">
            <v>73696</v>
          </cell>
          <cell r="B2535" t="str">
            <v>REMOCAO DE PINTURA A BASE OLEO OU ESMALTE,</v>
          </cell>
          <cell r="C2535" t="str">
            <v>M2</v>
          </cell>
          <cell r="D2535">
            <v>5.69</v>
          </cell>
        </row>
        <row r="2536">
          <cell r="A2536">
            <v>73794</v>
          </cell>
          <cell r="B2536" t="str">
            <v>PINTURA EM FERRO, SOBRE BASE ANTI-CORROSIVA, EM DUAS DEMAOS</v>
          </cell>
          <cell r="C2536">
            <v>0</v>
          </cell>
          <cell r="D2536">
            <v>0</v>
          </cell>
        </row>
        <row r="2537">
          <cell r="A2537" t="str">
            <v>73794/001</v>
          </cell>
          <cell r="B2537" t="str">
            <v>PINTURA COM TINTA GRAFITE ESMALTE EM FERRO</v>
          </cell>
          <cell r="C2537" t="str">
            <v>M2</v>
          </cell>
          <cell r="D2537">
            <v>15.31</v>
          </cell>
        </row>
        <row r="2538">
          <cell r="A2538">
            <v>73865</v>
          </cell>
          <cell r="B2538" t="str">
            <v>PRIMER EPOXI</v>
          </cell>
          <cell r="C2538">
            <v>0</v>
          </cell>
          <cell r="D2538">
            <v>0</v>
          </cell>
        </row>
        <row r="2539">
          <cell r="A2539" t="str">
            <v>73865/001</v>
          </cell>
          <cell r="B2539" t="str">
            <v>PINTURA EM PRIMER EPOXI EM ESTRUTURA DE ACO CARBONO APLICADO A REVOLVER, UMA DEMAO, ESPESSURA 25MICRA</v>
          </cell>
          <cell r="C2539" t="str">
            <v>M2</v>
          </cell>
          <cell r="D2539">
            <v>6.62</v>
          </cell>
        </row>
        <row r="2540">
          <cell r="A2540">
            <v>73924</v>
          </cell>
          <cell r="B2540" t="str">
            <v>PINTURA ESMALTE</v>
          </cell>
          <cell r="C2540">
            <v>0</v>
          </cell>
          <cell r="D2540">
            <v>0</v>
          </cell>
        </row>
        <row r="2541">
          <cell r="A2541" t="str">
            <v>73924/001</v>
          </cell>
          <cell r="B2541" t="str">
            <v>PINTURA ESMALTE BRILHANTE, DUAS DEMAOS, PARA FERRO</v>
          </cell>
          <cell r="C2541" t="str">
            <v>M2</v>
          </cell>
          <cell r="D2541">
            <v>15.48</v>
          </cell>
        </row>
        <row r="2542">
          <cell r="A2542" t="str">
            <v>73924/002</v>
          </cell>
          <cell r="B2542" t="str">
            <v>PINTURA ESMALTE ACETINADO, DUAS DEMAOS, PARA FERRO</v>
          </cell>
          <cell r="C2542" t="str">
            <v>M2</v>
          </cell>
          <cell r="D2542">
            <v>15.75</v>
          </cell>
        </row>
        <row r="2543">
          <cell r="A2543" t="str">
            <v>73924/003</v>
          </cell>
          <cell r="B2543" t="str">
            <v>PINTURA ESMALTE FOSCO, DUAS DEMAOS, PARA FERRO</v>
          </cell>
          <cell r="C2543" t="str">
            <v>M2</v>
          </cell>
          <cell r="D2543">
            <v>15.87</v>
          </cell>
        </row>
        <row r="2544">
          <cell r="A2544">
            <v>74064</v>
          </cell>
          <cell r="B2544" t="str">
            <v>PINTURA FUNDO OXIDO FERRO/ZARCAO 1 DEMAO P/FERRO</v>
          </cell>
          <cell r="C2544">
            <v>0</v>
          </cell>
          <cell r="D2544">
            <v>0</v>
          </cell>
        </row>
        <row r="2545">
          <cell r="A2545" t="str">
            <v>74064/001</v>
          </cell>
          <cell r="B2545" t="str">
            <v>PINTURA FUNDO OXIDO DE FERRO/ZARCAO, DUAS DEMAOS, PARA FERRO</v>
          </cell>
          <cell r="C2545" t="str">
            <v>M2</v>
          </cell>
          <cell r="D2545">
            <v>10.87</v>
          </cell>
        </row>
        <row r="2546">
          <cell r="A2546" t="str">
            <v>74064/002</v>
          </cell>
          <cell r="B2546" t="str">
            <v>PINTURA FUNDO OXIDO DE FERRO/ZARCAO, UMA DEMAO, PARA FERRO</v>
          </cell>
          <cell r="C2546" t="str">
            <v>M2</v>
          </cell>
          <cell r="D2546">
            <v>6.83</v>
          </cell>
        </row>
        <row r="2547">
          <cell r="A2547">
            <v>74145</v>
          </cell>
          <cell r="B2547" t="str">
            <v>PINTURA DE PECAS METALICAS A REVOLVER(AR-COMPRIMIDO)</v>
          </cell>
          <cell r="C2547">
            <v>0</v>
          </cell>
          <cell r="D2547">
            <v>0</v>
          </cell>
        </row>
        <row r="2548">
          <cell r="A2548" t="str">
            <v>74145/001</v>
          </cell>
          <cell r="B2548" t="str">
            <v>PINTURA EM ESMALTE SINTETICO EM PECAS METALICAS UTILIZANDO REVOLVER/COMPRESSOR, DUAS DEMAOS, INCLUSO UMA DEMAO FUNDO OXIDO DE FERRO/ZARCAO</v>
          </cell>
          <cell r="C2548" t="str">
            <v>M2</v>
          </cell>
          <cell r="D2548">
            <v>10.46</v>
          </cell>
        </row>
        <row r="2549">
          <cell r="A2549">
            <v>159</v>
          </cell>
          <cell r="B2549" t="str">
            <v>VERNIZ</v>
          </cell>
          <cell r="C2549">
            <v>0</v>
          </cell>
          <cell r="D2549">
            <v>0</v>
          </cell>
        </row>
        <row r="2550">
          <cell r="A2550">
            <v>40905</v>
          </cell>
          <cell r="B2550" t="str">
            <v>PINTURA VERNIZ EM FORRO DE MADEIRA, DUAS DEMAOS</v>
          </cell>
          <cell r="C2550" t="str">
            <v>M2</v>
          </cell>
          <cell r="D2550">
            <v>9.44</v>
          </cell>
        </row>
        <row r="2551">
          <cell r="A2551">
            <v>73966</v>
          </cell>
          <cell r="B2551" t="str">
            <v>ENVERNIZAMENTO E ENCERAMENTO DE MADEIRA E CONCRETO</v>
          </cell>
          <cell r="C2551">
            <v>0</v>
          </cell>
          <cell r="D2551">
            <v>0</v>
          </cell>
        </row>
        <row r="2552">
          <cell r="A2552" t="str">
            <v>73966/001</v>
          </cell>
          <cell r="B2552" t="str">
            <v>PINTURA VERNIZ SINTETICO BRILHANTE EM SUPERFICIE DE CONCRETO OU TIJOLOAPARENTE, DUAS DEMAOS</v>
          </cell>
          <cell r="C2552" t="str">
            <v>M2</v>
          </cell>
          <cell r="D2552">
            <v>4.93</v>
          </cell>
        </row>
        <row r="2553">
          <cell r="A2553" t="str">
            <v>73966/002</v>
          </cell>
          <cell r="B2553" t="str">
            <v>PINTURA VERNIZ ACRILICO INCOLOR EM SUPERFICIE DE CONCRETO OU TIJOLO APARENTE, TRES DEMAOS</v>
          </cell>
          <cell r="C2553" t="str">
            <v>M2</v>
          </cell>
          <cell r="D2553">
            <v>8.32</v>
          </cell>
        </row>
        <row r="2554">
          <cell r="A2554" t="str">
            <v>73966/003</v>
          </cell>
          <cell r="B2554" t="str">
            <v>PINTURA VERNIZ POLIURETANO BRILHANTE INCOLOR EM CONCRETO APICOADO, TRES DEMAOS</v>
          </cell>
          <cell r="C2554" t="str">
            <v>M2</v>
          </cell>
          <cell r="D2554">
            <v>16.63</v>
          </cell>
        </row>
        <row r="2555">
          <cell r="A2555">
            <v>160</v>
          </cell>
          <cell r="B2555" t="str">
            <v>PINTURA IMUNIZANTE</v>
          </cell>
          <cell r="C2555">
            <v>0</v>
          </cell>
          <cell r="D2555">
            <v>0</v>
          </cell>
        </row>
        <row r="2556">
          <cell r="A2556">
            <v>74109</v>
          </cell>
          <cell r="B2556" t="str">
            <v>PINTURA IMUNIZANTE</v>
          </cell>
          <cell r="C2556">
            <v>0</v>
          </cell>
          <cell r="D2556">
            <v>0</v>
          </cell>
        </row>
        <row r="2557">
          <cell r="A2557" t="str">
            <v>74109/001</v>
          </cell>
          <cell r="B2557" t="str">
            <v>PINTURA IMUNIZANTE PARA MADEIRA, DUAS DEMAOS</v>
          </cell>
          <cell r="C2557" t="str">
            <v>M2</v>
          </cell>
          <cell r="D2557">
            <v>11.8</v>
          </cell>
        </row>
        <row r="2558">
          <cell r="A2558">
            <v>161</v>
          </cell>
          <cell r="B2558" t="str">
            <v>PINTURA PARA PISO</v>
          </cell>
          <cell r="C2558">
            <v>0</v>
          </cell>
          <cell r="D2558">
            <v>0</v>
          </cell>
        </row>
        <row r="2559">
          <cell r="A2559">
            <v>41595</v>
          </cell>
          <cell r="B2559" t="str">
            <v>DEMARCACAO COM TINTA ACRILICA PARA PISOS DE FAIXAS EM QUADRA POLIESPORTIVA</v>
          </cell>
          <cell r="C2559" t="str">
            <v>M</v>
          </cell>
          <cell r="D2559">
            <v>4.68</v>
          </cell>
        </row>
        <row r="2560">
          <cell r="A2560">
            <v>73978</v>
          </cell>
          <cell r="B2560" t="str">
            <v>PINTURAS IMPERMEABILIZANTES</v>
          </cell>
          <cell r="C2560">
            <v>0</v>
          </cell>
          <cell r="D2560">
            <v>0</v>
          </cell>
        </row>
        <row r="2561">
          <cell r="A2561" t="str">
            <v>73978/001</v>
          </cell>
          <cell r="B2561" t="str">
            <v>PINTURA HIDROFUGANTE COM SOLUCAO DE SILICONE, PARA APLICACAO EM TIJOLOS E CONCRETO APARENTE, UMA DEMAO</v>
          </cell>
          <cell r="C2561" t="str">
            <v>M2</v>
          </cell>
          <cell r="D2561">
            <v>8.99</v>
          </cell>
        </row>
        <row r="2562">
          <cell r="A2562">
            <v>74245</v>
          </cell>
          <cell r="B2562" t="str">
            <v>PINTURA EM PISO DE CONCRETO COM TINTA ACRILICA</v>
          </cell>
          <cell r="C2562">
            <v>0</v>
          </cell>
          <cell r="D2562">
            <v>0</v>
          </cell>
        </row>
        <row r="2563">
          <cell r="A2563" t="str">
            <v>74245/001</v>
          </cell>
          <cell r="B2563" t="str">
            <v>PINTURA COM TINTA ACRILICA PARA PISOS EM QUADRAS POLIESPORTIVAS</v>
          </cell>
          <cell r="C2563" t="str">
            <v>M2</v>
          </cell>
          <cell r="D2563">
            <v>6.13</v>
          </cell>
        </row>
        <row r="2564">
          <cell r="A2564" t="str">
            <v>PISO</v>
          </cell>
          <cell r="B2564" t="str">
            <v>PISOS</v>
          </cell>
          <cell r="C2564">
            <v>0</v>
          </cell>
          <cell r="D2564">
            <v>0</v>
          </cell>
        </row>
        <row r="2565">
          <cell r="A2565">
            <v>111</v>
          </cell>
          <cell r="B2565" t="str">
            <v>PISO CIMENTADO</v>
          </cell>
          <cell r="C2565">
            <v>0</v>
          </cell>
          <cell r="D2565">
            <v>0</v>
          </cell>
        </row>
        <row r="2566">
          <cell r="A2566">
            <v>73675</v>
          </cell>
          <cell r="B2566" t="str">
            <v>PISO RUSTICO EM CONCRETO, ESPESSURA 7CM, COM JUNTAS EM MADEIRA</v>
          </cell>
          <cell r="C2566" t="str">
            <v>M2</v>
          </cell>
          <cell r="D2566">
            <v>42.24</v>
          </cell>
        </row>
        <row r="2567">
          <cell r="A2567">
            <v>73676</v>
          </cell>
          <cell r="B2567" t="str">
            <v>PISO CIMENTADO LISO COM PO XADREZ, ESPESSURA 1,5CM, INCLUSO JUNTAS DEDILATACAO PLASTICA</v>
          </cell>
          <cell r="C2567" t="str">
            <v>M2</v>
          </cell>
          <cell r="D2567">
            <v>26.58</v>
          </cell>
        </row>
        <row r="2568">
          <cell r="A2568">
            <v>73922</v>
          </cell>
          <cell r="B2568" t="str">
            <v>CIMENTADO LISO DESEMPENADO E=2,0CM CIMENTO/AREIA 1:3</v>
          </cell>
          <cell r="C2568">
            <v>0</v>
          </cell>
          <cell r="D2568">
            <v>0</v>
          </cell>
        </row>
        <row r="2569">
          <cell r="A2569" t="str">
            <v>73922/001</v>
          </cell>
          <cell r="B2569" t="str">
            <v>PISO CIMENTADO LISO DESEMPENADO, TRACO 1:3 (CIMENTO E AREIA), ESPESSURA 3,5CM, PREPARO MANUAL</v>
          </cell>
          <cell r="C2569" t="str">
            <v>M2</v>
          </cell>
          <cell r="D2569">
            <v>27.36</v>
          </cell>
        </row>
        <row r="2570">
          <cell r="A2570" t="str">
            <v>73922/002</v>
          </cell>
          <cell r="B2570" t="str">
            <v>PISO CIMENTADO LISO DESEMPENADO, TRACO 1:4 (CIMENTO E AREIA), ESPESSURA 2,5CM, PREPARO MANUAL</v>
          </cell>
          <cell r="C2570" t="str">
            <v>M2</v>
          </cell>
          <cell r="D2570">
            <v>22.94</v>
          </cell>
        </row>
        <row r="2571">
          <cell r="A2571" t="str">
            <v>73922/003</v>
          </cell>
          <cell r="B2571" t="str">
            <v>PISO CIMENTADO LISO DESEMPENADO, TRACO 1:3 (CIMENTO E AREIA), ESPESSURA 2,0CM, PREPARO MANUAL</v>
          </cell>
          <cell r="C2571" t="str">
            <v>M2</v>
          </cell>
          <cell r="D2571">
            <v>22.43</v>
          </cell>
        </row>
        <row r="2572">
          <cell r="A2572" t="str">
            <v>73922/004</v>
          </cell>
          <cell r="B2572" t="str">
            <v>PISO CIMENTADO LISO DESEMPENADO, TRACO 1:4 (CIMENTO E AREIA), ESPESSURA 2,0CM, PREPARO MANUAL</v>
          </cell>
          <cell r="C2572" t="str">
            <v>M2</v>
          </cell>
          <cell r="D2572">
            <v>21.52</v>
          </cell>
        </row>
        <row r="2573">
          <cell r="A2573" t="str">
            <v>73922/005</v>
          </cell>
          <cell r="B2573" t="str">
            <v>PISO CIMENTADO LISO DESEMPENADO, TRACO 1:3 (CIMENTO E AREIA), ESPESSURA 3,0CM, PREPARO MANUAL</v>
          </cell>
          <cell r="C2573" t="str">
            <v>M2</v>
          </cell>
          <cell r="D2573">
            <v>25.72</v>
          </cell>
        </row>
        <row r="2574">
          <cell r="A2574">
            <v>73923</v>
          </cell>
          <cell r="B2574" t="str">
            <v>CIMENTADO RUSTICO E=1,5CM CIMENTO/AREIA 1:4</v>
          </cell>
          <cell r="C2574">
            <v>0</v>
          </cell>
          <cell r="D2574">
            <v>0</v>
          </cell>
        </row>
        <row r="2575">
          <cell r="A2575" t="str">
            <v>73923/001</v>
          </cell>
          <cell r="B2575" t="str">
            <v>PISO CIMENTADO RUSTICO TRACO 1:4 (CIMENTO E AREIA), ESPESSURA 2,0CM, PREPARO MANUAL</v>
          </cell>
          <cell r="C2575" t="str">
            <v>M2</v>
          </cell>
          <cell r="D2575">
            <v>19.14</v>
          </cell>
        </row>
        <row r="2576">
          <cell r="A2576" t="str">
            <v>73923/002</v>
          </cell>
          <cell r="B2576" t="str">
            <v>PISO CIMENTADO RUSTICO TRACO 1:4 (CIMENTO E AREIA), ESPESSURA 3,0CM, PREPARO MANUAL</v>
          </cell>
          <cell r="C2576" t="str">
            <v>M2</v>
          </cell>
          <cell r="D2576">
            <v>21.97</v>
          </cell>
        </row>
        <row r="2577">
          <cell r="A2577" t="str">
            <v>73923/003</v>
          </cell>
          <cell r="B2577" t="str">
            <v>PISO CIMENTADO RUSTICO TRACO 1:3 (CIMENTO E AREIA), ESPESSURA 2,0CM, INCLUSO FRISO ANTI-DERRAPANTE, PREPARO MANUAL</v>
          </cell>
          <cell r="C2577" t="str">
            <v>M2</v>
          </cell>
          <cell r="D2577">
            <v>21.52</v>
          </cell>
        </row>
        <row r="2578">
          <cell r="A2578">
            <v>73974</v>
          </cell>
          <cell r="B2578" t="str">
            <v>PISO CIMENTADO RUSTICO</v>
          </cell>
          <cell r="C2578">
            <v>0</v>
          </cell>
          <cell r="D2578">
            <v>0</v>
          </cell>
        </row>
        <row r="2579">
          <cell r="A2579" t="str">
            <v>73974/001</v>
          </cell>
          <cell r="B2579" t="str">
            <v>PISO CIMENTADO RUSTICO TRACO 1:3 (CIMENTO E AREIA), ESPESSURA 2,0CM, PREPARO MANUAL</v>
          </cell>
          <cell r="C2579" t="str">
            <v>M2</v>
          </cell>
          <cell r="D2579">
            <v>19.61</v>
          </cell>
        </row>
        <row r="2580">
          <cell r="A2580">
            <v>73991</v>
          </cell>
          <cell r="B2580" t="str">
            <v>PISO CIMENTADO LISO C/ IMPERMEABILIZANTE</v>
          </cell>
          <cell r="C2580">
            <v>0</v>
          </cell>
          <cell r="D2580">
            <v>0</v>
          </cell>
        </row>
        <row r="2581">
          <cell r="A2581" t="str">
            <v>73991/001</v>
          </cell>
          <cell r="B2581" t="str">
            <v>PISO CIMENTADO LISO (QUEIMADO), TRACO 1:4 (CIMENTO E AREIA), ESPESSURA1,5CM, PREPARO MANUAL, INCLUSO ADITIVO IMPERMEABILIZANTE</v>
          </cell>
          <cell r="C2581" t="str">
            <v>M2</v>
          </cell>
          <cell r="D2581">
            <v>21.77</v>
          </cell>
        </row>
        <row r="2582">
          <cell r="A2582" t="str">
            <v>73991/002</v>
          </cell>
          <cell r="B2582" t="str">
            <v>PISO CIMENTADO LISO (QUEIMADO), TRACO 1:3 (CIMENTO E AREIA), ESPESSURA1,5CM, PREPARO MANUAL</v>
          </cell>
          <cell r="C2582" t="str">
            <v>M2</v>
          </cell>
          <cell r="D2582">
            <v>20.170000000000002</v>
          </cell>
        </row>
        <row r="2583">
          <cell r="A2583" t="str">
            <v>73991/003</v>
          </cell>
          <cell r="B2583" t="str">
            <v>PISO CIMENTADO LISO (QUEIMADO), TRACO 1:3 (CIMENTO E AREIA), ESPESSURA3,0CM, PREPARO MECANICO, INCLUSO ADITIVO IMPERMEABILIZANTE</v>
          </cell>
          <cell r="C2583" t="str">
            <v>M2</v>
          </cell>
          <cell r="D2583">
            <v>28.45</v>
          </cell>
        </row>
        <row r="2584">
          <cell r="A2584" t="str">
            <v>73991/004</v>
          </cell>
          <cell r="B2584" t="str">
            <v>PISO CIMENTADO LISO (QUEIMADO), TRACO 1:3 (CIMENTO E AREIA), ESPESSURA1,5 CM, PREPARO MECANICO, INCLUSO ADITIVO IMPERMEABILIZANTE</v>
          </cell>
          <cell r="C2584" t="str">
            <v>M2</v>
          </cell>
          <cell r="D2584">
            <v>20.440000000000001</v>
          </cell>
        </row>
        <row r="2585">
          <cell r="A2585">
            <v>74079</v>
          </cell>
          <cell r="B2585" t="str">
            <v>CIMENTADO LISO QUEIMADO E=2CM C/JUNTA BATIDA CIM/AREIA 1:3</v>
          </cell>
          <cell r="C2585">
            <v>0</v>
          </cell>
          <cell r="D2585">
            <v>0</v>
          </cell>
        </row>
        <row r="2586">
          <cell r="A2586" t="str">
            <v>74079/001</v>
          </cell>
          <cell r="B2586" t="str">
            <v>PISO CIMENTADO LISO (QUEIMADO) TRACO 1:4 (CIMENTO E AREIA), ESPESSURA2,0CM, PREPARO MANUAL, INCLUSO JUNTAS DE DILATACAO</v>
          </cell>
          <cell r="C2586" t="str">
            <v>M2</v>
          </cell>
          <cell r="D2586">
            <v>28.37</v>
          </cell>
        </row>
        <row r="2587">
          <cell r="A2587" t="str">
            <v>74079/002</v>
          </cell>
          <cell r="B2587" t="str">
            <v>CIMENTADO LISO QUEIMADO E=2CM C/JUNTA BATIDA CIM/AREIA 1:3</v>
          </cell>
          <cell r="C2587" t="str">
            <v>M2</v>
          </cell>
          <cell r="D2587">
            <v>28.42</v>
          </cell>
        </row>
        <row r="2588">
          <cell r="A2588">
            <v>76447</v>
          </cell>
          <cell r="B2588" t="str">
            <v>PISO CIMENTADO LISO</v>
          </cell>
          <cell r="C2588">
            <v>0</v>
          </cell>
          <cell r="D2588">
            <v>0</v>
          </cell>
        </row>
        <row r="2589">
          <cell r="A2589" t="str">
            <v>76447/001</v>
          </cell>
          <cell r="B2589" t="str">
            <v>PISO CIMENTADO LISO C/CIM/AREIA MEDIA PENEIRADA 1:3 E=2,5CM PREPARO C/BETONEIRA</v>
          </cell>
          <cell r="C2589" t="str">
            <v>M2</v>
          </cell>
          <cell r="D2589">
            <v>23.48</v>
          </cell>
        </row>
        <row r="2590">
          <cell r="A2590">
            <v>76448</v>
          </cell>
          <cell r="B2590" t="str">
            <v>CIMENTADO RUSTICO E=1,5CM CIMENTO/AREIA 1:4</v>
          </cell>
          <cell r="C2590">
            <v>0</v>
          </cell>
          <cell r="D2590">
            <v>0</v>
          </cell>
        </row>
        <row r="2591">
          <cell r="A2591" t="str">
            <v>76448/001</v>
          </cell>
          <cell r="B2591" t="str">
            <v>CIMENTADO RUSTICO E=1,5CM, COM ARGAMASSA CIMENTO/AREIA 1:4, PREPARO MANUAL</v>
          </cell>
          <cell r="C2591" t="str">
            <v>M2</v>
          </cell>
          <cell r="D2591">
            <v>17.73</v>
          </cell>
        </row>
        <row r="2592">
          <cell r="A2592" t="str">
            <v>76448/002</v>
          </cell>
          <cell r="B2592" t="str">
            <v>CIMENTADO RUSTICO E=3,5CM, COM ARGAMASSA CIMENTO/AREIA 1:4, PREPARO MANUAL</v>
          </cell>
          <cell r="C2592" t="str">
            <v>M2</v>
          </cell>
          <cell r="D2592">
            <v>23.39</v>
          </cell>
        </row>
        <row r="2593">
          <cell r="A2593" t="str">
            <v>76448/003</v>
          </cell>
          <cell r="B2593" t="str">
            <v>CIMENTADO RUSTICO E=2,5CM, COM ARGAMASSA CIMENTO/AREIA 1:4, PREPARO MANUAL</v>
          </cell>
          <cell r="C2593" t="str">
            <v>M2</v>
          </cell>
          <cell r="D2593">
            <v>20.56</v>
          </cell>
        </row>
        <row r="2594">
          <cell r="A2594">
            <v>112</v>
          </cell>
          <cell r="B2594" t="str">
            <v>PISO DE MADEIRA</v>
          </cell>
          <cell r="C2594">
            <v>0</v>
          </cell>
          <cell r="D2594">
            <v>0</v>
          </cell>
        </row>
        <row r="2595">
          <cell r="A2595">
            <v>72191</v>
          </cell>
          <cell r="B2595" t="str">
            <v>RECOLOCACAO DE TACOS DE MADEIRA, CONSIDERANDO REAPROVEITAMENTO DE MATERIAL</v>
          </cell>
          <cell r="C2595" t="str">
            <v>M2</v>
          </cell>
          <cell r="D2595">
            <v>35.6</v>
          </cell>
        </row>
        <row r="2596">
          <cell r="A2596">
            <v>72192</v>
          </cell>
          <cell r="B2596" t="str">
            <v>RECOLOCACAO DE ASSOALHO DE MADEIRA, CONSIDERANDO REAPROVEITAMENTO DO MATERIAL</v>
          </cell>
          <cell r="C2596" t="str">
            <v>M2</v>
          </cell>
          <cell r="D2596">
            <v>9.6199999999999992</v>
          </cell>
        </row>
        <row r="2597">
          <cell r="A2597">
            <v>72193</v>
          </cell>
          <cell r="B2597" t="str">
            <v>RECOLOCACAO DE ASSOALHO DE MADEIRA E VIGAMENTO, CONSIDERANDO REAPROVEITAMENTO DO MATERIAL</v>
          </cell>
          <cell r="C2597" t="str">
            <v>M2</v>
          </cell>
          <cell r="D2597">
            <v>25.48</v>
          </cell>
        </row>
        <row r="2598">
          <cell r="A2598">
            <v>73655</v>
          </cell>
          <cell r="B2598" t="str">
            <v>PISO EM TABUA DE MADEIRA DE LEI 1A, ESPESSURA 2,5CM, FIXADO EM PECAS DE MADEIRA</v>
          </cell>
          <cell r="C2598" t="str">
            <v>M2</v>
          </cell>
          <cell r="D2598">
            <v>82.62</v>
          </cell>
        </row>
        <row r="2599">
          <cell r="A2599">
            <v>73734</v>
          </cell>
          <cell r="B2599" t="str">
            <v>PISO EM MADEIRA</v>
          </cell>
          <cell r="C2599">
            <v>0</v>
          </cell>
          <cell r="D2599">
            <v>0</v>
          </cell>
        </row>
        <row r="2600">
          <cell r="A2600" t="str">
            <v>73734/001</v>
          </cell>
          <cell r="B2600" t="str">
            <v>PISO EM TACO DE MADEIRA 7X21CM, ASSENTADO COM ARGAMASSA TRACO 1:4 (CIMENTO E AREIA)</v>
          </cell>
          <cell r="C2600" t="str">
            <v>M2</v>
          </cell>
          <cell r="D2600">
            <v>67.73</v>
          </cell>
        </row>
        <row r="2601">
          <cell r="A2601">
            <v>113</v>
          </cell>
          <cell r="B2601" t="str">
            <v>PISO CERAMICO</v>
          </cell>
          <cell r="C2601">
            <v>0</v>
          </cell>
          <cell r="D2601">
            <v>0</v>
          </cell>
        </row>
        <row r="2602">
          <cell r="A2602">
            <v>6060</v>
          </cell>
          <cell r="B2602" t="str">
            <v>PISO EM CERAMICA ESMALTADA 20X30CM P/PISO, PEI-4, 1ª QUALIDADE, C/ARGCOLANTE INCL. REJUNTE C/CIMENTO BRANCO, CONSIDERANDO 5% DE PERDAS PARA A CERÂMICA</v>
          </cell>
          <cell r="C2602" t="str">
            <v>M2</v>
          </cell>
          <cell r="D2602">
            <v>23.3</v>
          </cell>
        </row>
        <row r="2603">
          <cell r="A2603">
            <v>73629</v>
          </cell>
          <cell r="B2603" t="str">
            <v>PISO EM LADRILHO HIDRAULICO 20X20CM, ASSENTADO COM ARGAMASSA COLANTE</v>
          </cell>
          <cell r="C2603" t="str">
            <v>M2</v>
          </cell>
          <cell r="D2603">
            <v>36.31</v>
          </cell>
        </row>
        <row r="2604">
          <cell r="A2604">
            <v>73829</v>
          </cell>
          <cell r="B2604" t="str">
            <v>CERAMICA P/PISO EXTRA/1A. PORTOBELLO/ELIANE/GAIL OU SIMILAR (15X15)-220307</v>
          </cell>
          <cell r="C2604">
            <v>0</v>
          </cell>
          <cell r="D2604">
            <v>0</v>
          </cell>
        </row>
        <row r="2605">
          <cell r="A2605" t="str">
            <v>73829/001</v>
          </cell>
          <cell r="B2605" t="str">
            <v>PISO EM CERAMICA ESMALTADA 1A PEI-V, PADRAO MEDIO, ASSENTADA COM ARGAMASSA COLANTE</v>
          </cell>
          <cell r="C2605" t="str">
            <v>M2</v>
          </cell>
          <cell r="D2605">
            <v>44.81</v>
          </cell>
        </row>
        <row r="2606">
          <cell r="A2606">
            <v>73946</v>
          </cell>
          <cell r="B2606" t="str">
            <v>PISO CERAMICO ESMALT LINHA POPULAR, ASSENT. C/ARG.COLANTE, INCL REJUNT(NAO INCLUI REGULARIZACAO DE BASE E RODAPE)</v>
          </cell>
          <cell r="C2606">
            <v>0</v>
          </cell>
          <cell r="D2606">
            <v>0</v>
          </cell>
        </row>
        <row r="2607">
          <cell r="A2607" t="str">
            <v>73946/001</v>
          </cell>
          <cell r="B2607" t="str">
            <v>PISO EM CERAMICA ESMALTADA LINHA POPULAR PEI-4, ASSENTADA COM ARGAMASSA COLANTE, COM REJUNTAMENTO EM CIMENTO BRANCO</v>
          </cell>
          <cell r="C2607" t="str">
            <v>M2</v>
          </cell>
          <cell r="D2607">
            <v>21.59</v>
          </cell>
        </row>
        <row r="2608">
          <cell r="A2608">
            <v>74108</v>
          </cell>
          <cell r="B2608" t="str">
            <v>PISO CERAMICO 30X30CM CIMENTO/CAL/AREIA 1:2:6 TP GRES/STO ANTONIO/TERRAGRES OU SIMILAR</v>
          </cell>
          <cell r="C2608">
            <v>0</v>
          </cell>
          <cell r="D2608">
            <v>0</v>
          </cell>
        </row>
        <row r="2609">
          <cell r="A2609" t="str">
            <v>74108/001</v>
          </cell>
          <cell r="B2609" t="str">
            <v>PISO CERAMICO GRES 1A PEI-4 30X30CM, ASSENTADO COM ARGAMASSA TRACO 1:4(CIMENTO E AREIA) PREPARO MANUAL, COM REJUNTE EM CIMENTO COMUM</v>
          </cell>
          <cell r="C2609" t="str">
            <v>M2</v>
          </cell>
          <cell r="D2609">
            <v>30.99</v>
          </cell>
        </row>
        <row r="2610">
          <cell r="A2610">
            <v>115</v>
          </cell>
          <cell r="B2610" t="str">
            <v>PISO DE PEDRA</v>
          </cell>
          <cell r="C2610">
            <v>0</v>
          </cell>
          <cell r="D2610">
            <v>0</v>
          </cell>
        </row>
        <row r="2611">
          <cell r="A2611">
            <v>73743</v>
          </cell>
          <cell r="B2611" t="str">
            <v>PISO EM PEDRA</v>
          </cell>
          <cell r="C2611">
            <v>0</v>
          </cell>
          <cell r="D2611">
            <v>0</v>
          </cell>
        </row>
        <row r="2612">
          <cell r="A2612" t="str">
            <v>73743/001</v>
          </cell>
          <cell r="B2612" t="str">
            <v>PISO EM PEDRA SÃO TOME 20X40CM, ASSENTADA COM ARGAMASSA DE CIMENTO E AREIA, COM REJUNTAMENTO EM CIMENTO BRANCO</v>
          </cell>
          <cell r="C2612" t="str">
            <v>M2</v>
          </cell>
          <cell r="D2612">
            <v>94.71</v>
          </cell>
        </row>
        <row r="2613">
          <cell r="A2613">
            <v>73818</v>
          </cell>
          <cell r="B2613" t="str">
            <v>PAVIMENTACAO C/PEDRISCO S/COMPACTACAO E=5CM -11209</v>
          </cell>
          <cell r="C2613">
            <v>0</v>
          </cell>
          <cell r="D2613">
            <v>0</v>
          </cell>
        </row>
        <row r="2614">
          <cell r="A2614" t="str">
            <v>73818/001</v>
          </cell>
          <cell r="B2614" t="str">
            <v>PAVIMENTACAO EM PEDRISCO, ESPESSURA 5CM</v>
          </cell>
          <cell r="C2614" t="str">
            <v>M2</v>
          </cell>
          <cell r="D2614">
            <v>6.57</v>
          </cell>
        </row>
        <row r="2615">
          <cell r="A2615">
            <v>73921</v>
          </cell>
          <cell r="B2615" t="str">
            <v>PISO PEDRA</v>
          </cell>
          <cell r="C2615">
            <v>0</v>
          </cell>
          <cell r="D2615">
            <v>0</v>
          </cell>
        </row>
        <row r="2616">
          <cell r="A2616" t="str">
            <v>73921/001</v>
          </cell>
          <cell r="B2616" t="str">
            <v>PISO EM PEDRA PORTUGUESA 50% BRANCA 50% PRETA, ASSENTADA SOBRE BASE DESAIBRO, COM REJUNTAMENTO EM CIMENTO BRANCO</v>
          </cell>
          <cell r="C2616" t="str">
            <v>M2</v>
          </cell>
          <cell r="D2616">
            <v>45.02</v>
          </cell>
        </row>
        <row r="2617">
          <cell r="A2617" t="str">
            <v>73921/002</v>
          </cell>
          <cell r="B2617" t="str">
            <v>PISO EM PEDRA ARDOSIA, 40X40CM, ESPESSURA 1CM, ASSENTADA COM ARGAMASSACOLANTE, COM REJUNTE EM CIMENTO COMUM</v>
          </cell>
          <cell r="C2617" t="str">
            <v>M2</v>
          </cell>
          <cell r="D2617">
            <v>19.57</v>
          </cell>
        </row>
        <row r="2618">
          <cell r="A2618">
            <v>73957</v>
          </cell>
          <cell r="B2618" t="str">
            <v>PISOS DE PEDRA PORTUGUESA, ARENITO E ARDOSIA</v>
          </cell>
          <cell r="C2618">
            <v>0</v>
          </cell>
          <cell r="D2618">
            <v>0</v>
          </cell>
        </row>
        <row r="2619">
          <cell r="A2619" t="str">
            <v>73957/001</v>
          </cell>
          <cell r="B2619" t="str">
            <v>RECOMPOSICAO DE PISO EM PEDRA PORTUGUESA, ASSENTADA SOBRE ARGAMASSA SECA TRACO 1:5 (CIMENTO E SAIBRO), COM REJUNTE EM CIMENTO COMUM, COM APROVEITAMENTO DA PEDRA</v>
          </cell>
          <cell r="C2619" t="str">
            <v>M2</v>
          </cell>
          <cell r="D2619">
            <v>38.36</v>
          </cell>
        </row>
        <row r="2620">
          <cell r="A2620">
            <v>74160</v>
          </cell>
          <cell r="B2620" t="str">
            <v>PISO EM PEDRA ARDOSIA, E = 1,00 CM</v>
          </cell>
          <cell r="C2620">
            <v>0</v>
          </cell>
          <cell r="D2620">
            <v>0</v>
          </cell>
        </row>
        <row r="2621">
          <cell r="A2621" t="str">
            <v>74160/001</v>
          </cell>
          <cell r="B2621" t="str">
            <v>PISO EM PEDRA ARDOSIA IRREGULAR, ESPESSURA 1CM, ASSENTADA COM ARGAMASSA TRACO 1:0,5:5 (CIMENTO, CAL E AREIA), COM REJUNTE EM CIMENTO BRANCO</v>
          </cell>
          <cell r="C2621" t="str">
            <v>M2</v>
          </cell>
          <cell r="D2621">
            <v>23.36</v>
          </cell>
        </row>
        <row r="2622">
          <cell r="A2622">
            <v>74235</v>
          </cell>
          <cell r="B2622" t="str">
            <v>PISOS DE PEDRA PORTUGUESA ARENITO E ARDOSIA</v>
          </cell>
          <cell r="C2622">
            <v>0</v>
          </cell>
          <cell r="D2622">
            <v>0</v>
          </cell>
        </row>
        <row r="2623">
          <cell r="A2623" t="str">
            <v>74235/001</v>
          </cell>
          <cell r="B2623" t="str">
            <v>PISO EM PEDRA PORTUGUESA 60% BRANCA 40% PRETA, ASSENTADA EM ARGAMASSATRACO 1:5 (CIMENTO E SAIBRO), INCLUSO ACERTO DO TERRENO</v>
          </cell>
          <cell r="C2623" t="str">
            <v>M2</v>
          </cell>
          <cell r="D2623">
            <v>55.01</v>
          </cell>
        </row>
        <row r="2624">
          <cell r="A2624">
            <v>116</v>
          </cell>
          <cell r="B2624" t="str">
            <v>PISO VINILICO/BORRACHA</v>
          </cell>
          <cell r="C2624">
            <v>0</v>
          </cell>
          <cell r="D2624">
            <v>0</v>
          </cell>
        </row>
        <row r="2625">
          <cell r="A2625">
            <v>72185</v>
          </cell>
          <cell r="B2625" t="str">
            <v>PISO VINILICO SEMIFLEXIVEL PADRAO LISO, ESPESSURA 2MM, FIXADO COM COLA</v>
          </cell>
          <cell r="C2625" t="str">
            <v>M2</v>
          </cell>
          <cell r="D2625">
            <v>41.02</v>
          </cell>
        </row>
        <row r="2626">
          <cell r="A2626">
            <v>72186</v>
          </cell>
          <cell r="B2626" t="str">
            <v>PISO VINILICO SEMIFLEXIVEL PADRAO LISO, ESPESSURA 3,2MM, FIXADO COM COLA</v>
          </cell>
          <cell r="C2626" t="str">
            <v>M2</v>
          </cell>
          <cell r="D2626">
            <v>66.150000000000006</v>
          </cell>
        </row>
        <row r="2627">
          <cell r="A2627">
            <v>72187</v>
          </cell>
          <cell r="B2627" t="str">
            <v>PISO DE BORRACHA FRISADO, ESPESSURA 7MM, ASSENTADO COM ARGAMASSA TRACO1:3 (CIMENTO E AREIA)</v>
          </cell>
          <cell r="C2627" t="str">
            <v>M2</v>
          </cell>
          <cell r="D2627">
            <v>117.46</v>
          </cell>
        </row>
        <row r="2628">
          <cell r="A2628">
            <v>72188</v>
          </cell>
          <cell r="B2628" t="str">
            <v>PISO DE BORRACHA PASTILHADO, ESPESSURA 7MM, ASSENTADO COM ARGAMASSA TRACO 1:3 (CIMENTO E AREIA)</v>
          </cell>
          <cell r="C2628" t="str">
            <v>M2</v>
          </cell>
          <cell r="D2628">
            <v>157.54</v>
          </cell>
        </row>
        <row r="2629">
          <cell r="A2629">
            <v>73876</v>
          </cell>
          <cell r="B2629" t="str">
            <v>PLURIGOMA</v>
          </cell>
          <cell r="C2629">
            <v>0</v>
          </cell>
          <cell r="D2629">
            <v>0</v>
          </cell>
        </row>
        <row r="2630">
          <cell r="A2630" t="str">
            <v>73876/001</v>
          </cell>
          <cell r="B2630" t="str">
            <v>PISO EM BORRACHA SINTETICA ESPESSURA 7MM, PASTILHADO, ASSENTADO EM COLA</v>
          </cell>
          <cell r="C2630" t="str">
            <v>M2</v>
          </cell>
          <cell r="D2630">
            <v>114.66</v>
          </cell>
        </row>
        <row r="2631">
          <cell r="A2631">
            <v>117</v>
          </cell>
          <cell r="B2631" t="str">
            <v>PISO DE ALTA RESISTENCIA</v>
          </cell>
          <cell r="C2631">
            <v>0</v>
          </cell>
          <cell r="D2631">
            <v>0</v>
          </cell>
        </row>
        <row r="2632">
          <cell r="A2632">
            <v>72136</v>
          </cell>
          <cell r="B2632" t="str">
            <v>PISO INDUSTRIAL ALTA RESISTENCIA ESPESSURA 8MM, INCLUSO JUNTAS DE DILATACAO PLASTICAS E POLIMENTO MECANIZADO</v>
          </cell>
          <cell r="C2632" t="str">
            <v>M2</v>
          </cell>
          <cell r="D2632">
            <v>42.97</v>
          </cell>
        </row>
        <row r="2633">
          <cell r="A2633">
            <v>72137</v>
          </cell>
          <cell r="B2633" t="str">
            <v>PISO INDUSTRIAL ALTA RESISTENCIA ESPESSURA 12MM, INCLUSO JUNTAS DE DILATACAO PLASTICAS E POLIMENTO MECANIZADO</v>
          </cell>
          <cell r="C2633" t="str">
            <v>M2</v>
          </cell>
          <cell r="D2633">
            <v>53.57</v>
          </cell>
        </row>
        <row r="2634">
          <cell r="A2634">
            <v>72815</v>
          </cell>
          <cell r="B2634" t="str">
            <v>PISO COM REVESTIMENTO EPOXI</v>
          </cell>
          <cell r="C2634" t="str">
            <v>M2</v>
          </cell>
          <cell r="D2634">
            <v>25.63</v>
          </cell>
        </row>
        <row r="2635">
          <cell r="A2635">
            <v>118</v>
          </cell>
          <cell r="B2635" t="str">
            <v>PISO GRANILITE/MARMORITE</v>
          </cell>
          <cell r="C2635">
            <v>0</v>
          </cell>
          <cell r="D2635">
            <v>0</v>
          </cell>
        </row>
        <row r="2636">
          <cell r="A2636">
            <v>9691</v>
          </cell>
          <cell r="B2636" t="str">
            <v>PISO EM GRANILITE BRANCO, INCLUSO JUNTAS DE DILATACAO PLASTICAS E POLIMENTO MECANIZADO</v>
          </cell>
          <cell r="C2636" t="str">
            <v>M2</v>
          </cell>
          <cell r="D2636">
            <v>56.48</v>
          </cell>
        </row>
        <row r="2637">
          <cell r="A2637">
            <v>119</v>
          </cell>
          <cell r="B2637" t="str">
            <v>PISO DE MARMORE/GRANITO</v>
          </cell>
          <cell r="C2637">
            <v>0</v>
          </cell>
          <cell r="D2637">
            <v>0</v>
          </cell>
        </row>
        <row r="2638">
          <cell r="A2638">
            <v>72138</v>
          </cell>
          <cell r="B2638" t="str">
            <v>PISO EM GRANITO BRANCO 50X50CM LEVIGADO ESPESSURA 2CM, ASSENTADO COM ARGAMASSA COLANTE DUPLA COLAGEM, COM REJUNTAMENTO EM CIMENTO BRANCO</v>
          </cell>
          <cell r="C2638" t="str">
            <v>M2</v>
          </cell>
          <cell r="D2638">
            <v>187.17</v>
          </cell>
        </row>
        <row r="2639">
          <cell r="A2639">
            <v>121</v>
          </cell>
          <cell r="B2639" t="str">
            <v>SOLEIRA DE GRANILITE, MARMORITE E OUTROS</v>
          </cell>
          <cell r="C2639">
            <v>0</v>
          </cell>
          <cell r="D2639">
            <v>0</v>
          </cell>
        </row>
        <row r="2640">
          <cell r="A2640">
            <v>74159</v>
          </cell>
          <cell r="B2640" t="str">
            <v>SOLEIRA DE ARDOSIA</v>
          </cell>
          <cell r="C2640">
            <v>0</v>
          </cell>
          <cell r="D2640">
            <v>0</v>
          </cell>
        </row>
        <row r="2641">
          <cell r="A2641" t="str">
            <v>74159/001</v>
          </cell>
          <cell r="B2641" t="str">
            <v>SOLEIRA EM ARDOSIA, LARGURA 15CM, ASSENTADA COM ARGAMASSA DE CIMENTO EAREIA</v>
          </cell>
          <cell r="C2641" t="str">
            <v>M</v>
          </cell>
          <cell r="D2641">
            <v>11.77</v>
          </cell>
        </row>
        <row r="2642">
          <cell r="A2642">
            <v>74191</v>
          </cell>
          <cell r="B2642" t="str">
            <v>SOLEIRA DE CIMENTO</v>
          </cell>
          <cell r="C2642">
            <v>0</v>
          </cell>
          <cell r="D2642">
            <v>0</v>
          </cell>
        </row>
        <row r="2643">
          <cell r="A2643" t="str">
            <v>74191/001</v>
          </cell>
          <cell r="B2643" t="str">
            <v>SOLEIRA DE CIMENTO ALISADO, LARGURA 15CM, COM IMPERMEABILIZANTE</v>
          </cell>
          <cell r="C2643" t="str">
            <v>M</v>
          </cell>
          <cell r="D2643">
            <v>2.33</v>
          </cell>
        </row>
        <row r="2644">
          <cell r="A2644">
            <v>74192</v>
          </cell>
          <cell r="B2644" t="str">
            <v>SOLEIRA DE MARMORITE</v>
          </cell>
          <cell r="C2644">
            <v>0</v>
          </cell>
          <cell r="D2644">
            <v>0</v>
          </cell>
        </row>
        <row r="2645">
          <cell r="A2645" t="str">
            <v>74192/001</v>
          </cell>
          <cell r="B2645" t="str">
            <v>SOLEIRA DE MARMORITE PRE-MOLDADA, LARGURA 15CM, ASSENTADA COM ARGAMASSA DE CIMENTO E AREIA</v>
          </cell>
          <cell r="C2645" t="str">
            <v>M</v>
          </cell>
          <cell r="D2645">
            <v>37.33</v>
          </cell>
        </row>
        <row r="2646">
          <cell r="A2646">
            <v>122</v>
          </cell>
          <cell r="B2646" t="str">
            <v>SOLEIRA DE MARMORE/GRANITO</v>
          </cell>
          <cell r="C2646">
            <v>0</v>
          </cell>
          <cell r="D2646">
            <v>0</v>
          </cell>
        </row>
        <row r="2647">
          <cell r="A2647">
            <v>74111</v>
          </cell>
          <cell r="B2647" t="str">
            <v>SOLEIRA MARMORE BRANCO</v>
          </cell>
          <cell r="C2647">
            <v>0</v>
          </cell>
          <cell r="D2647">
            <v>0</v>
          </cell>
        </row>
        <row r="2648">
          <cell r="A2648" t="str">
            <v>74111/001</v>
          </cell>
          <cell r="B2648" t="str">
            <v>SOLEIRA DE MARMORE BRANCO, LARGURA 5CM, ESPESSURA 3CM, ASSENTADA COM ARGAMASSA COLANTE</v>
          </cell>
          <cell r="C2648" t="str">
            <v>M</v>
          </cell>
          <cell r="D2648">
            <v>29.94</v>
          </cell>
        </row>
        <row r="2649">
          <cell r="A2649">
            <v>130</v>
          </cell>
          <cell r="B2649" t="str">
            <v>RODAPE DE MADEIRA</v>
          </cell>
          <cell r="C2649">
            <v>0</v>
          </cell>
          <cell r="D2649">
            <v>0</v>
          </cell>
        </row>
        <row r="2650">
          <cell r="A2650">
            <v>72194</v>
          </cell>
          <cell r="B2650" t="str">
            <v>RECOLOCACAO DE RODAPE DE MADEIRA E CORDAO, CONSIDERANDO REAPROVEITAMENTO DO MATERIAL</v>
          </cell>
          <cell r="C2650" t="str">
            <v>M</v>
          </cell>
          <cell r="D2650">
            <v>7.32</v>
          </cell>
        </row>
        <row r="2651">
          <cell r="A2651">
            <v>73886</v>
          </cell>
          <cell r="B2651" t="str">
            <v>RODAPES DE MADEIRA</v>
          </cell>
          <cell r="C2651">
            <v>0</v>
          </cell>
          <cell r="D2651">
            <v>0</v>
          </cell>
        </row>
        <row r="2652">
          <cell r="A2652" t="str">
            <v>73886/001</v>
          </cell>
          <cell r="B2652" t="str">
            <v>RODAPE EM MADEIRA, ALTURA 7CM, FIXADO EM PECAS DE MADEIRA</v>
          </cell>
          <cell r="C2652" t="str">
            <v>M</v>
          </cell>
          <cell r="D2652">
            <v>9.93</v>
          </cell>
        </row>
        <row r="2653">
          <cell r="A2653">
            <v>131</v>
          </cell>
          <cell r="B2653" t="str">
            <v>RODAPE CERAMICO</v>
          </cell>
          <cell r="C2653">
            <v>0</v>
          </cell>
          <cell r="D2653">
            <v>0</v>
          </cell>
        </row>
        <row r="2654">
          <cell r="A2654">
            <v>73985</v>
          </cell>
          <cell r="B2654" t="str">
            <v>RODAPE CERAMICA ESMALTADA</v>
          </cell>
          <cell r="C2654">
            <v>0</v>
          </cell>
          <cell r="D2654">
            <v>0</v>
          </cell>
        </row>
        <row r="2655">
          <cell r="A2655" t="str">
            <v>73985/001</v>
          </cell>
          <cell r="B2655" t="str">
            <v>RODAPE EM CERAMICA ESMALTADA LINHA POPULAR PEI-4, ASSENTADA COM ARGAMASSA FABRICADA NO LOCAL, COM REJUNTAMENTO EM CIMENTO BRANCO</v>
          </cell>
          <cell r="C2655" t="str">
            <v>M</v>
          </cell>
          <cell r="D2655">
            <v>7.03</v>
          </cell>
        </row>
        <row r="2656">
          <cell r="A2656">
            <v>164</v>
          </cell>
          <cell r="B2656" t="str">
            <v>RODAPE DE MARMORE,GRANITO,MARMORITE,GRANILITE E OUTROS</v>
          </cell>
          <cell r="C2656">
            <v>0</v>
          </cell>
          <cell r="D2656">
            <v>0</v>
          </cell>
        </row>
        <row r="2657">
          <cell r="A2657">
            <v>6123</v>
          </cell>
          <cell r="B2657" t="str">
            <v>RODAPE EM ARGAMASSA TRACO 1:0,5:5 (CIMENTO, CAL E AREIA), LARGURA 8CM,PREPARO MECANICO</v>
          </cell>
          <cell r="C2657" t="str">
            <v>M</v>
          </cell>
          <cell r="D2657">
            <v>7.55</v>
          </cell>
        </row>
        <row r="2658">
          <cell r="A2658">
            <v>40904</v>
          </cell>
          <cell r="B2658" t="str">
            <v>RODAPE EM PEDRA ARDOSIA, LARGURA 8CM, ASSENTADA COM ARGAMASSA DE CIMENTO, CAL E AREIA, COM REJUNTAMENTO EM CIMENTO BRANCO</v>
          </cell>
          <cell r="C2658" t="str">
            <v>ML</v>
          </cell>
          <cell r="D2658">
            <v>12.68</v>
          </cell>
        </row>
        <row r="2659">
          <cell r="A2659">
            <v>73630</v>
          </cell>
          <cell r="B2659" t="str">
            <v>RODAPE EM CONCRETO CANTO VIVO, INCLUSO POLIMENTO MECANICO</v>
          </cell>
          <cell r="C2659" t="str">
            <v>M</v>
          </cell>
          <cell r="D2659">
            <v>5.42</v>
          </cell>
        </row>
        <row r="2660">
          <cell r="A2660">
            <v>73742</v>
          </cell>
          <cell r="B2660" t="str">
            <v>RODAPE DE GRANITO</v>
          </cell>
          <cell r="C2660">
            <v>0</v>
          </cell>
          <cell r="D2660">
            <v>0</v>
          </cell>
        </row>
        <row r="2661">
          <cell r="A2661" t="str">
            <v>73742/001</v>
          </cell>
          <cell r="B2661" t="str">
            <v>RODAPE EM MARMORE BRANCO, ESPESSURA 7CM</v>
          </cell>
          <cell r="C2661" t="str">
            <v>M</v>
          </cell>
          <cell r="D2661">
            <v>21.39</v>
          </cell>
        </row>
        <row r="2662">
          <cell r="A2662">
            <v>73808</v>
          </cell>
          <cell r="B2662" t="str">
            <v>RODAPE DE ARGAMASSA DE ALTA RESISTENCIA DUBERTON, KORODUR OU SIMILAR,COM 10,0 CM DE ALTURA E COM ACABAMENTO RASPADO</v>
          </cell>
          <cell r="C2662">
            <v>0</v>
          </cell>
          <cell r="D2662">
            <v>0</v>
          </cell>
        </row>
        <row r="2663">
          <cell r="A2663" t="str">
            <v>73808/001</v>
          </cell>
          <cell r="B2663" t="str">
            <v>RODAPE EM ARGAMASSA COM AGREGADO DE ALTA RESISTENCIA, ALTURA 10CM</v>
          </cell>
          <cell r="C2663" t="str">
            <v>M</v>
          </cell>
          <cell r="D2663">
            <v>22.63</v>
          </cell>
        </row>
        <row r="2664">
          <cell r="A2664">
            <v>73850</v>
          </cell>
          <cell r="B2664" t="str">
            <v>RODAPE DE MARMORITE</v>
          </cell>
          <cell r="C2664">
            <v>0</v>
          </cell>
          <cell r="D2664">
            <v>0</v>
          </cell>
        </row>
        <row r="2665">
          <cell r="A2665" t="str">
            <v>73850/001</v>
          </cell>
          <cell r="B2665" t="str">
            <v>RODAPE EM MARMORITE, ALTURA 10CM</v>
          </cell>
          <cell r="C2665" t="str">
            <v>M</v>
          </cell>
          <cell r="D2665">
            <v>12.64</v>
          </cell>
        </row>
        <row r="2666">
          <cell r="A2666">
            <v>258</v>
          </cell>
          <cell r="B2666" t="str">
            <v>PISO CONCRETO</v>
          </cell>
          <cell r="C2666">
            <v>0</v>
          </cell>
          <cell r="D2666">
            <v>0</v>
          </cell>
        </row>
        <row r="2667">
          <cell r="A2667">
            <v>68325</v>
          </cell>
          <cell r="B2667" t="str">
            <v>PISO LAMINADO EM CONCRETO 20 MPA PREPARO MECANICO, ESPESSURA 7CM, INCLUSO SELANTE ELASTICO A BASE DE POLIURETANO</v>
          </cell>
          <cell r="C2667" t="str">
            <v>M2</v>
          </cell>
          <cell r="D2667">
            <v>35.24</v>
          </cell>
        </row>
        <row r="2668">
          <cell r="A2668">
            <v>68333</v>
          </cell>
          <cell r="B2668" t="str">
            <v>PISO EM CONCRETO DESEMPENADO PARA QUADRAS POLIESPORTIVAS PREPARO MECANICO, ESPESSURA 7CM, INCLUSO JUNTAS DE DILATACAO E LASTRO IMPERMEABILIZADO</v>
          </cell>
          <cell r="C2668" t="str">
            <v>M2</v>
          </cell>
          <cell r="D2668">
            <v>30.77</v>
          </cell>
        </row>
        <row r="2669">
          <cell r="A2669">
            <v>72182</v>
          </cell>
          <cell r="B2669" t="str">
            <v>PISO EM CONCRETO PARA QUADRAS POLIESPORTIVAS, CONCRETO PREPARO MECANICO 20MPA, ESPESSURA 7CM, INCLUSO POLIMENTO E JUNTAS EM POLIURETANO 2X2M</v>
          </cell>
          <cell r="C2669" t="str">
            <v>M2</v>
          </cell>
          <cell r="D2669">
            <v>39.119999999999997</v>
          </cell>
        </row>
        <row r="2670">
          <cell r="A2670">
            <v>72183</v>
          </cell>
          <cell r="B2670" t="str">
            <v>PISO EM CONCRETO ESTRUTURAL 20MPA PREPARO MECANICO, COM ARMACAO EM TELA SOLDADA</v>
          </cell>
          <cell r="C2670" t="str">
            <v>M2</v>
          </cell>
          <cell r="D2670">
            <v>54.66</v>
          </cell>
        </row>
        <row r="2671">
          <cell r="A2671">
            <v>72195</v>
          </cell>
          <cell r="B2671" t="str">
            <v>LAJOTA PRE-MOLDADA DE CONCRETO, ESPESSURA 7CM, COM JUNTA EM GRAMA</v>
          </cell>
          <cell r="C2671" t="str">
            <v>M2</v>
          </cell>
          <cell r="D2671">
            <v>35.869999999999997</v>
          </cell>
        </row>
        <row r="2672">
          <cell r="A2672">
            <v>72196</v>
          </cell>
          <cell r="B2672" t="str">
            <v>REBAIXAMENTO DE GUIA DE CONCRETO</v>
          </cell>
          <cell r="C2672" t="str">
            <v>M</v>
          </cell>
          <cell r="D2672">
            <v>14.3</v>
          </cell>
        </row>
        <row r="2673">
          <cell r="A2673">
            <v>74147</v>
          </cell>
          <cell r="B2673" t="str">
            <v>PISO C/BLOKRET H=8CM PRE-FABRICADO, INCLUSIVE COLCHAO AREIA H=6,0CM</v>
          </cell>
          <cell r="C2673">
            <v>0</v>
          </cell>
          <cell r="D2673">
            <v>0</v>
          </cell>
        </row>
        <row r="2674">
          <cell r="A2674" t="str">
            <v>74147/001</v>
          </cell>
          <cell r="B2674" t="str">
            <v>PISO EM BLOCO SEXTAVADO 30X30CM, ESPESSURA 8CM, ASSENTADO SOBRE COLCHAO DE AREIA ESPESSURA 6CM</v>
          </cell>
          <cell r="C2674" t="str">
            <v>M2</v>
          </cell>
          <cell r="D2674">
            <v>42.63</v>
          </cell>
        </row>
        <row r="2675">
          <cell r="A2675">
            <v>264</v>
          </cell>
          <cell r="B2675" t="str">
            <v>REGULARIZACAO DE CONTRA-PISOS E OUTRAS SUPERFICIES</v>
          </cell>
          <cell r="C2675">
            <v>0</v>
          </cell>
          <cell r="D2675">
            <v>0</v>
          </cell>
        </row>
        <row r="2676">
          <cell r="A2676">
            <v>6051</v>
          </cell>
          <cell r="B2676" t="str">
            <v>REGULARIZACAO DE PISO/BASE EM ARGAMASSA TRACO 1:0,5:5 (CIMENTO, CAL EAREIA), ESPESSURA 2,5CM, PREPARO MECANICO</v>
          </cell>
          <cell r="C2676" t="str">
            <v>M2</v>
          </cell>
          <cell r="D2676">
            <v>11.59</v>
          </cell>
        </row>
        <row r="2677">
          <cell r="A2677">
            <v>73920</v>
          </cell>
          <cell r="B2677" t="str">
            <v>PREPARACAO SUB BASE P/PAVIM EM PEDRA PORTUGUESA</v>
          </cell>
          <cell r="C2677">
            <v>0</v>
          </cell>
          <cell r="D2677">
            <v>0</v>
          </cell>
        </row>
        <row r="2678">
          <cell r="A2678" t="str">
            <v>73920/001</v>
          </cell>
          <cell r="B2678" t="str">
            <v>REGULARIZACAO DE PISO/BASE EM ARGAMASSA TRACO 1:3 (CIMENTO E AREIA), ESPESSURA 2,0CM, PREPARO MANUAL</v>
          </cell>
          <cell r="C2678" t="str">
            <v>M2</v>
          </cell>
          <cell r="D2678">
            <v>9.74</v>
          </cell>
        </row>
        <row r="2679">
          <cell r="A2679" t="str">
            <v>73920/002</v>
          </cell>
          <cell r="B2679" t="str">
            <v>REGULARIZACAO DE PISO/BASE EM ARGAMASSA TRACO 1:3 (CIMENTO E AREIA), ESPESSURA 3,0CM, PREPARO MANUAL</v>
          </cell>
          <cell r="C2679" t="str">
            <v>M2</v>
          </cell>
          <cell r="D2679">
            <v>13.82</v>
          </cell>
        </row>
        <row r="2680">
          <cell r="A2680" t="str">
            <v>73920/003</v>
          </cell>
          <cell r="B2680" t="str">
            <v>REGULARIZACAO DE PISO/BASE EM ARGAMASSA TRACO 1:4 (CIMENTO E AREIA), ESPESSURA 3,0CM, PREPARO MANUAL</v>
          </cell>
          <cell r="C2680" t="str">
            <v>M2</v>
          </cell>
          <cell r="D2680">
            <v>12.46</v>
          </cell>
        </row>
        <row r="2681">
          <cell r="A2681" t="str">
            <v>73920/004</v>
          </cell>
          <cell r="B2681" t="str">
            <v>REGULARIZACAO DE PISO/BASE EM ARGAMASSA TRACO 1:5 (CIMENTO E AREIA), ESPESSURA 2,0CM, PREPARO MANUAL</v>
          </cell>
          <cell r="C2681" t="str">
            <v>M2</v>
          </cell>
          <cell r="D2681">
            <v>8.19</v>
          </cell>
        </row>
        <row r="2682">
          <cell r="A2682" t="str">
            <v>73920/005</v>
          </cell>
          <cell r="B2682" t="str">
            <v>REGULARIZACAO DE PISO/BASE EM ARGAMASSA TRACO 1:5 (CIMENTO E AREIA), ESPESSURA 3,0CM, PREPARO MANUAL</v>
          </cell>
          <cell r="C2682" t="str">
            <v>M2</v>
          </cell>
          <cell r="D2682">
            <v>11.49</v>
          </cell>
        </row>
        <row r="2683">
          <cell r="A2683" t="str">
            <v>73920/006</v>
          </cell>
          <cell r="B2683" t="str">
            <v>REGULARIZACAO DE PISO/BASE EM ARGAMASSA TRACO 1:5 (CIMENTO E AREIA), ESPESSURA 5,0CM, PREPARO MANUAL</v>
          </cell>
          <cell r="C2683" t="str">
            <v>M2</v>
          </cell>
          <cell r="D2683">
            <v>19.68</v>
          </cell>
        </row>
        <row r="2684">
          <cell r="A2684">
            <v>73977</v>
          </cell>
          <cell r="B2684" t="str">
            <v>REGULARIZACAO DE BASE C/ARG. 1:3 CIM/AREIA SEM PENEIRAR</v>
          </cell>
          <cell r="C2684">
            <v>0</v>
          </cell>
          <cell r="D2684">
            <v>0</v>
          </cell>
        </row>
        <row r="2685">
          <cell r="A2685" t="str">
            <v>73977/001</v>
          </cell>
          <cell r="B2685" t="str">
            <v>REGULARIZACAO DE PISO/BASE EM ARGAMASSA TRACO 1:3 (CIMENTO E AREIA GROSSA SEM PENEIRAR), ESPESSURA 3,0CM, PREPARO MECANICO</v>
          </cell>
          <cell r="C2685" t="str">
            <v>M2</v>
          </cell>
          <cell r="D2685">
            <v>13.32</v>
          </cell>
        </row>
        <row r="2686">
          <cell r="A2686" t="str">
            <v>73977/002</v>
          </cell>
          <cell r="B2686" t="str">
            <v>REGULARIZACAO DE PISO/BASE EM ARGAMASSA TRACO 1:3 (CIMENTO E AREIA GROSSA SEM PENEIRAR), ESPESSURA 5,0CM, PREPARO MECANICO</v>
          </cell>
          <cell r="C2686" t="str">
            <v>M2</v>
          </cell>
          <cell r="D2686">
            <v>19.559999999999999</v>
          </cell>
        </row>
        <row r="2687">
          <cell r="A2687">
            <v>74095</v>
          </cell>
          <cell r="B2687" t="str">
            <v>ACABAMENTO DESEMPOLADO DE LAJE DE CONCRETO</v>
          </cell>
          <cell r="C2687">
            <v>0</v>
          </cell>
          <cell r="D2687">
            <v>0</v>
          </cell>
        </row>
        <row r="2688">
          <cell r="A2688" t="str">
            <v>74095/001</v>
          </cell>
          <cell r="B2688" t="str">
            <v>ACABAMENTO DESEMPOLADO DE LAJE DE CONCRETO SIMPLES</v>
          </cell>
          <cell r="C2688" t="str">
            <v>M2</v>
          </cell>
          <cell r="D2688">
            <v>6.75</v>
          </cell>
        </row>
        <row r="2689">
          <cell r="A2689">
            <v>299</v>
          </cell>
          <cell r="B2689" t="str">
            <v>LASTROS (AREIA, BRITA, CASCALHO ETC)</v>
          </cell>
          <cell r="C2689">
            <v>0</v>
          </cell>
          <cell r="D2689">
            <v>0</v>
          </cell>
        </row>
        <row r="2690">
          <cell r="A2690">
            <v>73907</v>
          </cell>
          <cell r="B2690" t="str">
            <v>CONTRAPISO/LASTRO CONCRETO</v>
          </cell>
          <cell r="C2690">
            <v>0</v>
          </cell>
          <cell r="D2690">
            <v>0</v>
          </cell>
        </row>
        <row r="2691">
          <cell r="A2691" t="str">
            <v>73907/001</v>
          </cell>
          <cell r="B2691" t="str">
            <v>LASTRO DE CONCRETO TRACO 1:2,5:5, ESPESSURA 8CM, PREPARO MECANICO</v>
          </cell>
          <cell r="C2691" t="str">
            <v>M2</v>
          </cell>
          <cell r="D2691">
            <v>32.99</v>
          </cell>
        </row>
        <row r="2692">
          <cell r="A2692" t="str">
            <v>73907/002</v>
          </cell>
          <cell r="B2692" t="str">
            <v>LASTRO DE CONCRETO TRACO 1:2,5:5, ESPESSURA 7CM, PREPARO MECANICO</v>
          </cell>
          <cell r="C2692" t="str">
            <v>M2</v>
          </cell>
          <cell r="D2692">
            <v>29.15</v>
          </cell>
        </row>
        <row r="2693">
          <cell r="A2693" t="str">
            <v>73907/003</v>
          </cell>
          <cell r="B2693" t="str">
            <v>CONTRAPISO/LASTRO CONCRETO 1:3:6 S/BETONEIRA E=5CM</v>
          </cell>
          <cell r="C2693" t="str">
            <v>M2</v>
          </cell>
          <cell r="D2693">
            <v>21.47</v>
          </cell>
        </row>
        <row r="2694">
          <cell r="A2694" t="str">
            <v>73907/004</v>
          </cell>
          <cell r="B2694" t="str">
            <v>LASTRO DE CONCRETO TRACO 1:2,5:5, ESPESSURA 3CM, PREPARO MECANICO</v>
          </cell>
          <cell r="C2694" t="str">
            <v>M2</v>
          </cell>
          <cell r="D2694">
            <v>13.79</v>
          </cell>
        </row>
        <row r="2695">
          <cell r="A2695" t="str">
            <v>73907/005</v>
          </cell>
          <cell r="B2695" t="str">
            <v>LASTRO DE CONCRETO TRACO 1:3:5, ESPESSURA 7CM, PREPARO MECANICO</v>
          </cell>
          <cell r="C2695" t="str">
            <v>M2</v>
          </cell>
          <cell r="D2695">
            <v>28.4</v>
          </cell>
        </row>
        <row r="2696">
          <cell r="A2696" t="str">
            <v>73907/006</v>
          </cell>
          <cell r="B2696" t="str">
            <v>LASTRO DE CONCRETO TRACO 1:4:8, ESPESSURA 3CM, PREPARO MECANICO</v>
          </cell>
          <cell r="C2696" t="str">
            <v>M2</v>
          </cell>
          <cell r="D2696">
            <v>12.84</v>
          </cell>
        </row>
        <row r="2697">
          <cell r="A2697" t="str">
            <v>73907/007</v>
          </cell>
          <cell r="B2697" t="str">
            <v>LASTRO DE CONCRETO TRACO 1:3:5, ESPESSURA 5CM, PREPARO MECANICO</v>
          </cell>
          <cell r="C2697" t="str">
            <v>M2</v>
          </cell>
          <cell r="D2697">
            <v>20.94</v>
          </cell>
        </row>
        <row r="2698">
          <cell r="A2698" t="str">
            <v>73907/008</v>
          </cell>
          <cell r="B2698" t="str">
            <v>LASTRO DE CONCRETO TRACO 1:3:5, ESPESSURA 8CM, PREPARO MECANICO</v>
          </cell>
          <cell r="C2698" t="str">
            <v>M2</v>
          </cell>
          <cell r="D2698">
            <v>32.130000000000003</v>
          </cell>
        </row>
        <row r="2699">
          <cell r="A2699" t="str">
            <v>73907/009</v>
          </cell>
          <cell r="B2699" t="str">
            <v>LASTRO DE CONCRETO TRACO 1:3:5, ESPESSURA 3CM, PREPARO MECANICO</v>
          </cell>
          <cell r="C2699" t="str">
            <v>M2</v>
          </cell>
          <cell r="D2699">
            <v>13.47</v>
          </cell>
        </row>
        <row r="2700">
          <cell r="A2700" t="str">
            <v>73907/010</v>
          </cell>
          <cell r="B2700" t="str">
            <v>LASTRO DE CONCRETO TRACO 1:3:5, ESPESSURA 10CM</v>
          </cell>
          <cell r="C2700" t="str">
            <v>M2</v>
          </cell>
          <cell r="D2700">
            <v>39.6</v>
          </cell>
        </row>
        <row r="2701">
          <cell r="A2701" t="str">
            <v>73907/011</v>
          </cell>
          <cell r="B2701" t="str">
            <v>LASTRO DE CONCRETO TRACO 1:4:8, ESPESSURA 10CM, PREPARO MECANICO</v>
          </cell>
          <cell r="C2701" t="str">
            <v>M2</v>
          </cell>
          <cell r="D2701">
            <v>37.49</v>
          </cell>
        </row>
        <row r="2702">
          <cell r="A2702" t="str">
            <v>73907/012</v>
          </cell>
          <cell r="B2702" t="str">
            <v>LASTRO DE CONCRETO TRACO 1:2,5:5, ESPESSURA 10CM, PREPARO MECANICO</v>
          </cell>
          <cell r="C2702" t="str">
            <v>M2</v>
          </cell>
          <cell r="D2702">
            <v>40.67</v>
          </cell>
        </row>
        <row r="2703">
          <cell r="A2703">
            <v>73919</v>
          </cell>
          <cell r="B2703" t="str">
            <v>CONTRAPISO ARGAMASSA CIMENTO/AREIA</v>
          </cell>
          <cell r="C2703">
            <v>0</v>
          </cell>
          <cell r="D2703">
            <v>0</v>
          </cell>
        </row>
        <row r="2704">
          <cell r="A2704" t="str">
            <v>73919/001</v>
          </cell>
          <cell r="B2704" t="str">
            <v>CONTRAPISO EM ARGAMASSA TRACO 1:4 (CIMENTO E AREIA), ESPESSURA 6CM, PREPARO MANUAL</v>
          </cell>
          <cell r="C2704" t="str">
            <v>M2</v>
          </cell>
          <cell r="D2704">
            <v>25.71</v>
          </cell>
        </row>
        <row r="2705">
          <cell r="A2705" t="str">
            <v>73919/002</v>
          </cell>
          <cell r="B2705" t="str">
            <v>CONTRAPISO EM ARGAMASSA TRACO 1:4 (CIMENTO E AREIA), ESPESSURA 5CM, PREPARO MANUAL</v>
          </cell>
          <cell r="C2705" t="str">
            <v>M2</v>
          </cell>
          <cell r="D2705">
            <v>21.29</v>
          </cell>
        </row>
        <row r="2706">
          <cell r="A2706" t="str">
            <v>73919/003</v>
          </cell>
          <cell r="B2706" t="str">
            <v>CONTRAPISO EM ARGAMASSA TRACO 1:4 (CIMENTO E AREIA), ESPESSURA 4CM, PREPARO MANUAL</v>
          </cell>
          <cell r="C2706" t="str">
            <v>M2</v>
          </cell>
          <cell r="D2706">
            <v>16.87</v>
          </cell>
        </row>
        <row r="2707">
          <cell r="A2707" t="str">
            <v>73919/004</v>
          </cell>
          <cell r="B2707" t="str">
            <v>CONTRAPISO EM ARGAMASSA TRACO 1:4 (CIMENTO E AREIA), ESPESSURA 7CM, PREPARO MANUAL</v>
          </cell>
          <cell r="C2707" t="str">
            <v>M2</v>
          </cell>
          <cell r="D2707">
            <v>28.54</v>
          </cell>
        </row>
        <row r="2708">
          <cell r="A2708" t="str">
            <v>73919/005</v>
          </cell>
          <cell r="B2708" t="str">
            <v>CONTRAPISO EM ARGAMASSA TRACO 1:3 (CIMENTO E AREIA), INTERNO SOBRE LAJE, ADERIDO, ESPESSURA 2,5CM, PREPARO MECANICO</v>
          </cell>
          <cell r="C2708" t="str">
            <v>M2</v>
          </cell>
          <cell r="D2708">
            <v>16.37</v>
          </cell>
        </row>
        <row r="2709">
          <cell r="A2709" t="str">
            <v>73919/006</v>
          </cell>
          <cell r="B2709" t="str">
            <v>CONTRAPISO EM ARGAMASSA TRACO 1:4 (CIMENTO E AREIA), INTERNO SOBRE LAJE, ADERIDO, ESPESSURA 2,5CM, PREPARO MECANICO</v>
          </cell>
          <cell r="C2709" t="str">
            <v>M2</v>
          </cell>
          <cell r="D2709">
            <v>15.94</v>
          </cell>
        </row>
        <row r="2710">
          <cell r="A2710" t="str">
            <v>73919/007</v>
          </cell>
          <cell r="B2710" t="str">
            <v>CONTRAPISO EM ARGAMASSA TRACO 1:5 (CIMENTO E AREIA), INTERNO SOBRE LAJE, ADERIDO, ESPESSURA 2,5CM, PREPARO MECANICO</v>
          </cell>
          <cell r="C2710" t="str">
            <v>M2</v>
          </cell>
          <cell r="D2710">
            <v>15.18</v>
          </cell>
        </row>
        <row r="2711">
          <cell r="A2711" t="str">
            <v>73919/008</v>
          </cell>
          <cell r="B2711" t="str">
            <v>CONTRAPISO EM ARGAMASSA TRACO 1:6 (CIMENTO E AREIA), INTERNO SOBRE LAJE, ADERIDO, ESPESSURA 2,5CM, PREPARO MECANICO</v>
          </cell>
          <cell r="C2711" t="str">
            <v>M2</v>
          </cell>
          <cell r="D2711">
            <v>14.65</v>
          </cell>
        </row>
        <row r="2712">
          <cell r="A2712" t="str">
            <v>73919/009</v>
          </cell>
          <cell r="B2712" t="str">
            <v>CONTRAPISO EM ARGAMASSA TRACO 1:4 (CIMENTO E AREIA), INTERNO SOBRE LAJE, NAO ADERIDO, ESPESSURA 3,5CM, PREPARO MECANICO</v>
          </cell>
          <cell r="C2712" t="str">
            <v>M2</v>
          </cell>
          <cell r="D2712">
            <v>20.55</v>
          </cell>
        </row>
        <row r="2713">
          <cell r="A2713" t="str">
            <v>73919/010</v>
          </cell>
          <cell r="B2713" t="str">
            <v>CONTRAPISO EM ARGAMASSA TRACO 1:5 (CIMENTO E AREIA), INTERNO SOBRE LAJE, NAO ADERIDO, ESPESSURA 3,5CM, PREPARO MECANICO</v>
          </cell>
          <cell r="C2713" t="str">
            <v>M2</v>
          </cell>
          <cell r="D2713">
            <v>19.53</v>
          </cell>
        </row>
        <row r="2714">
          <cell r="A2714" t="str">
            <v>73919/011</v>
          </cell>
          <cell r="B2714" t="str">
            <v>CONTRAPISO EM ARGAMASSA TRACO 1:6 (CIMENTO E AREIA), INTERNO SOBRE LAJE, NAO ADERIDO, ESPESSURA 3,5CM, PREPARO MECANICO</v>
          </cell>
          <cell r="C2714" t="str">
            <v>M2</v>
          </cell>
          <cell r="D2714">
            <v>18.82</v>
          </cell>
        </row>
        <row r="2715">
          <cell r="A2715">
            <v>73981</v>
          </cell>
          <cell r="B2715" t="str">
            <v>LASTRO DE CONCRETO MAGRO</v>
          </cell>
          <cell r="C2715">
            <v>0</v>
          </cell>
          <cell r="D2715">
            <v>0</v>
          </cell>
        </row>
        <row r="2716">
          <cell r="A2716" t="str">
            <v>73981/001</v>
          </cell>
          <cell r="B2716" t="str">
            <v>LASTRO DE CONCRETO TRACO 1:4:8, ESPESSURA 7CM, PREPARO MECANICO</v>
          </cell>
          <cell r="C2716" t="str">
            <v>M2</v>
          </cell>
          <cell r="D2716">
            <v>26.92</v>
          </cell>
        </row>
        <row r="2717">
          <cell r="A2717" t="str">
            <v>73981/002</v>
          </cell>
          <cell r="B2717" t="str">
            <v>LASTRO DE CONCRETO TRACO 1:4:8, ESPESSURA 5CM, PREPARO MECANICO</v>
          </cell>
          <cell r="C2717" t="str">
            <v>M2</v>
          </cell>
          <cell r="D2717">
            <v>19.88</v>
          </cell>
        </row>
        <row r="2718">
          <cell r="A2718" t="str">
            <v>73981/003</v>
          </cell>
          <cell r="B2718" t="str">
            <v>LASTRO DE CONCRETO TRACO 1:4:8, ESPESSURA 8CM, PREPARO MECANICO</v>
          </cell>
          <cell r="C2718" t="str">
            <v>M2</v>
          </cell>
          <cell r="D2718">
            <v>30.45</v>
          </cell>
        </row>
        <row r="2719">
          <cell r="A2719">
            <v>74048</v>
          </cell>
          <cell r="B2719" t="str">
            <v>CONTRAPISO/LASTRO CONCRETO C/IMPERMEABILIZACAO</v>
          </cell>
          <cell r="C2719">
            <v>0</v>
          </cell>
          <cell r="D2719">
            <v>0</v>
          </cell>
        </row>
        <row r="2720">
          <cell r="A2720" t="str">
            <v>74048/001</v>
          </cell>
          <cell r="B2720" t="str">
            <v>LASTRO DE CONCRETO TRACO 1:2,5:5, ESPESSURA 3CM, PREPARO MECANICO, INCLUSO ADITIVO IMPERMEABILIZANTE</v>
          </cell>
          <cell r="C2720" t="str">
            <v>M2</v>
          </cell>
          <cell r="D2720">
            <v>16.989999999999998</v>
          </cell>
        </row>
        <row r="2721">
          <cell r="A2721" t="str">
            <v>74048/002</v>
          </cell>
          <cell r="B2721" t="str">
            <v>LASTRO DE CONCRETO TRACO 1:2,5:5, ESPESSURA 5CM, PREPARO MECANICO, INCLUSO ADITIVO IMPERMEABILIZANTE</v>
          </cell>
          <cell r="C2721" t="str">
            <v>M2</v>
          </cell>
          <cell r="D2721">
            <v>26.8</v>
          </cell>
        </row>
        <row r="2722">
          <cell r="A2722" t="str">
            <v>74048/003</v>
          </cell>
          <cell r="B2722" t="str">
            <v>LASTRO DE CONCRETO TRACO 1:2,5:5, ESPESSURA 7CM, PREPARO MECANICO, INCLUSO ADITIVO IMPERMEABILIZANTE</v>
          </cell>
          <cell r="C2722" t="str">
            <v>M2</v>
          </cell>
          <cell r="D2722">
            <v>36.61</v>
          </cell>
        </row>
        <row r="2723">
          <cell r="A2723" t="str">
            <v>74048/004</v>
          </cell>
          <cell r="B2723" t="str">
            <v>LASTRO DE CONCRETO TRACO 1:3:5, ESPESSURA 3CM, PREPARO MECANICO, INCLUSO ADITIVO IMPERMEABILIZANTE</v>
          </cell>
          <cell r="C2723" t="str">
            <v>M2</v>
          </cell>
          <cell r="D2723">
            <v>16.670000000000002</v>
          </cell>
        </row>
        <row r="2724">
          <cell r="A2724" t="str">
            <v>74048/005</v>
          </cell>
          <cell r="B2724" t="str">
            <v>LASTRO DE CONCRETO TRACO 1:3:5, ESPESSURA 5CM, PREPARO MECANICO, INCLUSO ADITIVO IMPERMEABILIZANTE</v>
          </cell>
          <cell r="C2724" t="str">
            <v>M2</v>
          </cell>
          <cell r="D2724">
            <v>26.27</v>
          </cell>
        </row>
        <row r="2725">
          <cell r="A2725" t="str">
            <v>74048/006</v>
          </cell>
          <cell r="B2725" t="str">
            <v>LASTRO DE CONCRETO TRACO 1:3:5, ESPESSURA 7CM, PREPARO MECANICO, INCLUSO ADITIVO IMPERMEABILIZANTE</v>
          </cell>
          <cell r="C2725" t="str">
            <v>M2</v>
          </cell>
          <cell r="D2725">
            <v>35.86</v>
          </cell>
        </row>
        <row r="2726">
          <cell r="A2726" t="str">
            <v>74048/007</v>
          </cell>
          <cell r="B2726" t="str">
            <v>LASTRO DE CONCRETO TRACO 1:4:8, ESPESSURA 3CM, PREPARO MECANICO, INCLUSO ADITIVO IMPERMEABILIZANTE</v>
          </cell>
          <cell r="C2726" t="str">
            <v>M2</v>
          </cell>
          <cell r="D2726">
            <v>16.04</v>
          </cell>
        </row>
        <row r="2727">
          <cell r="A2727" t="str">
            <v>74048/008</v>
          </cell>
          <cell r="B2727" t="str">
            <v>LASTRO DE CONCRETO TRACO 1:4:8, ESPESSURA 5CM, PREPARO MECANICO, INCLUSO ADITIVO IMPERMEABILIZANTE</v>
          </cell>
          <cell r="C2727" t="str">
            <v>M2</v>
          </cell>
          <cell r="D2727">
            <v>25.21</v>
          </cell>
        </row>
        <row r="2728">
          <cell r="A2728" t="str">
            <v>74048/009</v>
          </cell>
          <cell r="B2728" t="str">
            <v>LASTRO DE CONCRETO TRACO 1:4:8, ESPESSURA 7CM, PREPARO MECANICO, INCLUSO ADITIVO IMPERMEABILIZANTE</v>
          </cell>
          <cell r="C2728" t="str">
            <v>M2</v>
          </cell>
          <cell r="D2728">
            <v>34.39</v>
          </cell>
        </row>
        <row r="2729">
          <cell r="A2729">
            <v>74249</v>
          </cell>
          <cell r="B2729" t="str">
            <v>LASTRO DE PEDRA BRITADA APILOADO</v>
          </cell>
          <cell r="C2729">
            <v>0</v>
          </cell>
          <cell r="D2729">
            <v>0</v>
          </cell>
        </row>
        <row r="2730">
          <cell r="A2730" t="str">
            <v>74249/001</v>
          </cell>
          <cell r="B2730" t="str">
            <v>LASTRO DE BRITA 25MM, ESPESSURA 3CM, INCLUSO COMPACTACAO MANUAL</v>
          </cell>
          <cell r="C2730" t="str">
            <v>M2</v>
          </cell>
          <cell r="D2730">
            <v>4.1500000000000004</v>
          </cell>
        </row>
        <row r="2731">
          <cell r="A2731">
            <v>308</v>
          </cell>
          <cell r="B2731" t="str">
            <v>RODAPE VINILICO/BORRACHA</v>
          </cell>
          <cell r="C2731">
            <v>0</v>
          </cell>
          <cell r="D2731">
            <v>0</v>
          </cell>
        </row>
        <row r="2732">
          <cell r="A2732">
            <v>72189</v>
          </cell>
          <cell r="B2732" t="str">
            <v>RODAPE VINILICO ALTURA 5CM, ESPESSURA 1MM, FIXADO COM COLA</v>
          </cell>
          <cell r="C2732" t="str">
            <v>M</v>
          </cell>
          <cell r="D2732">
            <v>11.49</v>
          </cell>
        </row>
        <row r="2733">
          <cell r="A2733">
            <v>72190</v>
          </cell>
          <cell r="B2733" t="str">
            <v>RODAPE BORRACHA LISO, ALTURA 7CM, ESPESSURA 1MM, FIXADO COM COLA</v>
          </cell>
          <cell r="C2733" t="str">
            <v>M</v>
          </cell>
          <cell r="D2733">
            <v>16.190000000000001</v>
          </cell>
        </row>
        <row r="2734">
          <cell r="A2734" t="str">
            <v>REVE</v>
          </cell>
          <cell r="B2734" t="str">
            <v>REVESTIMENTO E TRATAMENTO DE SUPERFICIES</v>
          </cell>
          <cell r="C2734">
            <v>0</v>
          </cell>
          <cell r="D2734">
            <v>0</v>
          </cell>
        </row>
        <row r="2735">
          <cell r="A2735">
            <v>106</v>
          </cell>
          <cell r="B2735" t="str">
            <v>CHAPISCO</v>
          </cell>
          <cell r="C2735">
            <v>0</v>
          </cell>
          <cell r="D2735">
            <v>0</v>
          </cell>
        </row>
        <row r="2736">
          <cell r="A2736">
            <v>5974</v>
          </cell>
          <cell r="B2736" t="str">
            <v>CHAPISCO EM PAREDES TRACO 1:4 (CIMENTO E AREIA), ESPESSURA 0,5CM, PREPARO MECANICO</v>
          </cell>
          <cell r="C2736" t="str">
            <v>M2</v>
          </cell>
          <cell r="D2736">
            <v>2.87</v>
          </cell>
        </row>
        <row r="2737">
          <cell r="A2737">
            <v>5975</v>
          </cell>
          <cell r="B2737" t="str">
            <v>CHAPISCO EM TETOS TRACO 1:3 (CIMENTO E AREIA), ESPESSURA 0,5CM, PREPARO MECANICO</v>
          </cell>
          <cell r="C2737" t="str">
            <v>M2</v>
          </cell>
          <cell r="D2737">
            <v>5.46</v>
          </cell>
        </row>
        <row r="2738">
          <cell r="A2738">
            <v>73928</v>
          </cell>
          <cell r="B2738" t="str">
            <v>CHAPISCA ARGAMASSA CIMENTO/AREIA 1:4 E=0,7CM</v>
          </cell>
          <cell r="C2738">
            <v>0</v>
          </cell>
          <cell r="D2738">
            <v>0</v>
          </cell>
        </row>
        <row r="2739">
          <cell r="A2739" t="str">
            <v>73928/001</v>
          </cell>
          <cell r="B2739" t="str">
            <v>CHAPISCO EM PAREDES TRACO 1:4 (CIMENTO E AREIA), ESPESSURA 0,5CM, PREPARO MANUAL</v>
          </cell>
          <cell r="C2739" t="str">
            <v>M2</v>
          </cell>
          <cell r="D2739">
            <v>3</v>
          </cell>
        </row>
        <row r="2740">
          <cell r="A2740" t="str">
            <v>73928/002</v>
          </cell>
          <cell r="B2740" t="str">
            <v>CHAPISCO TRACO 1:3 (CIMENTO E AREIA), ESPESSURA 0,5CM, PREPARO MANUAL</v>
          </cell>
          <cell r="C2740" t="str">
            <v>M2</v>
          </cell>
          <cell r="D2740">
            <v>3.23</v>
          </cell>
        </row>
        <row r="2741">
          <cell r="A2741" t="str">
            <v>73928/003</v>
          </cell>
          <cell r="B2741" t="str">
            <v>CHAPISCA ARGAMASSA CIMENTO/AREIA 1:4 E=0,7CM</v>
          </cell>
          <cell r="C2741" t="str">
            <v>M2</v>
          </cell>
          <cell r="D2741">
            <v>4.3600000000000003</v>
          </cell>
        </row>
        <row r="2742">
          <cell r="A2742" t="str">
            <v>73928/004</v>
          </cell>
          <cell r="B2742" t="str">
            <v>CHAPISCO ARGAMASSA CIMENTO/AREIA 1:6 E=0,7CM</v>
          </cell>
          <cell r="C2742" t="str">
            <v>M2</v>
          </cell>
          <cell r="D2742">
            <v>3.98</v>
          </cell>
        </row>
        <row r="2743">
          <cell r="A2743" t="str">
            <v>73928/005</v>
          </cell>
          <cell r="B2743" t="str">
            <v>CHAPISCO TRACO 1:3 (CIMENTO E AREIA), ESPESSURA 0,5CM, PREPARO MECANICO, INCLUSO ADITIVO IMPERMEABILIZANTE</v>
          </cell>
          <cell r="C2743" t="str">
            <v>M2</v>
          </cell>
          <cell r="D2743">
            <v>3.52</v>
          </cell>
        </row>
        <row r="2744">
          <cell r="A2744" t="str">
            <v>73928/006</v>
          </cell>
          <cell r="B2744" t="str">
            <v>CHAPISCO TRACO 1:4 (CIMENTO E AREIA), ESPESSURA 0,5CM, PREPARO MANUAL,INCLUSO ADITIVO IMPERMEABILIZANTE</v>
          </cell>
          <cell r="C2744" t="str">
            <v>M2</v>
          </cell>
          <cell r="D2744">
            <v>3.53</v>
          </cell>
        </row>
        <row r="2745">
          <cell r="A2745" t="str">
            <v>73928/007</v>
          </cell>
          <cell r="B2745" t="str">
            <v>CHAPISCO TRACO 1:4 (CIMENTO E PEDRISCO), ESPESSURA 0,5CM, PREPARO MANUAL</v>
          </cell>
          <cell r="C2745" t="str">
            <v>M2</v>
          </cell>
          <cell r="D2745">
            <v>4.72</v>
          </cell>
        </row>
        <row r="2746">
          <cell r="A2746">
            <v>74161</v>
          </cell>
          <cell r="B2746" t="str">
            <v>CHAPISCO EM PAREDES ARG CIM/AREIA 1:3 4=0,5CM</v>
          </cell>
          <cell r="C2746">
            <v>0</v>
          </cell>
          <cell r="D2746">
            <v>0</v>
          </cell>
        </row>
        <row r="2747">
          <cell r="A2747" t="str">
            <v>74161/001</v>
          </cell>
          <cell r="B2747" t="str">
            <v>CHAPISCO EM PAREDES TRACO 1:3 (CIMENTO E AREIA), ESPESSURA 0,5CM, PREPARO MECANICO</v>
          </cell>
          <cell r="C2747" t="str">
            <v>M2</v>
          </cell>
          <cell r="D2747">
            <v>3.15</v>
          </cell>
        </row>
        <row r="2748">
          <cell r="A2748">
            <v>74199</v>
          </cell>
          <cell r="B2748" t="str">
            <v>CHAPISCO RUSTICO/PAREDES ARG CIM/AREIA 1:3 E=2,0CM</v>
          </cell>
          <cell r="C2748">
            <v>0</v>
          </cell>
          <cell r="D2748">
            <v>0</v>
          </cell>
        </row>
        <row r="2749">
          <cell r="A2749" t="str">
            <v>74199/001</v>
          </cell>
          <cell r="B2749" t="str">
            <v>CHAPISCO RUSTICO TRACO 1:3 (CIMENTO E AREIA), ESPESSURA 2CM, PREPARO MANUAL</v>
          </cell>
          <cell r="C2749" t="str">
            <v>M2</v>
          </cell>
          <cell r="D2749">
            <v>22.2</v>
          </cell>
        </row>
        <row r="2750">
          <cell r="A2750">
            <v>107</v>
          </cell>
          <cell r="B2750" t="str">
            <v>EMBOCO</v>
          </cell>
          <cell r="C2750">
            <v>0</v>
          </cell>
          <cell r="D2750">
            <v>0</v>
          </cell>
        </row>
        <row r="2751">
          <cell r="A2751">
            <v>5976</v>
          </cell>
          <cell r="B2751" t="str">
            <v>EMBOCO EM TETOS TRACO 1:4 (CAL E AREIA MEDIA), ESPESSURA 1,5CM, PREPARO MANUAL</v>
          </cell>
          <cell r="C2751" t="str">
            <v>M2</v>
          </cell>
          <cell r="D2751">
            <v>13.64</v>
          </cell>
        </row>
        <row r="2752">
          <cell r="A2752">
            <v>5978</v>
          </cell>
          <cell r="B2752" t="str">
            <v>EMBOCO EM PAREDES INTERNAS TRACO 1:5 (CAL E AREIA MEDIA), ESPESSURA 2,0CM, PREPARO MANUAL</v>
          </cell>
          <cell r="C2752" t="str">
            <v>M2</v>
          </cell>
          <cell r="D2752">
            <v>12.72</v>
          </cell>
        </row>
        <row r="2753">
          <cell r="A2753">
            <v>5982</v>
          </cell>
          <cell r="B2753" t="str">
            <v>EMBOCO PAULISTA (MASSA UNICA) EM TETOS TRACO 1:2:11 (CIMENTO, CAL E AREIA), ESPESSURA 1,5CM, PREPARO MECANICO.</v>
          </cell>
          <cell r="C2753" t="str">
            <v>M2</v>
          </cell>
          <cell r="D2753">
            <v>10.98</v>
          </cell>
        </row>
        <row r="2754">
          <cell r="A2754">
            <v>5983</v>
          </cell>
          <cell r="B2754" t="str">
            <v>EMBOCO PAULISTA (MASSA UNICA) TRACO 1:1:4 (CIMENTO, CAL E AREIA), ESPESSURA 2,0CM, PREPARO MECANICO</v>
          </cell>
          <cell r="C2754" t="str">
            <v>M2</v>
          </cell>
          <cell r="D2754">
            <v>17.79</v>
          </cell>
        </row>
        <row r="2755">
          <cell r="A2755">
            <v>5984</v>
          </cell>
          <cell r="B2755" t="str">
            <v>EMBOCO TRACO 1:1:4 (CIMENTO, CAL E AREIA), ESPESSURA 2,0CM, PREPARO MECANICO, INCLUSO ADITIVO IMPERMEABILIZANTE</v>
          </cell>
          <cell r="C2755" t="str">
            <v>M2</v>
          </cell>
          <cell r="D2755">
            <v>18.73</v>
          </cell>
        </row>
        <row r="2756">
          <cell r="A2756">
            <v>5990</v>
          </cell>
          <cell r="B2756" t="str">
            <v>EMBOCO TRACO 1:2:11(CIMENTO, CAL E AREIA), ESPESSURA 2,0CM, PREPARO MECANICO.</v>
          </cell>
          <cell r="C2756" t="str">
            <v>M2</v>
          </cell>
          <cell r="D2756">
            <v>13.58</v>
          </cell>
        </row>
        <row r="2757">
          <cell r="A2757">
            <v>5991</v>
          </cell>
          <cell r="B2757" t="str">
            <v>BARRA LISA COM ARGAMASSA TRACO 1:4 (CIMENTO E AREIA GROSSA), ESPESSURA2CM, PREPARO MECANICO, INCLUSO ADITIVO IMPERMEABILIZANTE</v>
          </cell>
          <cell r="C2757" t="str">
            <v>M2</v>
          </cell>
          <cell r="D2757">
            <v>22.11</v>
          </cell>
        </row>
        <row r="2758">
          <cell r="A2758">
            <v>5992</v>
          </cell>
          <cell r="B2758" t="str">
            <v>EMBOCO PAULISTA (MASSA UNICA) TRACO 1:2:11(CIMENTO, CAL E AREIA), ESPESSURA 2,0CM, PREPARO MECANICO.</v>
          </cell>
          <cell r="C2758" t="str">
            <v>M2</v>
          </cell>
          <cell r="D2758">
            <v>15.38</v>
          </cell>
        </row>
        <row r="2759">
          <cell r="A2759">
            <v>5993</v>
          </cell>
          <cell r="B2759" t="str">
            <v>EMBOCO TRACO 1:2:8 (CIMENTO, CAL E AREIA), ESPESSURA 2,0CM, PREPARO MECANICO</v>
          </cell>
          <cell r="C2759" t="str">
            <v>M2</v>
          </cell>
          <cell r="D2759">
            <v>14.38</v>
          </cell>
        </row>
        <row r="2760">
          <cell r="A2760">
            <v>5997</v>
          </cell>
          <cell r="B2760" t="str">
            <v>BARRA LISA COM ARGAMASSA TRACO 1:4 (CIMENTO E AREIA GROSSA), ESPESSURA2CM, PREPARO MECANICO</v>
          </cell>
          <cell r="C2760" t="str">
            <v>M2</v>
          </cell>
          <cell r="D2760">
            <v>19.98</v>
          </cell>
        </row>
        <row r="2761">
          <cell r="A2761">
            <v>6435</v>
          </cell>
          <cell r="B2761" t="str">
            <v>EMBOCO INTERNO, TRACO 1,0:2,0:9,0 SOBRE CHAPISCO 1:3</v>
          </cell>
          <cell r="C2761" t="str">
            <v>M2</v>
          </cell>
          <cell r="D2761">
            <v>17.86</v>
          </cell>
        </row>
        <row r="2762">
          <cell r="A2762">
            <v>6505</v>
          </cell>
          <cell r="B2762" t="str">
            <v>EMBOCO INTERNO P/ CONSTRUCAO DE FOSSA SEPTICA TIPO OMS D = 200CM / H INT = 240 CM - TOTAL DE 16,84M2</v>
          </cell>
          <cell r="C2762" t="str">
            <v>M2</v>
          </cell>
          <cell r="D2762">
            <v>17.86</v>
          </cell>
        </row>
        <row r="2763">
          <cell r="A2763">
            <v>68055</v>
          </cell>
          <cell r="B2763" t="str">
            <v>EMBOCO TRACO 1:4 (CAL E AREIA MEDIA) + 130 KG CIMENTO, ESPESSURA 2,0CM, PREPARO MECANICO</v>
          </cell>
          <cell r="C2763" t="str">
            <v>M2</v>
          </cell>
          <cell r="D2763">
            <v>13.92</v>
          </cell>
        </row>
        <row r="2764">
          <cell r="A2764">
            <v>73741</v>
          </cell>
          <cell r="B2764" t="str">
            <v>EMBOCO C/IMPERMEABILIZANTE</v>
          </cell>
          <cell r="C2764">
            <v>0</v>
          </cell>
          <cell r="D2764">
            <v>0</v>
          </cell>
        </row>
        <row r="2765">
          <cell r="A2765" t="str">
            <v>73741/001</v>
          </cell>
          <cell r="B2765" t="str">
            <v>EMBOCO PAULISTA (MASSA UNICA) TRACO 1:4 (CIMENTO E AREIA), ESPESSURA 2,0CM, PREPARO MANUAL, INCLUSO ADITIVO IMPERMEABILIZANTE</v>
          </cell>
          <cell r="C2765" t="str">
            <v>M2</v>
          </cell>
          <cell r="D2765">
            <v>17.309999999999999</v>
          </cell>
        </row>
        <row r="2766">
          <cell r="A2766">
            <v>73927</v>
          </cell>
          <cell r="B2766" t="str">
            <v>EMBOCO</v>
          </cell>
          <cell r="C2766">
            <v>0</v>
          </cell>
          <cell r="D2766">
            <v>0</v>
          </cell>
        </row>
        <row r="2767">
          <cell r="A2767" t="str">
            <v>73927/001</v>
          </cell>
          <cell r="B2767" t="str">
            <v>EMBOCO TRACO 1:7 (CIMENTO E AREIA), ESPESSURA 1,5CM, PREPARO MANUAL</v>
          </cell>
          <cell r="C2767" t="str">
            <v>M2</v>
          </cell>
          <cell r="D2767">
            <v>11.14</v>
          </cell>
        </row>
        <row r="2768">
          <cell r="A2768" t="str">
            <v>73927/002</v>
          </cell>
          <cell r="B2768" t="str">
            <v>EMBOCO TRACO 1:4 (CIMENTO E AREIA), ESPESSURA 2,0CM, PREPARO MANUAL</v>
          </cell>
          <cell r="C2768" t="str">
            <v>M2</v>
          </cell>
          <cell r="D2768">
            <v>15.18</v>
          </cell>
        </row>
        <row r="2769">
          <cell r="A2769" t="str">
            <v>73927/003</v>
          </cell>
          <cell r="B2769" t="str">
            <v>EMBOCO TRACO 1:2:8 (CIMENTO, CAL E AREIA), ESPESSURA 1,5CM, PREPARO MANUAL</v>
          </cell>
          <cell r="C2769" t="str">
            <v>M2</v>
          </cell>
          <cell r="D2769">
            <v>11.98</v>
          </cell>
        </row>
        <row r="2770">
          <cell r="A2770" t="str">
            <v>73927/004</v>
          </cell>
          <cell r="B2770" t="str">
            <v>EMBOCO TRACO 1:2:6 (CIMENTO, CAL E AREIA), ESPESSURA 2,0CM, PREPARO MANUAL</v>
          </cell>
          <cell r="C2770" t="str">
            <v>M2</v>
          </cell>
          <cell r="D2770">
            <v>15.9</v>
          </cell>
        </row>
        <row r="2771">
          <cell r="A2771" t="str">
            <v>73927/005</v>
          </cell>
          <cell r="B2771" t="str">
            <v>EMBOCO PAULISTA (MASSA UNICA) TRACO 1:6 (CIMENTO E AREIA), ESPESSURA 2,5CM, PREPARO MANUAL</v>
          </cell>
          <cell r="C2771" t="str">
            <v>M2</v>
          </cell>
          <cell r="D2771">
            <v>16.84</v>
          </cell>
        </row>
        <row r="2772">
          <cell r="A2772" t="str">
            <v>73927/006</v>
          </cell>
          <cell r="B2772" t="str">
            <v>EMBOCO PAULISTA (MASSA UNICA) TRACO 1:1:6 (CIMENTO, CAL E AREIA), ESPESSURA 2,0CM, PREPARO MANUAL</v>
          </cell>
          <cell r="C2772" t="str">
            <v>M2</v>
          </cell>
          <cell r="D2772">
            <v>15.01</v>
          </cell>
        </row>
        <row r="2773">
          <cell r="A2773" t="str">
            <v>73927/007</v>
          </cell>
          <cell r="B2773" t="str">
            <v>EMBOCO PAULISTA (MASSA UNICA) TRACO 1:2:9 (CIMENTO, CAL E AREIA), ESPESSURA 2,0CM, PREPARO MANUAL</v>
          </cell>
          <cell r="C2773" t="str">
            <v>M2</v>
          </cell>
          <cell r="D2773">
            <v>14.59</v>
          </cell>
        </row>
        <row r="2774">
          <cell r="A2774" t="str">
            <v>73927/008</v>
          </cell>
          <cell r="B2774" t="str">
            <v>EMBOCO PAULISTA (MASSA UNICA) TRACO 1:2:8 (CIMENTO, CAL E AREIA), ESPESSURA 1,5CM, PREPARO MANUAL</v>
          </cell>
          <cell r="C2774" t="str">
            <v>M2</v>
          </cell>
          <cell r="D2774">
            <v>11.98</v>
          </cell>
        </row>
        <row r="2775">
          <cell r="A2775" t="str">
            <v>73927/009</v>
          </cell>
          <cell r="B2775" t="str">
            <v>EMBOCO PAULISTA (MASSA UNICA) TRACO 1:2:8 (CIMENTO, CAL E AREIA), ESPESSURA 2,0CM, PREPARO MANUAL</v>
          </cell>
          <cell r="C2775" t="str">
            <v>M2</v>
          </cell>
          <cell r="D2775">
            <v>14.92</v>
          </cell>
        </row>
        <row r="2776">
          <cell r="A2776" t="str">
            <v>73927/010</v>
          </cell>
          <cell r="B2776" t="str">
            <v>EMBOCO PAULISTA CIMENTO/CAL/AREIA 1:3:10 E=3,0CM</v>
          </cell>
          <cell r="C2776" t="str">
            <v>M2</v>
          </cell>
          <cell r="D2776">
            <v>27.21</v>
          </cell>
        </row>
        <row r="2777">
          <cell r="A2777" t="str">
            <v>73927/011</v>
          </cell>
          <cell r="B2777" t="str">
            <v>EMBOCO PAULISTA (MASSA UNICA) TRACO 1:3 (CIMENTO E AREIA), ESPESSURA 2,0CM, PREPARO MANUAL</v>
          </cell>
          <cell r="C2777" t="str">
            <v>M2</v>
          </cell>
          <cell r="D2777">
            <v>16.09</v>
          </cell>
        </row>
        <row r="2778">
          <cell r="A2778">
            <v>108</v>
          </cell>
          <cell r="B2778" t="str">
            <v>REBOCO</v>
          </cell>
          <cell r="C2778">
            <v>0</v>
          </cell>
          <cell r="D2778">
            <v>0</v>
          </cell>
        </row>
        <row r="2779">
          <cell r="A2779">
            <v>5994</v>
          </cell>
          <cell r="B2779" t="str">
            <v>REBOCO EM TETOS ARGAMASSA TRACO 1:2 (CAL E AREIA FINA PENEIRADA), ESPESSURA 0,5CM PREPARO MANUAL</v>
          </cell>
          <cell r="C2779" t="str">
            <v>M2</v>
          </cell>
          <cell r="D2779">
            <v>10.95</v>
          </cell>
        </row>
        <row r="2780">
          <cell r="A2780">
            <v>5995</v>
          </cell>
          <cell r="B2780" t="str">
            <v>REBOCO PARA PAREDES ARGAMASSA TRACO 1:4,5 (CAL E AREIA FINA PENEIRADA), ESPESSURA 0,5CM, PREPARO MECANICO</v>
          </cell>
          <cell r="C2780" t="str">
            <v>M2</v>
          </cell>
          <cell r="D2780">
            <v>9.0399999999999991</v>
          </cell>
        </row>
        <row r="2781">
          <cell r="A2781">
            <v>5996</v>
          </cell>
          <cell r="B2781" t="str">
            <v>REBOCO PARA TETOS ARGAMASSA TRACO 1:4,5 (CAL E AREIA FINA PENEIRADA),ESPESSURA 0,5CM PREPARO MECANICO</v>
          </cell>
          <cell r="C2781" t="str">
            <v>M2</v>
          </cell>
          <cell r="D2781">
            <v>10.63</v>
          </cell>
        </row>
        <row r="2782">
          <cell r="A2782">
            <v>5998</v>
          </cell>
          <cell r="B2782" t="str">
            <v>PASTA DE CIMENTO PORTLAND, ESPESSURA 1MM</v>
          </cell>
          <cell r="C2782" t="str">
            <v>M2</v>
          </cell>
          <cell r="D2782">
            <v>0.64</v>
          </cell>
        </row>
        <row r="2783">
          <cell r="A2783">
            <v>73747</v>
          </cell>
          <cell r="B2783" t="str">
            <v>REVESTIMENTOS ESPECIAIS</v>
          </cell>
          <cell r="C2783">
            <v>0</v>
          </cell>
          <cell r="D2783">
            <v>0</v>
          </cell>
        </row>
        <row r="2784">
          <cell r="A2784" t="str">
            <v>73747/001</v>
          </cell>
          <cell r="B2784" t="str">
            <v>ISOLAMENTO ACUSTICO EM ESPUMA DE POLIURETANO ESPESSURA 20 MM, DENSIDADE 29KG/M3</v>
          </cell>
          <cell r="C2784" t="str">
            <v>M2</v>
          </cell>
          <cell r="D2784">
            <v>36.86</v>
          </cell>
        </row>
        <row r="2785">
          <cell r="A2785">
            <v>73926</v>
          </cell>
          <cell r="B2785" t="str">
            <v>BARRA LISA</v>
          </cell>
          <cell r="C2785">
            <v>0</v>
          </cell>
          <cell r="D2785">
            <v>0</v>
          </cell>
        </row>
        <row r="2786">
          <cell r="A2786" t="str">
            <v>73926/001</v>
          </cell>
          <cell r="B2786" t="str">
            <v>BARRA LISA COM ARGAMASSA TRACO 1:2 (CIMENTO E AREIA), ESPESSURA 0,5CM,PREPARO MANUAL</v>
          </cell>
          <cell r="C2786" t="str">
            <v>M2</v>
          </cell>
          <cell r="D2786">
            <v>15.12</v>
          </cell>
        </row>
        <row r="2787">
          <cell r="A2787" t="str">
            <v>73926/002</v>
          </cell>
          <cell r="B2787" t="str">
            <v>BARRA LISA COM ARGAMASSA TRACO 1:3 (CIMENTO E AREIA), ESPESSURA 1,5CM,PREPARO MANUAL</v>
          </cell>
          <cell r="C2787" t="str">
            <v>M2</v>
          </cell>
          <cell r="D2787">
            <v>19.64</v>
          </cell>
        </row>
        <row r="2788">
          <cell r="A2788" t="str">
            <v>73926/003</v>
          </cell>
          <cell r="B2788" t="str">
            <v>BARRA LISA COM ARGAMASSA TRACO 1:3 (CIMENTO E AREIA), ESPESSURA 1,0CM,PREPARO MANUAL</v>
          </cell>
          <cell r="C2788" t="str">
            <v>M2</v>
          </cell>
          <cell r="D2788">
            <v>18</v>
          </cell>
        </row>
        <row r="2789">
          <cell r="A2789" t="str">
            <v>73926/004</v>
          </cell>
          <cell r="B2789" t="str">
            <v>BARRA LISA COM ARGAMASSA TRACO 1:4 (CIMENTO E AREIA), ESPESSURA 2,0CM,PREPARO MANUAL</v>
          </cell>
          <cell r="C2789" t="str">
            <v>M2</v>
          </cell>
          <cell r="D2789">
            <v>21.96</v>
          </cell>
        </row>
        <row r="2790">
          <cell r="A2790" t="str">
            <v>73926/005</v>
          </cell>
          <cell r="B2790" t="str">
            <v>BARRA LISA COM ARGAMASSA TRACO 1:5 (CIMENTO E AREIA), ESPESSURA 1,5CM,PREPARO MANUAL</v>
          </cell>
          <cell r="C2790" t="str">
            <v>M2</v>
          </cell>
          <cell r="D2790">
            <v>18.48</v>
          </cell>
        </row>
        <row r="2791">
          <cell r="A2791" t="str">
            <v>73926/006</v>
          </cell>
          <cell r="B2791" t="str">
            <v>BARRA LISA COM ARGAMASSA TRACO 1:5 (CIMENTO E AREIA), ESPESSURA 1,0CM,PREPARO MANUAL</v>
          </cell>
          <cell r="C2791" t="str">
            <v>M2</v>
          </cell>
          <cell r="D2791">
            <v>17.22</v>
          </cell>
        </row>
        <row r="2792">
          <cell r="A2792" t="str">
            <v>73926/007</v>
          </cell>
          <cell r="B2792" t="str">
            <v>BARRA LISA COM ARGAMASSA TRACO 1:3 (CIMENTO E AREIA), ESPESSURA 0,5CM,PREPARO MANUAL</v>
          </cell>
          <cell r="C2792" t="str">
            <v>M2</v>
          </cell>
          <cell r="D2792">
            <v>14.77</v>
          </cell>
        </row>
        <row r="2793">
          <cell r="A2793" t="str">
            <v>73926/008</v>
          </cell>
          <cell r="B2793" t="str">
            <v>BARRA LISA COM ARGAMASSA TRACO 1:4 (CIMENTO E AREIA), COM CORANTE AMARELO, ESPESSURA 2,0CM, PREPARO MANUAL</v>
          </cell>
          <cell r="C2793" t="str">
            <v>M2</v>
          </cell>
          <cell r="D2793">
            <v>27.38</v>
          </cell>
        </row>
        <row r="2794">
          <cell r="A2794">
            <v>74001</v>
          </cell>
          <cell r="B2794" t="str">
            <v>REVESTIMENTO DE PAREDES</v>
          </cell>
          <cell r="C2794">
            <v>0</v>
          </cell>
          <cell r="D2794">
            <v>0</v>
          </cell>
        </row>
        <row r="2795">
          <cell r="A2795" t="str">
            <v>74001/001</v>
          </cell>
          <cell r="B2795" t="str">
            <v>REBOCO COM ARGAMASSA PRE-FABRICADA, ESPESSURA 0,5CM, PREPARO MECANICO</v>
          </cell>
          <cell r="C2795" t="str">
            <v>M2</v>
          </cell>
          <cell r="D2795">
            <v>10.41</v>
          </cell>
        </row>
        <row r="2796">
          <cell r="A2796" t="str">
            <v>74001/002</v>
          </cell>
          <cell r="B2796" t="str">
            <v>REVESTIMENTO DE GESSO EM PAREDES INTERNAS EM BLOCOS DE CONCRETO, ESPESSURA 0,7CM</v>
          </cell>
          <cell r="C2796" t="str">
            <v>M2</v>
          </cell>
          <cell r="D2796">
            <v>8.4600000000000009</v>
          </cell>
        </row>
        <row r="2797">
          <cell r="A2797">
            <v>74105</v>
          </cell>
          <cell r="B2797" t="str">
            <v>REVESTIMENTO DE TETOS C/GESSO CORRIDO</v>
          </cell>
          <cell r="C2797">
            <v>0</v>
          </cell>
          <cell r="D2797">
            <v>0</v>
          </cell>
        </row>
        <row r="2798">
          <cell r="A2798" t="str">
            <v>74105/001</v>
          </cell>
          <cell r="B2798" t="str">
            <v>REVESTIMENTO DE TETOS COM GESSO CORRIDO DISTORCIDO</v>
          </cell>
          <cell r="C2798" t="str">
            <v>M2</v>
          </cell>
          <cell r="D2798">
            <v>7.79</v>
          </cell>
        </row>
        <row r="2799">
          <cell r="A2799">
            <v>74201</v>
          </cell>
          <cell r="B2799" t="str">
            <v>REBOCO EXTERNO</v>
          </cell>
          <cell r="C2799">
            <v>0</v>
          </cell>
          <cell r="D2799">
            <v>0</v>
          </cell>
        </row>
        <row r="2800">
          <cell r="A2800" t="str">
            <v>74201/001</v>
          </cell>
          <cell r="B2800" t="str">
            <v>EMBOCO PAULISTA (MASSA UNICA) TRACO 1:2:8 (CIMENTO, CAL E AREIA), ESPESSURA 2,0CM, PREPARO MECANICO</v>
          </cell>
          <cell r="C2800" t="str">
            <v>M2</v>
          </cell>
          <cell r="D2800">
            <v>14.38</v>
          </cell>
        </row>
        <row r="2801">
          <cell r="A2801">
            <v>75481</v>
          </cell>
          <cell r="B2801" t="str">
            <v>REBOCO PARA PAREDES INTERNAS, ARGAMASSA TRACO 1:2 (CAL E AREIA FINA PENEIRADA), PREPARO MANUAL</v>
          </cell>
          <cell r="C2801" t="str">
            <v>M2</v>
          </cell>
          <cell r="D2801">
            <v>8.3800000000000008</v>
          </cell>
        </row>
        <row r="2802">
          <cell r="A2802">
            <v>109</v>
          </cell>
          <cell r="B2802" t="str">
            <v>AZULEJO</v>
          </cell>
          <cell r="C2802">
            <v>0</v>
          </cell>
          <cell r="D2802">
            <v>0</v>
          </cell>
        </row>
        <row r="2803">
          <cell r="A2803">
            <v>5999</v>
          </cell>
          <cell r="B2803" t="str">
            <v>AZULEJO 2A 15X15CM FIXADO COM ARGAMASSA COLANTE, JUNTAS A PRUMO, REJUNTAMENTO COM CIMENTO BRANCO</v>
          </cell>
          <cell r="C2803" t="str">
            <v>M2</v>
          </cell>
          <cell r="D2803">
            <v>26.63</v>
          </cell>
        </row>
        <row r="2804">
          <cell r="A2804">
            <v>6000</v>
          </cell>
          <cell r="B2804" t="str">
            <v>AZULEJO 2A 15X15CM FIXADO COM ARGAMASSA COLANTE, JUNTAS EM AMARRACAO,REJUNTAMENTO COM CIMENTO BRANCO</v>
          </cell>
          <cell r="C2804" t="str">
            <v>M2</v>
          </cell>
          <cell r="D2804">
            <v>25.82</v>
          </cell>
        </row>
        <row r="2805">
          <cell r="A2805">
            <v>73925</v>
          </cell>
          <cell r="B2805" t="str">
            <v>AZULEJO BRANCO</v>
          </cell>
          <cell r="C2805">
            <v>0</v>
          </cell>
          <cell r="D2805">
            <v>0</v>
          </cell>
        </row>
        <row r="2806">
          <cell r="A2806" t="str">
            <v>73925/001</v>
          </cell>
          <cell r="B2806" t="str">
            <v>AZULEJO 1A 15X15CM FIXADO COM NATA DE CIMENTO, REJUNTAMENTO COM CIMENTO BRANCO</v>
          </cell>
          <cell r="C2806" t="str">
            <v>M2</v>
          </cell>
          <cell r="D2806">
            <v>27.1</v>
          </cell>
        </row>
        <row r="2807">
          <cell r="A2807" t="str">
            <v>73925/002</v>
          </cell>
          <cell r="B2807" t="str">
            <v>AZULEJO 1A 15X15CM FIXADO ARGAMASSA COLANTE, REJUNTAMENTO COM CIMENTOBRANCO</v>
          </cell>
          <cell r="C2807" t="str">
            <v>M2</v>
          </cell>
          <cell r="D2807">
            <v>27.35</v>
          </cell>
        </row>
        <row r="2808">
          <cell r="A2808">
            <v>110</v>
          </cell>
          <cell r="B2808" t="str">
            <v>PASTILHAS,CERAMICAS, PLACAS PRE-MOLDADAS E OUTROS</v>
          </cell>
          <cell r="C2808">
            <v>0</v>
          </cell>
          <cell r="D2808">
            <v>0</v>
          </cell>
        </row>
        <row r="2809">
          <cell r="A2809">
            <v>73609</v>
          </cell>
          <cell r="B2809" t="str">
            <v>TIJOLETES DE LITOCERAMICA, FIXADO COM NATA DE CIMENTO, REJUNTAMENTO COM CIMENTO BRANCO, INCLUSO LIMPEZA</v>
          </cell>
          <cell r="C2809" t="str">
            <v>M2</v>
          </cell>
          <cell r="D2809">
            <v>64.569999999999993</v>
          </cell>
        </row>
        <row r="2810">
          <cell r="A2810">
            <v>73667</v>
          </cell>
          <cell r="B2810" t="str">
            <v>PASTILHA CERAMICA ESMALTADA QUADRADA 1", FIXADA COM NATA DE CIMENTO, REJUNTAMENTO COM CIMENTO BRANCO, INCLUSO LIMPEZA</v>
          </cell>
          <cell r="C2810" t="str">
            <v>M2</v>
          </cell>
          <cell r="D2810">
            <v>121.99</v>
          </cell>
        </row>
        <row r="2811">
          <cell r="A2811">
            <v>73912</v>
          </cell>
          <cell r="B2811" t="str">
            <v>CERAMICA ESMALTADA P/PAREDE</v>
          </cell>
          <cell r="C2811">
            <v>0</v>
          </cell>
          <cell r="D2811">
            <v>0</v>
          </cell>
        </row>
        <row r="2812">
          <cell r="A2812" t="str">
            <v>73912/001</v>
          </cell>
          <cell r="B2812" t="str">
            <v>CERAMICA ESMALTADA EM PAREDES 1A, PEI-4, 20X20CM, PADRAO MEDIO, FIXADACOM ARGAMASSA COLANTE E REJUNTAMENTO COM CIMENTO BRANCO</v>
          </cell>
          <cell r="C2812" t="str">
            <v>M2</v>
          </cell>
          <cell r="D2812">
            <v>20.48</v>
          </cell>
        </row>
        <row r="2813">
          <cell r="A2813" t="str">
            <v>73912/002</v>
          </cell>
          <cell r="B2813" t="str">
            <v>CERAMICA ESMALTADA EM PAREDES 1A, PEI-4, 20X20CM, PADRAO ALTO, FIXADACOM ARGAMASSA COLANTE E REJUNTAMENTO COM CIMENTO BRANCO</v>
          </cell>
          <cell r="C2813" t="str">
            <v>M2</v>
          </cell>
          <cell r="D2813">
            <v>20.84</v>
          </cell>
        </row>
        <row r="2814">
          <cell r="A2814">
            <v>123</v>
          </cell>
          <cell r="B2814" t="str">
            <v>PEITORIL CERAMICO</v>
          </cell>
          <cell r="C2814">
            <v>0</v>
          </cell>
          <cell r="D2814">
            <v>0</v>
          </cell>
        </row>
        <row r="2815">
          <cell r="A2815">
            <v>74087</v>
          </cell>
          <cell r="B2815" t="str">
            <v>PEITORIL EM ARDOSIA</v>
          </cell>
          <cell r="C2815">
            <v>0</v>
          </cell>
          <cell r="D2815">
            <v>0</v>
          </cell>
        </row>
        <row r="2816">
          <cell r="A2816" t="str">
            <v>74087/001</v>
          </cell>
          <cell r="B2816" t="str">
            <v>PEITORIL EM ARDOSIA, LARGURA 15CM</v>
          </cell>
          <cell r="C2816" t="str">
            <v>M</v>
          </cell>
          <cell r="D2816">
            <v>8.42</v>
          </cell>
        </row>
        <row r="2817">
          <cell r="A2817">
            <v>129</v>
          </cell>
          <cell r="B2817" t="str">
            <v>PEITORIL DE CONCRETO</v>
          </cell>
          <cell r="C2817">
            <v>0</v>
          </cell>
          <cell r="D2817">
            <v>0</v>
          </cell>
        </row>
        <row r="2818">
          <cell r="A2818">
            <v>40675</v>
          </cell>
          <cell r="B2818" t="str">
            <v>ASSENTAMENTO DE PEITORIL DE CIMENTO, INCLUSO ADITIVO IMPERMEABILIZANTE</v>
          </cell>
          <cell r="C2818" t="str">
            <v>M</v>
          </cell>
          <cell r="D2818">
            <v>2.4</v>
          </cell>
        </row>
        <row r="2819">
          <cell r="A2819">
            <v>133</v>
          </cell>
          <cell r="B2819" t="str">
            <v>FORRO DE MADEIRA</v>
          </cell>
          <cell r="C2819">
            <v>0</v>
          </cell>
          <cell r="D2819">
            <v>0</v>
          </cell>
        </row>
        <row r="2820">
          <cell r="A2820">
            <v>9536</v>
          </cell>
          <cell r="B2820" t="str">
            <v>FORRO DE BEIRAL EM MADEIRA TIPO CEDRINHO, INCLUSO TESTEIRA ALTURA15CME MEIA-CANA</v>
          </cell>
          <cell r="C2820" t="str">
            <v>M2</v>
          </cell>
          <cell r="D2820">
            <v>58.04</v>
          </cell>
        </row>
        <row r="2821">
          <cell r="A2821">
            <v>74250</v>
          </cell>
          <cell r="B2821" t="str">
            <v>FORRO DE TABUA DE PINHO</v>
          </cell>
          <cell r="C2821">
            <v>0</v>
          </cell>
          <cell r="D2821">
            <v>0</v>
          </cell>
        </row>
        <row r="2822">
          <cell r="A2822" t="str">
            <v>74250/001</v>
          </cell>
          <cell r="B2822" t="str">
            <v>FORRO DE MADEIRA TIPO CEDRINHO, LARGURA DAS TABUAS 10CM, ESPESSURA 1CM, EXCLUSIVE ENTARUGAMENTO</v>
          </cell>
          <cell r="C2822" t="str">
            <v>M2</v>
          </cell>
          <cell r="D2822">
            <v>31.41</v>
          </cell>
        </row>
        <row r="2823">
          <cell r="A2823" t="str">
            <v>74250/002</v>
          </cell>
          <cell r="B2823" t="str">
            <v>FORRO DE MADEIRA TIPO PINUS, LARGURA DAS TABUAS 10 CM, ESPESSURA 1CM,INCLUSIVE ENTARUGAMENTO E MEIA-CANA</v>
          </cell>
          <cell r="C2823" t="str">
            <v>M2</v>
          </cell>
          <cell r="D2823">
            <v>27.79</v>
          </cell>
        </row>
        <row r="2824">
          <cell r="A2824">
            <v>134</v>
          </cell>
          <cell r="B2824" t="str">
            <v>FORRO DE GESSO</v>
          </cell>
          <cell r="C2824">
            <v>0</v>
          </cell>
          <cell r="D2824">
            <v>0</v>
          </cell>
        </row>
        <row r="2825">
          <cell r="A2825">
            <v>72197</v>
          </cell>
          <cell r="B2825" t="str">
            <v>SANCA DE GESSO, ALTURA 15CM, MOLDADA NA OBRA</v>
          </cell>
          <cell r="C2825" t="str">
            <v>M</v>
          </cell>
          <cell r="D2825">
            <v>13.66</v>
          </cell>
        </row>
        <row r="2826">
          <cell r="A2826">
            <v>73792</v>
          </cell>
          <cell r="B2826" t="str">
            <v>FORRO DE GESSO</v>
          </cell>
          <cell r="C2826">
            <v>0</v>
          </cell>
          <cell r="D2826">
            <v>0</v>
          </cell>
        </row>
        <row r="2827">
          <cell r="A2827" t="str">
            <v>73792/001</v>
          </cell>
          <cell r="B2827" t="str">
            <v>FORRO EM PLACA DE GESSO PRE-MOLDADA LISO, ESPESSURA CENTRAL 12MM E NASBORDAS 30MM, PLACAS 60X60CM, BISOTADO, INCLUSO ESTRUTURA DE MADEIRA</v>
          </cell>
          <cell r="C2827" t="str">
            <v>M2</v>
          </cell>
          <cell r="D2827">
            <v>39.97</v>
          </cell>
        </row>
        <row r="2828">
          <cell r="A2828">
            <v>73986</v>
          </cell>
          <cell r="B2828" t="str">
            <v>FORRO DE GESSO</v>
          </cell>
          <cell r="C2828">
            <v>0</v>
          </cell>
          <cell r="D2828">
            <v>0</v>
          </cell>
        </row>
        <row r="2829">
          <cell r="A2829" t="str">
            <v>73986/001</v>
          </cell>
          <cell r="B2829" t="str">
            <v>FORRO DE GESSO EM PLACAS 60X60CM, ESPESSURA 1,2CM, INCLUSIVE FIXACAO COM ARAME</v>
          </cell>
          <cell r="C2829" t="str">
            <v>M2</v>
          </cell>
          <cell r="D2829">
            <v>15.85</v>
          </cell>
        </row>
        <row r="2830">
          <cell r="A2830">
            <v>135</v>
          </cell>
          <cell r="B2830" t="str">
            <v>FORRO PACOTE</v>
          </cell>
          <cell r="C2830">
            <v>0</v>
          </cell>
          <cell r="D2830">
            <v>0</v>
          </cell>
        </row>
        <row r="2831">
          <cell r="A2831">
            <v>73778</v>
          </cell>
          <cell r="B2831" t="str">
            <v>FORROS TIPO PACOTE</v>
          </cell>
          <cell r="C2831">
            <v>0</v>
          </cell>
          <cell r="D2831">
            <v>0</v>
          </cell>
        </row>
        <row r="2832">
          <cell r="A2832" t="str">
            <v>73778/001</v>
          </cell>
          <cell r="B2832" t="str">
            <v>FORRO EM CHAPAS DE FIBRA DE MADEIRA TIPO PACOTE, ACABAMENTO EM PINTURATEXTURIZADA BRANCA, INCLUSO ESTRUTURA EM PERFIS T DE ALUMINIO</v>
          </cell>
          <cell r="C2832" t="str">
            <v>M2</v>
          </cell>
          <cell r="D2832">
            <v>79.63</v>
          </cell>
        </row>
        <row r="2833">
          <cell r="A2833" t="str">
            <v>73778/002</v>
          </cell>
          <cell r="B2833" t="str">
            <v>FORRO TIPO PARALINE COM REGUAS ABERTAS LISAS PERFURADAS EM ACO GALVANIZADO</v>
          </cell>
          <cell r="C2833" t="str">
            <v>M2</v>
          </cell>
          <cell r="D2833">
            <v>98</v>
          </cell>
        </row>
        <row r="2834">
          <cell r="A2834" t="str">
            <v>73778/003</v>
          </cell>
          <cell r="B2834" t="str">
            <v>FORRO TIPO FIBRAROC ESPESSURA 15MM, PERFIL CARTOLA</v>
          </cell>
          <cell r="C2834" t="str">
            <v>M2</v>
          </cell>
          <cell r="D2834">
            <v>68.27</v>
          </cell>
        </row>
        <row r="2835">
          <cell r="A2835" t="str">
            <v>73778/004</v>
          </cell>
          <cell r="B2835" t="str">
            <v>FORRO EM PLACAS DE LA DE VIDRO, REVESTIDO COM FILME PLASTICO, ESPESSURA 15MM</v>
          </cell>
          <cell r="C2835" t="str">
            <v>M2</v>
          </cell>
          <cell r="D2835">
            <v>51.78</v>
          </cell>
        </row>
        <row r="2836">
          <cell r="A2836">
            <v>257</v>
          </cell>
          <cell r="B2836" t="str">
            <v>LAMINADO PARA PAREDE</v>
          </cell>
          <cell r="C2836">
            <v>0</v>
          </cell>
          <cell r="D2836">
            <v>0</v>
          </cell>
        </row>
        <row r="2837">
          <cell r="A2837">
            <v>72200</v>
          </cell>
          <cell r="B2837" t="str">
            <v>REVESTIMENTO EM LAMINADO MELAMINICO TEXTURIZADO, ESPESSURA 1,3MM, FIXADO COM COLA</v>
          </cell>
          <cell r="C2837" t="str">
            <v>M2</v>
          </cell>
          <cell r="D2837">
            <v>46.26</v>
          </cell>
        </row>
        <row r="2838">
          <cell r="A2838">
            <v>290</v>
          </cell>
          <cell r="B2838" t="str">
            <v>REVESTIMENTO DE CORRIMAO</v>
          </cell>
          <cell r="C2838">
            <v>0</v>
          </cell>
          <cell r="D2838">
            <v>0</v>
          </cell>
        </row>
        <row r="2839">
          <cell r="A2839">
            <v>73807</v>
          </cell>
          <cell r="B2839" t="str">
            <v>CORRIMAO DE GRANITO ARTIFICIAL (MARMORITE) COM 15 CM DE LARGURA</v>
          </cell>
          <cell r="C2839">
            <v>0</v>
          </cell>
          <cell r="D2839">
            <v>0</v>
          </cell>
        </row>
        <row r="2840">
          <cell r="A2840" t="str">
            <v>73807/001</v>
          </cell>
          <cell r="B2840" t="str">
            <v>CORRIMAO EM MARMORITE, LARGURA 15CM</v>
          </cell>
          <cell r="C2840" t="str">
            <v>M</v>
          </cell>
          <cell r="D2840">
            <v>44.19</v>
          </cell>
        </row>
        <row r="2841">
          <cell r="A2841">
            <v>311</v>
          </cell>
          <cell r="B2841" t="str">
            <v>FORRO METALICO/PVC</v>
          </cell>
          <cell r="C2841">
            <v>0</v>
          </cell>
          <cell r="D2841">
            <v>0</v>
          </cell>
        </row>
        <row r="2842">
          <cell r="A2842">
            <v>41602</v>
          </cell>
          <cell r="B2842" t="str">
            <v>FORRO PVC EM PLACAS COM LARGURA DE 10CM, ESPESSURA 8MM, COMP DE 6,0M,LISO, (INCLUSIVE COLOCACAO, EXCLUSIVE ESTRUTURA DE SUPORTE)</v>
          </cell>
          <cell r="C2842" t="str">
            <v>M2</v>
          </cell>
          <cell r="D2842">
            <v>20</v>
          </cell>
        </row>
        <row r="2843">
          <cell r="A2843">
            <v>72201</v>
          </cell>
          <cell r="B2843" t="str">
            <v>RECOLOCACO DE FORROS EM REGUA DE PVC E PERFIS, CONSIDERANDO REAPROVEITAMENTO DO MATERIAL</v>
          </cell>
          <cell r="C2843" t="str">
            <v>M2</v>
          </cell>
          <cell r="D2843">
            <v>4.76</v>
          </cell>
        </row>
        <row r="2844">
          <cell r="A2844">
            <v>315</v>
          </cell>
          <cell r="B2844" t="str">
            <v>REVESTIMENTO TERMICO E/OU ACUSTICO</v>
          </cell>
          <cell r="C2844">
            <v>0</v>
          </cell>
          <cell r="D2844">
            <v>0</v>
          </cell>
        </row>
        <row r="2845">
          <cell r="A2845">
            <v>72198</v>
          </cell>
          <cell r="B2845" t="str">
            <v>ISOLAMENTO TERMICO COM ARGAMASSA TRACO 1:3 (CIMENTO E AREIA), COM ADICAO DE PEROLAS DE ISOPOR, ESPESSURA 6CM</v>
          </cell>
          <cell r="C2845" t="str">
            <v>M2</v>
          </cell>
          <cell r="D2845">
            <v>59.44</v>
          </cell>
        </row>
        <row r="2846">
          <cell r="A2846">
            <v>73833</v>
          </cell>
          <cell r="B2846" t="str">
            <v>ISOLAMENTO TERMICO C/LA DE VIDRO</v>
          </cell>
          <cell r="C2846">
            <v>0</v>
          </cell>
          <cell r="D2846">
            <v>0</v>
          </cell>
        </row>
        <row r="2847">
          <cell r="A2847" t="str">
            <v>73833/001</v>
          </cell>
          <cell r="B2847" t="str">
            <v>ISOLAMENTO TERMICO COM MANTA DE LA DE VIDRO, ESPESSURA 2,5CM</v>
          </cell>
          <cell r="C2847" t="str">
            <v>M2</v>
          </cell>
          <cell r="D2847">
            <v>49.14</v>
          </cell>
        </row>
        <row r="2848">
          <cell r="A2848" t="str">
            <v>SEDI</v>
          </cell>
          <cell r="B2848" t="str">
            <v>SERVICOS DIVERSOS</v>
          </cell>
          <cell r="C2848">
            <v>0</v>
          </cell>
          <cell r="D2848">
            <v>0</v>
          </cell>
        </row>
        <row r="2849">
          <cell r="A2849">
            <v>148</v>
          </cell>
          <cell r="B2849" t="str">
            <v>JUNTA ELASTICA</v>
          </cell>
          <cell r="C2849">
            <v>0</v>
          </cell>
          <cell r="D2849">
            <v>0</v>
          </cell>
        </row>
        <row r="2850">
          <cell r="A2850">
            <v>73754</v>
          </cell>
          <cell r="B2850" t="str">
            <v>JUNTA DE DILATACAO E VEDACAO</v>
          </cell>
          <cell r="C2850">
            <v>0</v>
          </cell>
          <cell r="D2850">
            <v>0</v>
          </cell>
        </row>
        <row r="2851">
          <cell r="A2851" t="str">
            <v>73754/001</v>
          </cell>
          <cell r="B2851" t="str">
            <v>JUNTA DE DILATACAO E VEDACAO TIPO JEENE, INCLUSO CORTE E REMOCAO DO PAVIMENTO</v>
          </cell>
          <cell r="C2851" t="str">
            <v>M</v>
          </cell>
          <cell r="D2851">
            <v>310.08999999999997</v>
          </cell>
        </row>
        <row r="2852">
          <cell r="A2852">
            <v>73898</v>
          </cell>
          <cell r="B2852" t="str">
            <v>JUNTA ELASTICA</v>
          </cell>
          <cell r="C2852">
            <v>0</v>
          </cell>
          <cell r="D2852">
            <v>0</v>
          </cell>
        </row>
        <row r="2853">
          <cell r="A2853" t="str">
            <v>73898/001</v>
          </cell>
          <cell r="B2853" t="str">
            <v>JUNTA DE DILATACAO ELASTICA (PVC) O-220/6 PRESSAO ATE 30 MCA</v>
          </cell>
          <cell r="C2853" t="str">
            <v>M</v>
          </cell>
          <cell r="D2853">
            <v>73.180000000000007</v>
          </cell>
        </row>
        <row r="2854">
          <cell r="A2854">
            <v>209</v>
          </cell>
          <cell r="B2854" t="str">
            <v>ANDAIMES</v>
          </cell>
          <cell r="C2854">
            <v>0</v>
          </cell>
          <cell r="D2854">
            <v>0</v>
          </cell>
        </row>
        <row r="2855">
          <cell r="A2855">
            <v>72817</v>
          </cell>
          <cell r="B2855" t="str">
            <v>BANDEJA SALVA-VIDAS/COLETA DE ENTULHOS, COM TABUA</v>
          </cell>
          <cell r="C2855" t="str">
            <v>M</v>
          </cell>
          <cell r="D2855">
            <v>121.07</v>
          </cell>
        </row>
        <row r="2856">
          <cell r="A2856">
            <v>73618</v>
          </cell>
          <cell r="B2856" t="str">
            <v>LOCACAO DE ANDAIME METALICO TIPO FACHADEIRO</v>
          </cell>
          <cell r="C2856" t="str">
            <v>M2</v>
          </cell>
          <cell r="D2856">
            <v>5.29</v>
          </cell>
        </row>
        <row r="2857">
          <cell r="A2857">
            <v>73673</v>
          </cell>
          <cell r="B2857" t="str">
            <v>ANDAIME PARA REVESTIMENTO DE FORROS EM MADEIRA DE 3A</v>
          </cell>
          <cell r="C2857" t="str">
            <v>M2</v>
          </cell>
          <cell r="D2857">
            <v>10.34</v>
          </cell>
        </row>
        <row r="2858">
          <cell r="A2858">
            <v>73674</v>
          </cell>
          <cell r="B2858" t="str">
            <v>ANDAIME PARA ALVENARIA EM MADEIRA DE 2A</v>
          </cell>
          <cell r="C2858" t="str">
            <v>M2</v>
          </cell>
          <cell r="D2858">
            <v>12.49</v>
          </cell>
        </row>
        <row r="2859">
          <cell r="A2859">
            <v>73804</v>
          </cell>
          <cell r="B2859" t="str">
            <v>PROTECAO PARA FACHADAS</v>
          </cell>
          <cell r="C2859">
            <v>0</v>
          </cell>
          <cell r="D2859">
            <v>0</v>
          </cell>
        </row>
        <row r="2860">
          <cell r="A2860" t="str">
            <v>73804/001</v>
          </cell>
          <cell r="B2860" t="str">
            <v>PROTECAO DE FACHADA COM TELA DE POLIPROPILENO FIXADA EM ESTRUTURA DE MADEIRA COM ARAME GALVANIZADO</v>
          </cell>
          <cell r="C2860" t="str">
            <v>M2</v>
          </cell>
          <cell r="D2860">
            <v>14.92</v>
          </cell>
        </row>
        <row r="2861">
          <cell r="A2861">
            <v>210</v>
          </cell>
          <cell r="B2861" t="str">
            <v>ARGAMASSAS</v>
          </cell>
          <cell r="C2861">
            <v>0</v>
          </cell>
          <cell r="D2861">
            <v>0</v>
          </cell>
        </row>
        <row r="2862">
          <cell r="A2862">
            <v>6011</v>
          </cell>
          <cell r="B2862" t="str">
            <v>ARGAMASSA TRACO 1:3 (CIMENTO E AREIA MEDIA PENEIRADA), PREPARO MECANICO</v>
          </cell>
          <cell r="C2862" t="str">
            <v>M3</v>
          </cell>
          <cell r="D2862">
            <v>389.26</v>
          </cell>
        </row>
        <row r="2863">
          <cell r="A2863">
            <v>6013</v>
          </cell>
          <cell r="B2863" t="str">
            <v>ARGAMASSA TRACO 1:3 (CIMENTO E AREIA GROSSA NAO PENEIRADA), PREPARO MECANICO</v>
          </cell>
          <cell r="C2863" t="str">
            <v>M3</v>
          </cell>
          <cell r="D2863">
            <v>311.93</v>
          </cell>
        </row>
        <row r="2864">
          <cell r="A2864">
            <v>6014</v>
          </cell>
          <cell r="B2864" t="str">
            <v>ARGAMASSA TRACO 1:4 (CIMENTO E AREIA MEDIA PENEIRADA), PREPARO MECANICO</v>
          </cell>
          <cell r="C2864" t="str">
            <v>M3</v>
          </cell>
          <cell r="D2864">
            <v>339.25</v>
          </cell>
        </row>
        <row r="2865">
          <cell r="A2865">
            <v>6016</v>
          </cell>
          <cell r="B2865" t="str">
            <v>ARGAMASSA TRACO 1:5 (CIMENTO E AREIA MEDIA NAO PENEIRADA), PREPARO MECANICO</v>
          </cell>
          <cell r="C2865" t="str">
            <v>M3</v>
          </cell>
          <cell r="D2865">
            <v>227.78</v>
          </cell>
        </row>
        <row r="2866">
          <cell r="A2866">
            <v>6019</v>
          </cell>
          <cell r="B2866" t="str">
            <v>ARGAMASSA TRACO 1:6 (CIMENTO E AREIA MEDIA NAO PENEIRADA), PREPARO MECANICO</v>
          </cell>
          <cell r="C2866" t="str">
            <v>M3</v>
          </cell>
          <cell r="D2866">
            <v>204.28</v>
          </cell>
        </row>
        <row r="2867">
          <cell r="A2867">
            <v>6020</v>
          </cell>
          <cell r="B2867" t="str">
            <v>ARGAMASSA CIMENTO/AREIA GROSSA SEM PENEIRAR 1:8 PREPARO MANUAL</v>
          </cell>
          <cell r="C2867" t="str">
            <v>M3</v>
          </cell>
          <cell r="D2867">
            <v>209.65</v>
          </cell>
        </row>
        <row r="2868">
          <cell r="A2868">
            <v>6022</v>
          </cell>
          <cell r="B2868" t="str">
            <v>ARGAMASSA TRACO 1:2 (CAL E AREIA FINA PENEIRADA), PREPARO MANUAL</v>
          </cell>
          <cell r="C2868" t="str">
            <v>M3</v>
          </cell>
          <cell r="D2868">
            <v>286.08</v>
          </cell>
        </row>
        <row r="2869">
          <cell r="A2869">
            <v>6023</v>
          </cell>
          <cell r="B2869" t="str">
            <v>ARGAMASSA TRACO 1:4,5 (CAL E AREIA MEDIA NAO PENEIRADA), PREPARO MECANICO</v>
          </cell>
          <cell r="C2869" t="str">
            <v>M3</v>
          </cell>
          <cell r="D2869">
            <v>148.02000000000001</v>
          </cell>
        </row>
        <row r="2870">
          <cell r="A2870">
            <v>6025</v>
          </cell>
          <cell r="B2870" t="str">
            <v>ARGAMASSA TRACO 1:4,5 (CAL E AREIA MEDIA NAO PENEIRADA), PREPARO MANUAL</v>
          </cell>
          <cell r="C2870" t="str">
            <v>M3</v>
          </cell>
          <cell r="D2870">
            <v>169.47</v>
          </cell>
        </row>
        <row r="2871">
          <cell r="A2871">
            <v>6026</v>
          </cell>
          <cell r="B2871" t="str">
            <v>ARGAMASSA TRACO 1:5 (CAL E AREIA MEDIA NAO PENEIRADA), PREPARO MANUAL</v>
          </cell>
          <cell r="C2871" t="str">
            <v>M3</v>
          </cell>
          <cell r="D2871">
            <v>160.38</v>
          </cell>
        </row>
        <row r="2872">
          <cell r="A2872">
            <v>6028</v>
          </cell>
          <cell r="B2872" t="str">
            <v>ARGAMASSA TRACO 1:2:8 (CIMENTO, CAL E AREIA MEDIA NAO PENEIRADA), PREPARO MECANICO</v>
          </cell>
          <cell r="C2872" t="str">
            <v>M3</v>
          </cell>
          <cell r="D2872">
            <v>243.01</v>
          </cell>
        </row>
        <row r="2873">
          <cell r="A2873">
            <v>6030</v>
          </cell>
          <cell r="B2873" t="str">
            <v>ARGAMASSA TRACO 1:2:9 (CIMENTO, CAL E AREIA MEDIA NAO PENEIRADA), PREPARO MECANICO</v>
          </cell>
          <cell r="C2873" t="str">
            <v>M3</v>
          </cell>
          <cell r="D2873">
            <v>226.82</v>
          </cell>
        </row>
        <row r="2874">
          <cell r="A2874">
            <v>6032</v>
          </cell>
          <cell r="B2874" t="str">
            <v>ARGAMASSA TRACO 1:0,5:8 (CIMENTO, CAL E AREIA MEDIA NAO PENEIRADA),PREPARO MECANICO</v>
          </cell>
          <cell r="C2874" t="str">
            <v>M3</v>
          </cell>
          <cell r="D2874">
            <v>192.69</v>
          </cell>
        </row>
        <row r="2875">
          <cell r="A2875">
            <v>6033</v>
          </cell>
          <cell r="B2875" t="str">
            <v>ARGAMASSA TRACO 1:2:11 (CIMENTO, CAL E AREIA MEDIA NAO PENEIRADA), PREPARO MECANICO</v>
          </cell>
          <cell r="C2875" t="str">
            <v>M3</v>
          </cell>
          <cell r="D2875">
            <v>203.34</v>
          </cell>
        </row>
        <row r="2876">
          <cell r="A2876">
            <v>6034</v>
          </cell>
          <cell r="B2876" t="str">
            <v>ARGAMASSA TRACO 1:2:11 (CIMENTO, CAL E AREIA MEDIA PENEIRADA), PREPARO MECANICO</v>
          </cell>
          <cell r="C2876" t="str">
            <v>M3</v>
          </cell>
          <cell r="D2876">
            <v>280.31</v>
          </cell>
        </row>
        <row r="2877">
          <cell r="A2877">
            <v>6035</v>
          </cell>
          <cell r="B2877" t="str">
            <v>ARGAMASSA TRACO 1:3:9 (CIMENTO, CAL E AREIA FINA PENEIRADA), PREPAROMECANICO</v>
          </cell>
          <cell r="C2877" t="str">
            <v>M3</v>
          </cell>
          <cell r="D2877">
            <v>323.61</v>
          </cell>
        </row>
        <row r="2878">
          <cell r="A2878">
            <v>6036</v>
          </cell>
          <cell r="B2878" t="str">
            <v>ARGAMASSA TRACO 1:4,5 (CAL E AREIA FINA PENEIRADA), PREPARO MECANICO</v>
          </cell>
          <cell r="C2878" t="str">
            <v>M3</v>
          </cell>
          <cell r="D2878">
            <v>222.44</v>
          </cell>
        </row>
        <row r="2879">
          <cell r="A2879">
            <v>6037</v>
          </cell>
          <cell r="B2879" t="str">
            <v>ARGAMASSA TRACO 1:4 (CAL E AREIA MEDIA NÃO PENEIRADA) + 130KG CIMENTO, PREPARO MECANICO</v>
          </cell>
          <cell r="C2879" t="str">
            <v>M3</v>
          </cell>
          <cell r="D2879">
            <v>220.16</v>
          </cell>
        </row>
        <row r="2880">
          <cell r="A2880">
            <v>6038</v>
          </cell>
          <cell r="B2880" t="str">
            <v>ARGAMASSA TRACO 1:4 (CAL E AREIA MEDIA PENEIRADA), + 130KG DE CIMENTO- PREPARO MECANICO</v>
          </cell>
          <cell r="C2880" t="str">
            <v>M3</v>
          </cell>
          <cell r="D2880">
            <v>297.12</v>
          </cell>
        </row>
        <row r="2881">
          <cell r="A2881">
            <v>6039</v>
          </cell>
          <cell r="B2881" t="str">
            <v>ARGAMASSA TRACO 1:1:4 (CIMENTO, CAL E AREIA MEDIA NAO PENEIRADA), PREPARO MECANICO</v>
          </cell>
          <cell r="C2881" t="str">
            <v>M3</v>
          </cell>
          <cell r="D2881">
            <v>323.44</v>
          </cell>
        </row>
        <row r="2882">
          <cell r="A2882">
            <v>6040</v>
          </cell>
          <cell r="B2882" t="str">
            <v>ARGAMASSA TRACO 1:0,5:5 (CIMENTO, CAL E AREIA MEDIA NAO PENEIRADA), PREPARO MECANICO</v>
          </cell>
          <cell r="C2882" t="str">
            <v>M3</v>
          </cell>
          <cell r="D2882">
            <v>251.02</v>
          </cell>
        </row>
        <row r="2883">
          <cell r="A2883">
            <v>75492</v>
          </cell>
          <cell r="B2883" t="str">
            <v>ARGAMASSA CIMENTO/AREIA MEDIA 1:3 - PREPARO MECANICO (BETONEIRA ELETRICA)</v>
          </cell>
          <cell r="C2883" t="str">
            <v>M3</v>
          </cell>
          <cell r="D2883">
            <v>270.60000000000002</v>
          </cell>
        </row>
        <row r="2884">
          <cell r="A2884">
            <v>75493</v>
          </cell>
          <cell r="B2884" t="str">
            <v>ARGAMASSA CIMENTO/AREIA MEDIA 1:4 - PREPARO MECANICO (BETONEIRA ELETRICA)</v>
          </cell>
          <cell r="C2884" t="str">
            <v>M3</v>
          </cell>
          <cell r="D2884">
            <v>257.58999999999997</v>
          </cell>
        </row>
        <row r="2885">
          <cell r="A2885">
            <v>75494</v>
          </cell>
          <cell r="B2885" t="str">
            <v>ARGAMASSA CIMENTO/AREIA MEDIA 1:5 - PREPARO MECANICO (BETONEIRA ELETRICA)</v>
          </cell>
          <cell r="C2885" t="str">
            <v>M3</v>
          </cell>
          <cell r="D2885">
            <v>235.11</v>
          </cell>
        </row>
        <row r="2886">
          <cell r="A2886">
            <v>75495</v>
          </cell>
          <cell r="B2886" t="str">
            <v>ARGAMASSA CIMENTO AREIA/MEDIA 1:6 - PREPARO MECANICO (BETONEIRA ELETRICA)</v>
          </cell>
          <cell r="C2886" t="str">
            <v>M3</v>
          </cell>
          <cell r="D2886">
            <v>219.37</v>
          </cell>
        </row>
        <row r="2887">
          <cell r="A2887">
            <v>211</v>
          </cell>
          <cell r="B2887" t="str">
            <v>CARGA, DESCARGA E TRANSPORTE DE MATERIAIS</v>
          </cell>
          <cell r="C2887">
            <v>0</v>
          </cell>
          <cell r="D2887">
            <v>0</v>
          </cell>
        </row>
        <row r="2888">
          <cell r="A2888">
            <v>72871</v>
          </cell>
          <cell r="B2888" t="str">
            <v>MOBILIZACAO E INSTALACAO DE 01 EQUIPAMENTO DE SONDAGEM, DISTANCIA ATE10KM</v>
          </cell>
          <cell r="C2888" t="str">
            <v>UN</v>
          </cell>
          <cell r="D2888">
            <v>166.25</v>
          </cell>
        </row>
        <row r="2889">
          <cell r="A2889">
            <v>72872</v>
          </cell>
          <cell r="B2889" t="str">
            <v>MOBILIZACAO E INSTALACAO DE 01 EQUIPAMENTO DE SONDAGEM, DISTANCIA DE 10KM ATE 20KM</v>
          </cell>
          <cell r="C2889" t="str">
            <v>UN</v>
          </cell>
          <cell r="D2889">
            <v>282.35000000000002</v>
          </cell>
        </row>
        <row r="2890">
          <cell r="A2890">
            <v>72873</v>
          </cell>
          <cell r="B2890" t="str">
            <v>MOBILIZACAO E INSTALACAO DE 01 EQUIPAMENTO DE SONDAGEM, DISTANCIA ACIMA DE 20KM</v>
          </cell>
          <cell r="C2890" t="str">
            <v>UN</v>
          </cell>
          <cell r="D2890">
            <v>398.44</v>
          </cell>
        </row>
        <row r="2891">
          <cell r="A2891">
            <v>73901</v>
          </cell>
          <cell r="B2891" t="str">
            <v>TRANSPORTE VERTICAL</v>
          </cell>
          <cell r="C2891">
            <v>0</v>
          </cell>
          <cell r="D2891">
            <v>0</v>
          </cell>
        </row>
        <row r="2892">
          <cell r="A2892" t="str">
            <v>73901/001</v>
          </cell>
          <cell r="B2892" t="str">
            <v>TRANSPORTE VERTICAL MANUAL DE MATERIAIS DIVERSOS A 1ª LAJE</v>
          </cell>
          <cell r="C2892" t="str">
            <v>M3</v>
          </cell>
          <cell r="D2892">
            <v>12</v>
          </cell>
        </row>
        <row r="2893">
          <cell r="A2893" t="str">
            <v>73901/002</v>
          </cell>
          <cell r="B2893" t="str">
            <v>TRANSPORTE VERTICAL MANUAL DE MATERIAIS DIVERSOS A 2ª LAJE</v>
          </cell>
          <cell r="C2893" t="str">
            <v>M3</v>
          </cell>
          <cell r="D2893">
            <v>28.8</v>
          </cell>
        </row>
        <row r="2894">
          <cell r="A2894" t="str">
            <v>73901/003</v>
          </cell>
          <cell r="B2894" t="str">
            <v>TRANSPORTE VERTICAL MANUAL DE MATERIAIS DIVERSOS A 1ª LAJE</v>
          </cell>
          <cell r="C2894" t="str">
            <v>T</v>
          </cell>
          <cell r="D2894">
            <v>24</v>
          </cell>
        </row>
        <row r="2895">
          <cell r="A2895" t="str">
            <v>73901/004</v>
          </cell>
          <cell r="B2895" t="str">
            <v>TRANSPORTE VERTICAL MANUAL DE MATERIAIS DIVERSOS A 2ª LAJE</v>
          </cell>
          <cell r="C2895" t="str">
            <v>T</v>
          </cell>
          <cell r="D2895">
            <v>39.770000000000003</v>
          </cell>
        </row>
        <row r="2896">
          <cell r="A2896">
            <v>74023</v>
          </cell>
          <cell r="B2896" t="str">
            <v>TRANSPORTE HORIZONTAL MANUAL</v>
          </cell>
          <cell r="C2896">
            <v>0</v>
          </cell>
          <cell r="D2896">
            <v>0</v>
          </cell>
        </row>
        <row r="2897">
          <cell r="A2897" t="str">
            <v>74023/001</v>
          </cell>
          <cell r="B2897" t="str">
            <v>TRANSPORTE HORIZONTAL DE MATERIAIS DIVERSOS A 30M</v>
          </cell>
          <cell r="C2897" t="str">
            <v>M3</v>
          </cell>
          <cell r="D2897">
            <v>16.46</v>
          </cell>
        </row>
        <row r="2898">
          <cell r="A2898" t="str">
            <v>74023/002</v>
          </cell>
          <cell r="B2898" t="str">
            <v>TRANSPORTE HORIZONTAL DE MATERIAIS DIVERSOS A 40M</v>
          </cell>
          <cell r="C2898" t="str">
            <v>M3</v>
          </cell>
          <cell r="D2898">
            <v>18.510000000000002</v>
          </cell>
        </row>
        <row r="2899">
          <cell r="A2899" t="str">
            <v>74023/003</v>
          </cell>
          <cell r="B2899" t="str">
            <v>TRANSPORTE HORIZONTAL DE MATERIAIS DIVERSOS A 50M</v>
          </cell>
          <cell r="C2899" t="str">
            <v>M3</v>
          </cell>
          <cell r="D2899">
            <v>19.89</v>
          </cell>
        </row>
        <row r="2900">
          <cell r="A2900" t="str">
            <v>74023/004</v>
          </cell>
          <cell r="B2900" t="str">
            <v>TRANSPORTE HORIZONTAL DE MATERIAIS DIVERSOS A 60M</v>
          </cell>
          <cell r="C2900" t="str">
            <v>M3</v>
          </cell>
          <cell r="D2900">
            <v>20.91</v>
          </cell>
        </row>
        <row r="2901">
          <cell r="A2901" t="str">
            <v>74023/005</v>
          </cell>
          <cell r="B2901" t="str">
            <v>TRANSPORTE HORIZONTAL DE MATERIAIS DIVERSOS A 100M</v>
          </cell>
          <cell r="C2901" t="str">
            <v>M3</v>
          </cell>
          <cell r="D2901">
            <v>27.43</v>
          </cell>
        </row>
        <row r="2902">
          <cell r="A2902" t="str">
            <v>74023/006</v>
          </cell>
          <cell r="B2902" t="str">
            <v>TRANSPORTE HORIZONTAL DE MATERIAIS DIVERSOS A 30M</v>
          </cell>
          <cell r="C2902" t="str">
            <v>T</v>
          </cell>
          <cell r="D2902">
            <v>10.29</v>
          </cell>
        </row>
        <row r="2903">
          <cell r="A2903" t="str">
            <v>74023/007</v>
          </cell>
          <cell r="B2903" t="str">
            <v>TRANSPORTE HORIZONTAL DE MATERIAIS DIVERSOS A 40M</v>
          </cell>
          <cell r="C2903" t="str">
            <v>T</v>
          </cell>
          <cell r="D2903">
            <v>11.31</v>
          </cell>
        </row>
        <row r="2904">
          <cell r="A2904" t="str">
            <v>74023/008</v>
          </cell>
          <cell r="B2904" t="str">
            <v>TRANSPORTE HORIZONTAL DE MATERIAIS DIVERSOS A 50M</v>
          </cell>
          <cell r="C2904" t="str">
            <v>T</v>
          </cell>
          <cell r="D2904">
            <v>12.34</v>
          </cell>
        </row>
        <row r="2905">
          <cell r="A2905" t="str">
            <v>74023/009</v>
          </cell>
          <cell r="B2905" t="str">
            <v>TRANSPORTE HORIZONTAL DE MATERIAIS DIVERSOS A 60M</v>
          </cell>
          <cell r="C2905" t="str">
            <v>T</v>
          </cell>
          <cell r="D2905">
            <v>13.37</v>
          </cell>
        </row>
        <row r="2906">
          <cell r="A2906" t="str">
            <v>74023/010</v>
          </cell>
          <cell r="B2906" t="str">
            <v>TRANSPORTE HORIZONTAL DE MATERIAIS DIVERSOS A 100M</v>
          </cell>
          <cell r="C2906" t="str">
            <v>T</v>
          </cell>
          <cell r="D2906">
            <v>16.8</v>
          </cell>
        </row>
        <row r="2907">
          <cell r="A2907">
            <v>212</v>
          </cell>
          <cell r="B2907" t="str">
            <v>LIMPEZA E ARREMATES FINAIS</v>
          </cell>
          <cell r="C2907">
            <v>0</v>
          </cell>
          <cell r="D2907">
            <v>0</v>
          </cell>
        </row>
        <row r="2908">
          <cell r="A2908">
            <v>9537</v>
          </cell>
          <cell r="B2908" t="str">
            <v>LIMPEZA FINAL DA OBRA</v>
          </cell>
          <cell r="C2908" t="str">
            <v>M2</v>
          </cell>
          <cell r="D2908">
            <v>1.1100000000000001</v>
          </cell>
        </row>
        <row r="2909">
          <cell r="A2909">
            <v>73745</v>
          </cell>
          <cell r="B2909" t="str">
            <v>LIMPEZAS DE SUPERFICIES</v>
          </cell>
          <cell r="C2909">
            <v>0</v>
          </cell>
          <cell r="D2909">
            <v>0</v>
          </cell>
        </row>
        <row r="2910">
          <cell r="A2910" t="str">
            <v>73745/001</v>
          </cell>
          <cell r="B2910" t="str">
            <v>LIMPEZA DE ESTRUTURAL DE ACO OU CONCRETO COM JATEAMENTO DE AREIA</v>
          </cell>
          <cell r="C2910" t="str">
            <v>M2</v>
          </cell>
          <cell r="D2910">
            <v>5.58</v>
          </cell>
        </row>
        <row r="2911">
          <cell r="A2911">
            <v>73800</v>
          </cell>
          <cell r="B2911" t="str">
            <v>POLIMENTO DE PISOS</v>
          </cell>
          <cell r="C2911">
            <v>0</v>
          </cell>
          <cell r="D2911">
            <v>0</v>
          </cell>
        </row>
        <row r="2912">
          <cell r="A2912" t="str">
            <v>73800/001</v>
          </cell>
          <cell r="B2912" t="str">
            <v>LIMPEZA E POLIMENTO MECANIZADO EM PISO ALTA RESISTENCIA, UTILIZANDO ESTUQUE COM ADESIVO, CIMENTO BRANCO E CORANTE</v>
          </cell>
          <cell r="C2912" t="str">
            <v>M2</v>
          </cell>
          <cell r="D2912">
            <v>22.09</v>
          </cell>
        </row>
        <row r="2913">
          <cell r="A2913">
            <v>73806</v>
          </cell>
          <cell r="B2913" t="str">
            <v>LIMPEZA DE SUPERFICIES</v>
          </cell>
          <cell r="C2913">
            <v>0</v>
          </cell>
          <cell r="D2913">
            <v>0</v>
          </cell>
        </row>
        <row r="2914">
          <cell r="A2914" t="str">
            <v>73806/001</v>
          </cell>
          <cell r="B2914" t="str">
            <v>LIMPEZA DE SUPERFICIES COM JATO DE ALTA PRESSAO DE AR E AGUA</v>
          </cell>
          <cell r="C2914" t="str">
            <v>M2</v>
          </cell>
          <cell r="D2914">
            <v>0.73</v>
          </cell>
        </row>
        <row r="2915">
          <cell r="A2915">
            <v>73948</v>
          </cell>
          <cell r="B2915" t="str">
            <v>LIMPEZA DIVERSAS DA OBRA</v>
          </cell>
          <cell r="C2915">
            <v>0</v>
          </cell>
          <cell r="D2915">
            <v>0</v>
          </cell>
        </row>
        <row r="2916">
          <cell r="A2916" t="str">
            <v>73948/001</v>
          </cell>
          <cell r="B2916" t="str">
            <v>LIMPEZA REVESTIMENTO PLASTICO EM PAREDE</v>
          </cell>
          <cell r="C2916" t="str">
            <v>M2</v>
          </cell>
          <cell r="D2916">
            <v>7.95</v>
          </cell>
        </row>
        <row r="2917">
          <cell r="A2917" t="str">
            <v>73948/002</v>
          </cell>
          <cell r="B2917" t="str">
            <v>LIMPEZA/PREPARO SUPERFICIE CONCRETO P/PINTURA</v>
          </cell>
          <cell r="C2917" t="str">
            <v>M2</v>
          </cell>
          <cell r="D2917">
            <v>3.72</v>
          </cell>
        </row>
        <row r="2918">
          <cell r="A2918" t="str">
            <v>73948/003</v>
          </cell>
          <cell r="B2918" t="str">
            <v>LIMPEZA AZULEJO</v>
          </cell>
          <cell r="C2918" t="str">
            <v>M2</v>
          </cell>
          <cell r="D2918">
            <v>2.62</v>
          </cell>
        </row>
        <row r="2919">
          <cell r="A2919" t="str">
            <v>73948/004</v>
          </cell>
          <cell r="B2919" t="str">
            <v>LIMPEZA E LAVAGEM DE PASTILHAS</v>
          </cell>
          <cell r="C2919" t="str">
            <v>M2</v>
          </cell>
          <cell r="D2919">
            <v>3.72</v>
          </cell>
        </row>
        <row r="2920">
          <cell r="A2920" t="str">
            <v>73948/005</v>
          </cell>
          <cell r="B2920" t="str">
            <v>LIMPEZA CHAPA MELAMINICA EM PAREDE</v>
          </cell>
          <cell r="C2920" t="str">
            <v>M2</v>
          </cell>
          <cell r="D2920">
            <v>2.71</v>
          </cell>
        </row>
        <row r="2921">
          <cell r="A2921" t="str">
            <v>73948/006</v>
          </cell>
          <cell r="B2921" t="str">
            <v>LIMPEZA LAMBRI ALUMINIO</v>
          </cell>
          <cell r="C2921" t="str">
            <v>M2</v>
          </cell>
          <cell r="D2921">
            <v>6.1</v>
          </cell>
        </row>
        <row r="2922">
          <cell r="A2922" t="str">
            <v>73948/007</v>
          </cell>
          <cell r="B2922" t="str">
            <v>LIMPEZA ESQUADRIA FERRO C/SOLVENTE</v>
          </cell>
          <cell r="C2922" t="str">
            <v>M2</v>
          </cell>
          <cell r="D2922">
            <v>10.69</v>
          </cell>
        </row>
        <row r="2923">
          <cell r="A2923" t="str">
            <v>73948/008</v>
          </cell>
          <cell r="B2923" t="str">
            <v>LIMPEZA VIDRO COMUM</v>
          </cell>
          <cell r="C2923" t="str">
            <v>M2</v>
          </cell>
          <cell r="D2923">
            <v>5.15</v>
          </cell>
        </row>
        <row r="2924">
          <cell r="A2924" t="str">
            <v>73948/009</v>
          </cell>
          <cell r="B2924" t="str">
            <v>LIMPEZA FORRO</v>
          </cell>
          <cell r="C2924" t="str">
            <v>M2</v>
          </cell>
          <cell r="D2924">
            <v>10.57</v>
          </cell>
        </row>
        <row r="2925">
          <cell r="A2925" t="str">
            <v>73948/010</v>
          </cell>
          <cell r="B2925" t="str">
            <v>LIMPEZA PISO MARMORE/GRANITO</v>
          </cell>
          <cell r="C2925" t="str">
            <v>M2</v>
          </cell>
          <cell r="D2925">
            <v>10.01</v>
          </cell>
        </row>
        <row r="2926">
          <cell r="A2926" t="str">
            <v>73948/011</v>
          </cell>
          <cell r="B2926" t="str">
            <v>LIMPEZA PISO CERAMICO</v>
          </cell>
          <cell r="C2926" t="str">
            <v>M2</v>
          </cell>
          <cell r="D2926">
            <v>9.0299999999999994</v>
          </cell>
        </row>
        <row r="2927">
          <cell r="A2927" t="str">
            <v>73948/012</v>
          </cell>
          <cell r="B2927" t="str">
            <v>LIMPEZA PISO PLACA BORRACHA C/ENCERAMENTO</v>
          </cell>
          <cell r="C2927" t="str">
            <v>M2</v>
          </cell>
          <cell r="D2927">
            <v>11.83</v>
          </cell>
        </row>
        <row r="2928">
          <cell r="A2928" t="str">
            <v>73948/013</v>
          </cell>
          <cell r="B2928" t="str">
            <v>LIMPEZA PISO PLACA BORRACHA</v>
          </cell>
          <cell r="C2928" t="str">
            <v>M2</v>
          </cell>
          <cell r="D2928">
            <v>4.29</v>
          </cell>
        </row>
        <row r="2929">
          <cell r="A2929" t="str">
            <v>73948/014</v>
          </cell>
          <cell r="B2929" t="str">
            <v>LIMPEZA PISO CIMENTADO</v>
          </cell>
          <cell r="C2929" t="str">
            <v>M2</v>
          </cell>
          <cell r="D2929">
            <v>5.41</v>
          </cell>
        </row>
        <row r="2930">
          <cell r="A2930" t="str">
            <v>73948/015</v>
          </cell>
          <cell r="B2930" t="str">
            <v>LIMPEZA PISO MARMORITE/GRANILITE</v>
          </cell>
          <cell r="C2930" t="str">
            <v>M2</v>
          </cell>
          <cell r="D2930">
            <v>6.3</v>
          </cell>
        </row>
        <row r="2931">
          <cell r="A2931" t="str">
            <v>73948/016</v>
          </cell>
          <cell r="B2931" t="str">
            <v>LIMPEZA MANUAL DO TERRENO (C/ RASPAGEM SUPERFICIAL)</v>
          </cell>
          <cell r="C2931" t="str">
            <v>M2</v>
          </cell>
          <cell r="D2931">
            <v>1.71</v>
          </cell>
        </row>
        <row r="2932">
          <cell r="A2932">
            <v>74086</v>
          </cell>
          <cell r="B2932" t="str">
            <v>LIMPEZA DIVERSAS DA OBRA</v>
          </cell>
          <cell r="C2932">
            <v>0</v>
          </cell>
          <cell r="D2932">
            <v>0</v>
          </cell>
        </row>
        <row r="2933">
          <cell r="A2933" t="str">
            <v>74086/001</v>
          </cell>
          <cell r="B2933" t="str">
            <v>LIMPEZA LOUCAS E METAIS</v>
          </cell>
          <cell r="C2933" t="str">
            <v>UN</v>
          </cell>
          <cell r="D2933">
            <v>11.51</v>
          </cell>
        </row>
        <row r="2934">
          <cell r="A2934">
            <v>74243</v>
          </cell>
          <cell r="B2934" t="str">
            <v>LIMPEZA GERAL DE QUADRA POLIESPORTIVA</v>
          </cell>
          <cell r="C2934">
            <v>0</v>
          </cell>
          <cell r="D2934">
            <v>0</v>
          </cell>
        </row>
        <row r="2935">
          <cell r="A2935" t="str">
            <v>74243/001</v>
          </cell>
          <cell r="B2935" t="str">
            <v>LIMPEZA GERAL DE QUADRA POLIESPORTIVA</v>
          </cell>
          <cell r="C2935" t="str">
            <v>M2</v>
          </cell>
          <cell r="D2935">
            <v>0.96</v>
          </cell>
        </row>
        <row r="2936">
          <cell r="A2936">
            <v>215</v>
          </cell>
          <cell r="B2936" t="str">
            <v>ABERTURA DE POCO | CISTERNA OU CACIMBA |</v>
          </cell>
          <cell r="C2936">
            <v>0</v>
          </cell>
          <cell r="D2936">
            <v>0</v>
          </cell>
        </row>
        <row r="2937">
          <cell r="A2937">
            <v>74163</v>
          </cell>
          <cell r="B2937" t="str">
            <v>PERFURACAO DE POCO</v>
          </cell>
          <cell r="C2937">
            <v>0</v>
          </cell>
          <cell r="D2937">
            <v>0</v>
          </cell>
        </row>
        <row r="2938">
          <cell r="A2938" t="str">
            <v>74163/001</v>
          </cell>
          <cell r="B2938" t="str">
            <v>PERFURACAO DE POCO COM PERFURATRIZ PNEUMATICA</v>
          </cell>
          <cell r="C2938" t="str">
            <v>M</v>
          </cell>
          <cell r="D2938">
            <v>19.79</v>
          </cell>
        </row>
        <row r="2939">
          <cell r="A2939" t="str">
            <v>74163/002</v>
          </cell>
          <cell r="B2939" t="str">
            <v>PERFURACAO DE POCO COM PERFURATRIZ A PERCUSSAO</v>
          </cell>
          <cell r="C2939" t="str">
            <v>M</v>
          </cell>
          <cell r="D2939">
            <v>43.76</v>
          </cell>
        </row>
        <row r="2940">
          <cell r="A2940">
            <v>216</v>
          </cell>
          <cell r="B2940" t="str">
            <v>POCO TUBULAR PROFUNDO</v>
          </cell>
          <cell r="C2940">
            <v>0</v>
          </cell>
          <cell r="D2940">
            <v>0</v>
          </cell>
        </row>
        <row r="2941">
          <cell r="A2941">
            <v>40841</v>
          </cell>
          <cell r="B2941" t="str">
            <v>ABRACADEIRA P/POCOS PROFUNDOS</v>
          </cell>
          <cell r="C2941" t="str">
            <v>UN</v>
          </cell>
          <cell r="D2941">
            <v>63.51</v>
          </cell>
        </row>
        <row r="2942">
          <cell r="A2942">
            <v>318</v>
          </cell>
          <cell r="B2942" t="str">
            <v>OUTROS</v>
          </cell>
          <cell r="C2942">
            <v>0</v>
          </cell>
          <cell r="D2942">
            <v>0</v>
          </cell>
        </row>
        <row r="2943">
          <cell r="A2943">
            <v>5962</v>
          </cell>
          <cell r="B2943" t="str">
            <v>TANQUE ESTACIONARIO TAA -MACARICO CAP 20 000 L - DEPRECIACAO E JUROS</v>
          </cell>
          <cell r="C2943" t="str">
            <v>UN</v>
          </cell>
          <cell r="D2943">
            <v>6.62</v>
          </cell>
        </row>
        <row r="2944">
          <cell r="A2944">
            <v>6391</v>
          </cell>
          <cell r="B2944" t="str">
            <v>SOLDA TOPO DESCENDENTE CHANFRADA ESPESSURA=1/4" CHAPA/PERFIL/TUBO ACOCOM CONVERSOR DIESEL.</v>
          </cell>
          <cell r="C2944" t="str">
            <v>M</v>
          </cell>
          <cell r="D2944">
            <v>62.71</v>
          </cell>
        </row>
        <row r="2945">
          <cell r="A2945">
            <v>71516</v>
          </cell>
          <cell r="B2945" t="str">
            <v>CONJUNTO DE MANGUEIRA PARA COMBATE A INCENDIO EM FIBRA DE POLIESTER PURA, COM 1.1/2", REVESTIDA INTERNAMENTE, COM 2 LANCES DE 15M CADA</v>
          </cell>
          <cell r="C2945" t="str">
            <v>UN</v>
          </cell>
          <cell r="D2945">
            <v>478.34</v>
          </cell>
        </row>
        <row r="2946">
          <cell r="A2946">
            <v>73289</v>
          </cell>
          <cell r="B2946" t="str">
            <v>CUSTOS C/MATRIAL-AQUECEDOR DE FLUIDO TERMICO C/CALDEIRA</v>
          </cell>
          <cell r="C2946" t="str">
            <v>H</v>
          </cell>
          <cell r="D2946">
            <v>4.6399999999999997</v>
          </cell>
        </row>
        <row r="2947">
          <cell r="A2947">
            <v>73360</v>
          </cell>
          <cell r="B2947" t="str">
            <v>AQUECEDOR DE FLUIDO TERMICO C/CALDEIRA - CHP</v>
          </cell>
          <cell r="C2947" t="str">
            <v>CHP</v>
          </cell>
          <cell r="D2947">
            <v>12.29</v>
          </cell>
        </row>
        <row r="2948">
          <cell r="A2948">
            <v>73916</v>
          </cell>
          <cell r="B2948" t="str">
            <v>´PLACA DE IDENTIFICAÇÃO</v>
          </cell>
          <cell r="C2948">
            <v>0</v>
          </cell>
          <cell r="D2948">
            <v>0</v>
          </cell>
        </row>
        <row r="2949">
          <cell r="A2949" t="str">
            <v>73916/001</v>
          </cell>
          <cell r="B2949" t="str">
            <v>PLACA DE IDENTIFICAÇÃO EM CHAPA GALVANIZADA NUM. 18, 12X18CM</v>
          </cell>
          <cell r="C2949" t="str">
            <v>UN</v>
          </cell>
          <cell r="D2949">
            <v>30.8</v>
          </cell>
        </row>
        <row r="2950">
          <cell r="A2950" t="str">
            <v>73916/002</v>
          </cell>
          <cell r="B2950" t="str">
            <v>PLACA ESMALTADA PARA IDENTIFICAÇÃO NR DE RUA, DIMENSÕES 45X25CM</v>
          </cell>
          <cell r="C2950" t="str">
            <v>UN</v>
          </cell>
          <cell r="D2950">
            <v>78.569999999999993</v>
          </cell>
        </row>
        <row r="2951">
          <cell r="A2951" t="str">
            <v>73916/003</v>
          </cell>
          <cell r="B2951" t="str">
            <v>PLACA DE IDENTIFICAÇÃO EM CHAPA GALVANIZADA NUM. 18, DIMENSÕES 8X12CM</v>
          </cell>
          <cell r="C2951" t="str">
            <v>UN</v>
          </cell>
          <cell r="D2951">
            <v>15.36</v>
          </cell>
        </row>
        <row r="2952">
          <cell r="A2952">
            <v>74029</v>
          </cell>
          <cell r="B2952" t="str">
            <v>BETONEIRAS</v>
          </cell>
          <cell r="C2952">
            <v>0</v>
          </cell>
          <cell r="D2952">
            <v>0</v>
          </cell>
        </row>
        <row r="2953">
          <cell r="A2953" t="str">
            <v>74029/001</v>
          </cell>
          <cell r="B2953" t="str">
            <v>BETONEIRA DIESEL 580L (CP) MISTURA SECA, CARREGAMENTO MECANICO E TAMBOR REVERSÍVEL. - EXCLUSIVE OPERADOR</v>
          </cell>
          <cell r="C2953" t="str">
            <v>H</v>
          </cell>
          <cell r="D2953">
            <v>13.52</v>
          </cell>
        </row>
        <row r="2954">
          <cell r="A2954" t="str">
            <v>74029/002</v>
          </cell>
          <cell r="B2954" t="str">
            <v>BETONEIRA DIESEL, 580L (CI) MISTURA SECA, CARREGADOR MECANICO E TAMBORREVERSÍVEL.- EXCLUSIVE OPERADOR</v>
          </cell>
          <cell r="C2954" t="str">
            <v>H</v>
          </cell>
          <cell r="D2954">
            <v>4.92</v>
          </cell>
        </row>
        <row r="2955">
          <cell r="A2955">
            <v>74030</v>
          </cell>
          <cell r="B2955" t="str">
            <v>GUINDASTES E/OU BRAÇO MECÂNICO</v>
          </cell>
          <cell r="C2955">
            <v>0</v>
          </cell>
          <cell r="D2955">
            <v>0</v>
          </cell>
        </row>
        <row r="2956">
          <cell r="A2956" t="str">
            <v>74030/001</v>
          </cell>
          <cell r="B2956" t="str">
            <v>GUINDAUTO (CI) CAP.3,5 TON., MONTADO SOBRE CAMINHÃO TOCO (EXCL. O CAMINHÃO) APROX.2,0M DE ALCANCE HORIZONTAL, 7,0 NA VERTICAL. EXCL. OPERADOR.</v>
          </cell>
          <cell r="C2956" t="str">
            <v>H</v>
          </cell>
          <cell r="D2956">
            <v>16.989999999999998</v>
          </cell>
        </row>
        <row r="2957">
          <cell r="A2957" t="str">
            <v>74030/002</v>
          </cell>
          <cell r="B2957" t="str">
            <v>GUINDAUTO (CP) CARGA MAX 3,25T (A 2M) E 1,62T (A 4M), ALTURA MAX = 6,6M, MONTADO SOBRE CAMINHÃO TOCO (EXCL. O CAMINHÃO E OPERADOR).</v>
          </cell>
          <cell r="C2957" t="str">
            <v>H</v>
          </cell>
          <cell r="D2957">
            <v>19.21</v>
          </cell>
        </row>
        <row r="2958">
          <cell r="A2958">
            <v>74032</v>
          </cell>
          <cell r="B2958" t="str">
            <v>ESCAVADEIRA</v>
          </cell>
          <cell r="C2958">
            <v>0</v>
          </cell>
          <cell r="D2958">
            <v>0</v>
          </cell>
        </row>
        <row r="2959">
          <cell r="A2959" t="str">
            <v>74032/001</v>
          </cell>
          <cell r="B2959" t="str">
            <v>ESCAVADEIRA HIDRAULICA SOBRE ESTEIRAS 110HP A DIESEL - CHP - INCLUSIVEOPERADOR</v>
          </cell>
          <cell r="C2959" t="str">
            <v>CHP</v>
          </cell>
          <cell r="D2959">
            <v>152.56</v>
          </cell>
        </row>
        <row r="2960">
          <cell r="A2960" t="str">
            <v>74032/002</v>
          </cell>
          <cell r="B2960" t="str">
            <v>ESCAVADEIRA HIDRAULICA SOBRE ESTEIRAS 110HP A DIESEL - CHI - INCLUISVEOPERADOR</v>
          </cell>
          <cell r="C2960" t="str">
            <v>CHI</v>
          </cell>
          <cell r="D2960">
            <v>65.069999999999993</v>
          </cell>
        </row>
        <row r="2961">
          <cell r="A2961">
            <v>74035</v>
          </cell>
          <cell r="B2961" t="str">
            <v>CARREGADOR FRONTAL / PÁ CARREGADEIRA</v>
          </cell>
          <cell r="C2961">
            <v>0</v>
          </cell>
          <cell r="D2961">
            <v>0</v>
          </cell>
        </row>
        <row r="2962">
          <cell r="A2962" t="str">
            <v>74035/001</v>
          </cell>
          <cell r="B2962" t="str">
            <v>CARREGADOR FRONTAL (PA CARREGADEIRA) SOBRE RODAS 105HP CAPACIDADE DA CAÇAMBA 1,4 A 1,7M3 - CHP - INCLUSIVE OPERADOR</v>
          </cell>
          <cell r="C2962" t="str">
            <v>H</v>
          </cell>
          <cell r="D2962">
            <v>103.54</v>
          </cell>
        </row>
        <row r="2963">
          <cell r="A2963">
            <v>74036</v>
          </cell>
          <cell r="B2963" t="str">
            <v>TRATOR</v>
          </cell>
          <cell r="C2963">
            <v>0</v>
          </cell>
          <cell r="D2963">
            <v>0</v>
          </cell>
        </row>
        <row r="2964">
          <cell r="A2964" t="str">
            <v>74036/001</v>
          </cell>
          <cell r="B2964" t="str">
            <v>TRATOR DE ESTEIRAS, 153HP - CHI - INCLUSIVE OPERADOR</v>
          </cell>
          <cell r="C2964" t="str">
            <v>H</v>
          </cell>
          <cell r="D2964">
            <v>99.17</v>
          </cell>
        </row>
        <row r="2965">
          <cell r="A2965" t="str">
            <v>74036/002</v>
          </cell>
          <cell r="B2965" t="str">
            <v>TRATOR ESTEIRAS DIESEL 140CV - CHP - INCLUSIVE OPERADOR</v>
          </cell>
          <cell r="C2965" t="str">
            <v>H</v>
          </cell>
          <cell r="D2965">
            <v>226.43</v>
          </cell>
        </row>
        <row r="2966">
          <cell r="A2966">
            <v>74037</v>
          </cell>
          <cell r="B2966" t="str">
            <v>CAMINHÃO</v>
          </cell>
          <cell r="C2966">
            <v>0</v>
          </cell>
          <cell r="D2966">
            <v>0</v>
          </cell>
        </row>
        <row r="2967">
          <cell r="A2967" t="str">
            <v>74037/001</v>
          </cell>
          <cell r="B2967" t="str">
            <v>CAMINHÃO BASCULANTE TOCO 4M3, MOTOR DIESEL 160CV COM MOTORISTA</v>
          </cell>
          <cell r="C2967" t="str">
            <v>H</v>
          </cell>
          <cell r="D2967">
            <v>75.17</v>
          </cell>
        </row>
        <row r="2968">
          <cell r="A2968" t="str">
            <v>74037/002</v>
          </cell>
          <cell r="B2968" t="str">
            <v>CAMINHÃO TOCO, CARROCERIA FIXA ABERTA MADEIRA, MOTOR DIESEL - CHI - COM MOTORISTA</v>
          </cell>
          <cell r="C2968" t="str">
            <v>CHI</v>
          </cell>
          <cell r="D2968">
            <v>27.45</v>
          </cell>
        </row>
        <row r="2969">
          <cell r="A2969" t="str">
            <v>74037/003</v>
          </cell>
          <cell r="B2969" t="str">
            <v>CAMINHÃO TOCO, CARROCERIA FIXA ABERTA DE MADEIRA, MOTOR A DIESEL - CHP- COM MOTORISTA</v>
          </cell>
          <cell r="C2969" t="str">
            <v>CHP</v>
          </cell>
          <cell r="D2969">
            <v>76.959999999999994</v>
          </cell>
        </row>
        <row r="2970">
          <cell r="A2970">
            <v>74040</v>
          </cell>
          <cell r="B2970" t="str">
            <v>SOQUETE COMPACTADOR</v>
          </cell>
          <cell r="C2970">
            <v>0</v>
          </cell>
          <cell r="D2970">
            <v>0</v>
          </cell>
        </row>
        <row r="2971">
          <cell r="A2971" t="str">
            <v>74040/001</v>
          </cell>
          <cell r="B2971" t="str">
            <v>SOQUETE COMPACTADOR 72KG GASOLINA, 3HP (CHP) EXCLUSIVE OPERADOR.</v>
          </cell>
          <cell r="C2971" t="str">
            <v>H</v>
          </cell>
          <cell r="D2971">
            <v>8.09</v>
          </cell>
        </row>
        <row r="2972">
          <cell r="A2972" t="str">
            <v>74040/002</v>
          </cell>
          <cell r="B2972" t="str">
            <v>SOQUETE COMPACTADOR 72KG, GASOLINA, 3HP, (CHI), EXCLUSIVE OPERADOR.</v>
          </cell>
          <cell r="C2972" t="str">
            <v>H</v>
          </cell>
          <cell r="D2972">
            <v>3.12</v>
          </cell>
        </row>
        <row r="2973">
          <cell r="A2973">
            <v>321</v>
          </cell>
          <cell r="B2973" t="str">
            <v>COMPOSICAO SERVICO MIGRACAO</v>
          </cell>
          <cell r="C2973">
            <v>0</v>
          </cell>
          <cell r="D2973">
            <v>0</v>
          </cell>
        </row>
        <row r="2974">
          <cell r="A2974">
            <v>660</v>
          </cell>
          <cell r="B2974" t="str">
            <v>CONCRETO DOSADO 10 MPA SOMENTE MATERIAIS INCL 5% PERDAS</v>
          </cell>
          <cell r="C2974" t="str">
            <v>M3</v>
          </cell>
          <cell r="D2974">
            <v>229.35</v>
          </cell>
        </row>
        <row r="2975">
          <cell r="A2975">
            <v>661</v>
          </cell>
          <cell r="B2975" t="str">
            <v>CONCRETO DOSADO 15 MPA SOMENTE MATERIAIS INCL 5% PERDAS</v>
          </cell>
          <cell r="C2975" t="str">
            <v>M3</v>
          </cell>
          <cell r="D2975">
            <v>246.66</v>
          </cell>
        </row>
        <row r="2976">
          <cell r="A2976">
            <v>1847</v>
          </cell>
          <cell r="B2976" t="str">
            <v>ARGAMASSA CIMENTO/AREIA GROSSA SEM PENEIRAR 1:3 PREPARO MANUAL</v>
          </cell>
          <cell r="C2976" t="str">
            <v>M3</v>
          </cell>
          <cell r="D2976">
            <v>317.95</v>
          </cell>
        </row>
        <row r="2977">
          <cell r="A2977">
            <v>1852</v>
          </cell>
          <cell r="B2977" t="str">
            <v>ARGAMASSA CIMENTO/AREIA GROSSA 1:6 C/PREPARO MANUAL</v>
          </cell>
          <cell r="C2977" t="str">
            <v>M3</v>
          </cell>
          <cell r="D2977">
            <v>233.89</v>
          </cell>
        </row>
        <row r="2978">
          <cell r="A2978">
            <v>1855</v>
          </cell>
          <cell r="B2978" t="str">
            <v>ARGAMASSA MISTA CIMENTO/CAL HIDRATADA/AREIA FINA 1:2:9</v>
          </cell>
          <cell r="C2978" t="str">
            <v>M3</v>
          </cell>
          <cell r="D2978">
            <v>243.61</v>
          </cell>
        </row>
        <row r="2979">
          <cell r="A2979">
            <v>1857</v>
          </cell>
          <cell r="B2979" t="str">
            <v>ABERTURA/ENCHIM RASGO ALVEN P/DUTOS D=1/2" A 1 1/2" ARG CIM/C.HID/AREIA 1:2:9</v>
          </cell>
          <cell r="C2979" t="str">
            <v>M</v>
          </cell>
          <cell r="D2979">
            <v>2.65</v>
          </cell>
        </row>
        <row r="2980">
          <cell r="A2980">
            <v>1980</v>
          </cell>
          <cell r="B2980" t="str">
            <v>FORMA MADEIRA 1,4 VEZES PINHO 3A ESP=2,5CM P/PECAS CONCRETOARMADO INCL FORN MATERIAIS E DESMOLDAGEM EXCL ESCORAMENTO.</v>
          </cell>
          <cell r="C2980" t="str">
            <v>M2</v>
          </cell>
          <cell r="D2980">
            <v>35.54</v>
          </cell>
        </row>
        <row r="2981">
          <cell r="A2981">
            <v>2596</v>
          </cell>
          <cell r="B2981" t="str">
            <v>BARRA DE ACO CA-25 REDONDA DIAM DE 6,3 A 8,00MM (1/4 A 5/16) SEMSALIENCIA OU MOSSA</v>
          </cell>
          <cell r="C2981" t="str">
            <v>KG</v>
          </cell>
          <cell r="D2981">
            <v>4.32</v>
          </cell>
        </row>
        <row r="2982">
          <cell r="A2982">
            <v>2913</v>
          </cell>
          <cell r="B2982" t="str">
            <v>BETONEIRA MOTOR GAS P/320L MIST SECA (CP) CARREG MEC E TAMBOR REVERSI-VEL - EXCL OPERADOR</v>
          </cell>
          <cell r="C2982" t="str">
            <v>H</v>
          </cell>
          <cell r="D2982">
            <v>8.1300000000000008</v>
          </cell>
        </row>
        <row r="2983">
          <cell r="A2983">
            <v>2963</v>
          </cell>
          <cell r="B2983" t="str">
            <v>RETRO-ESCAVADEIRA DIESEL 75CV (CP) INCL OPERADOR-CAPAC CACAMBA 0,76M3</v>
          </cell>
          <cell r="C2983" t="str">
            <v>H</v>
          </cell>
          <cell r="D2983">
            <v>84.83</v>
          </cell>
        </row>
        <row r="2984">
          <cell r="A2984">
            <v>3061</v>
          </cell>
          <cell r="B2984" t="str">
            <v>ESCAVACAO MEC VALA N ESCOR MAT 1A CAT C/RETROESCAV ATE 1,50MEXCL ESGOTAMENTO</v>
          </cell>
          <cell r="C2984" t="str">
            <v>M3</v>
          </cell>
          <cell r="D2984">
            <v>4.6399999999999997</v>
          </cell>
        </row>
        <row r="2985">
          <cell r="A2985">
            <v>3062</v>
          </cell>
          <cell r="B2985" t="str">
            <v>ESCAVACAO MEC DE VALA NAO ESCORADA EM MATERIAL DE 1A CATEGORIA COM PROFUNDIDADE DE 1,5 ATE 3M COM RETROESCAVADEIRA 75HP, SEM ESGOTAMENTO.</v>
          </cell>
          <cell r="C2985" t="str">
            <v>M3</v>
          </cell>
          <cell r="D2985">
            <v>5.62</v>
          </cell>
        </row>
        <row r="2986">
          <cell r="A2986">
            <v>3063</v>
          </cell>
          <cell r="B2986" t="str">
            <v>ESCAV MEC VALA ESCORADA ATE 1,50M C/RETRO MAT 1A COM REDUTOR (C/PEDRAS/ INST PREDIAIS/OUTROS REDUT PRODUTIV) - EXCL. ESGOT/ESCORAM</v>
          </cell>
          <cell r="C2986" t="str">
            <v>M3</v>
          </cell>
          <cell r="D2986">
            <v>14.38</v>
          </cell>
        </row>
        <row r="2987">
          <cell r="A2987">
            <v>3065</v>
          </cell>
          <cell r="B2987" t="str">
            <v>ESCAV MEC.VALA ESCORADA C/RETRO DE 1,5 A 3M PROF MAT 1A COM REDUTOR (PEDRAS/INST PREDIAIS/OUTROS REDUT PRODUTIV) - EXCL. ESGOTAM / ESCORAMENTO.</v>
          </cell>
          <cell r="C2987" t="str">
            <v>M3</v>
          </cell>
          <cell r="D2987">
            <v>18.440000000000001</v>
          </cell>
        </row>
        <row r="2988">
          <cell r="A2988">
            <v>3066</v>
          </cell>
          <cell r="B2988" t="str">
            <v>ESCAVACAO MEC.VALA N ESCOR ATE 1,5M C/RETRO MAT 1A (C/PEDRAS/INST PREDIAIS/OUTROS REDUT PRODUTIV OU CAVAS FUNDACAO) - EXCL ESGOTAMENTO</v>
          </cell>
          <cell r="C2988" t="str">
            <v>M3</v>
          </cell>
          <cell r="D2988">
            <v>11.74</v>
          </cell>
        </row>
        <row r="2989">
          <cell r="A2989">
            <v>3069</v>
          </cell>
          <cell r="B2989" t="str">
            <v>ESCAVACAO MEC. VALA N ESCOR MAT 1A C/RETRO ENTRE 1,5 E 3MC/ REDUTOR(PEDRAS/INST PREDIAIS/OUTROS REDUTORES PRODUTIV OU CAVAS FUNDACAO) EXCL ESGOTAMENTO.</v>
          </cell>
          <cell r="C2989" t="str">
            <v>M3</v>
          </cell>
          <cell r="D2989">
            <v>14.28</v>
          </cell>
        </row>
        <row r="2990">
          <cell r="A2990">
            <v>3070</v>
          </cell>
          <cell r="B2990" t="str">
            <v>ESCAVACAO MEC DE VALA ESCORADA COM RETRO 75 HP, EM MATERIAL DE 1A CATEGORIA ATÉ 1,5M DE PROFUNDIDADE, EXCLUINDO ESGOTAMENTO E ESCORAMENTO.</v>
          </cell>
          <cell r="C2990" t="str">
            <v>M3</v>
          </cell>
          <cell r="D2990">
            <v>5.41</v>
          </cell>
        </row>
        <row r="2991">
          <cell r="A2991">
            <v>3071</v>
          </cell>
          <cell r="B2991" t="str">
            <v>ESCAVACAO MEC.VALA ESCORADA MAT 1A CAT C/RETRO DE 1,5 A 3M- EXCLUSIVEESGOT E ESCORAMENTO</v>
          </cell>
          <cell r="C2991" t="str">
            <v>M3</v>
          </cell>
          <cell r="D2991">
            <v>6.89</v>
          </cell>
        </row>
        <row r="2992">
          <cell r="A2992">
            <v>3496</v>
          </cell>
          <cell r="B2992" t="str">
            <v>ALUGUEL ELEVADOR EQUIPADO P/TRANSP CONCR A 10M ALT-CP-S/OPERADOR COM GUINCHO DE 10CV 16M TORRE DESMONTAVEL CACAMBA AUTOMATICA DE 550L FUNILP/DESCARGA E SILO DE ESPERA DE 1000L</v>
          </cell>
          <cell r="C2992" t="str">
            <v>H</v>
          </cell>
          <cell r="D2992">
            <v>7.6</v>
          </cell>
        </row>
        <row r="2993">
          <cell r="A2993">
            <v>3533</v>
          </cell>
          <cell r="B2993" t="str">
            <v>VIBRADOR DE IMERSAO MOTOR ELETR 2CV (CP) TUBO DE 48X48 C/MANGOTEDE 5M COMP -EXCL OPERADOR</v>
          </cell>
          <cell r="C2993" t="str">
            <v>H</v>
          </cell>
          <cell r="D2993">
            <v>1.22</v>
          </cell>
        </row>
        <row r="2994">
          <cell r="A2994">
            <v>3636</v>
          </cell>
          <cell r="B2994" t="str">
            <v>RETRO-ESCAVADEIRA DIESEL 75CV, INCL OPERADOR-CAPAC CACAMBA 0,76M3 (HORA IMPRODUTIVA)</v>
          </cell>
          <cell r="C2994" t="str">
            <v>H</v>
          </cell>
          <cell r="D2994">
            <v>32.43</v>
          </cell>
        </row>
        <row r="2995">
          <cell r="A2995">
            <v>3732</v>
          </cell>
          <cell r="B2995" t="str">
            <v>ALUGUEL ELEVADOR EQUIPADO P/TRANSP CONCR A 10M ALT-CI-S/OPERADOR COMGUINCHO DE 10CV 16M TORRE DESMONTAVEL CACAMBA AUTOMATICA DE 550L FUNILP/DESCARGA E SILO ESPERA DE 1000L</v>
          </cell>
          <cell r="C2995" t="str">
            <v>H</v>
          </cell>
          <cell r="D2995">
            <v>4.01</v>
          </cell>
        </row>
        <row r="2996">
          <cell r="A2996">
            <v>3775</v>
          </cell>
          <cell r="B2996" t="str">
            <v>BETONEIRA MOTOR GAS P/320L MIST SECA (CI) CARREG MEC E TAMBOR REVERSI-VEL - EXCL OPERADOR</v>
          </cell>
          <cell r="C2996" t="str">
            <v>H</v>
          </cell>
          <cell r="D2996">
            <v>1.2</v>
          </cell>
        </row>
        <row r="2997">
          <cell r="A2997">
            <v>3783</v>
          </cell>
          <cell r="B2997" t="str">
            <v>VIBRADOR DE IMERSAO MOTOR ELETR 2CV (CI) TUBO 48X480MM C/MANGOTEDE 5M COMP - EXCL OPERADOR</v>
          </cell>
          <cell r="C2997" t="str">
            <v>H</v>
          </cell>
          <cell r="D2997">
            <v>0.75</v>
          </cell>
        </row>
        <row r="2998">
          <cell r="A2998">
            <v>4877</v>
          </cell>
          <cell r="B2998" t="str">
            <v>BETONEIRA 320L ELETRICA TRIFASICA C/CARREGADOR MECANICO C/OPERADOR - P</v>
          </cell>
          <cell r="C2998" t="str">
            <v>H</v>
          </cell>
          <cell r="D2998">
            <v>9.7899999999999991</v>
          </cell>
        </row>
        <row r="2999">
          <cell r="A2999">
            <v>4884</v>
          </cell>
          <cell r="B2999" t="str">
            <v>ARGAMASSA TRACO 1:3 (CIMENTO E AREIA), PREPARO MANUAL</v>
          </cell>
          <cell r="C2999" t="str">
            <v>M3</v>
          </cell>
          <cell r="D2999">
            <v>328.62</v>
          </cell>
        </row>
        <row r="3000">
          <cell r="A3000">
            <v>4885</v>
          </cell>
          <cell r="B3000" t="str">
            <v>ARGAMASSA TRACO 1:4 (CIMENTO E AREIA), PREPARO MANUAL</v>
          </cell>
          <cell r="C3000" t="str">
            <v>M3</v>
          </cell>
          <cell r="D3000">
            <v>283.04000000000002</v>
          </cell>
        </row>
        <row r="3001">
          <cell r="A3001">
            <v>4886</v>
          </cell>
          <cell r="B3001" t="str">
            <v>ARGAMASSA TRACO 1:5 (CIMENTO E AREIA), PREPARO MANUAL</v>
          </cell>
          <cell r="C3001" t="str">
            <v>M3</v>
          </cell>
          <cell r="D3001">
            <v>250.96</v>
          </cell>
        </row>
        <row r="3002">
          <cell r="A3002">
            <v>4889</v>
          </cell>
          <cell r="B3002" t="str">
            <v>ARGAMASSA TRACO 1:8 (CIMENTO E AREIA), PREPARO MANUAL</v>
          </cell>
          <cell r="C3002" t="str">
            <v>M3</v>
          </cell>
          <cell r="D3002">
            <v>211.15</v>
          </cell>
        </row>
        <row r="3003">
          <cell r="A3003">
            <v>5089</v>
          </cell>
          <cell r="B3003" t="str">
            <v>ROLO COMPACTADOR VIBRATORIO PE DE CARNEIRO PARA SOLOS, POTENCIA 80HP,PESO MÁXIMO OPERACIONAL 8,8T - MANUTENCAO</v>
          </cell>
          <cell r="C3003" t="str">
            <v>H</v>
          </cell>
          <cell r="D3003">
            <v>15.68</v>
          </cell>
        </row>
        <row r="3004">
          <cell r="A3004">
            <v>5623</v>
          </cell>
          <cell r="B3004" t="str">
            <v>CAMINHAO BASCULANTE 4,0M3 TOCO 162CV PBT=11800KG - JUROS</v>
          </cell>
          <cell r="C3004" t="str">
            <v>H</v>
          </cell>
          <cell r="D3004">
            <v>4.4000000000000004</v>
          </cell>
        </row>
        <row r="3005">
          <cell r="A3005">
            <v>5624</v>
          </cell>
          <cell r="B3005" t="str">
            <v>CAMINHAO BASCULANTE 4,0M3 TOCO 162CV PBT=11800KG - OPERACAO</v>
          </cell>
          <cell r="C3005" t="str">
            <v>H</v>
          </cell>
          <cell r="D3005">
            <v>58.53</v>
          </cell>
        </row>
        <row r="3006">
          <cell r="A3006">
            <v>5627</v>
          </cell>
          <cell r="B3006" t="str">
            <v>ESCAVADEIRA HIDRAULICA SOBRE ESTEIRA 105HP, PESO OPERACIONAL 17T, CAP.0,8M3 - DEPRECIACAO</v>
          </cell>
          <cell r="C3006" t="str">
            <v>H</v>
          </cell>
          <cell r="D3006">
            <v>43.73</v>
          </cell>
        </row>
        <row r="3007">
          <cell r="A3007">
            <v>5628</v>
          </cell>
          <cell r="B3007" t="str">
            <v>ESCAVADEIRA HIDRAULICA SOBRE ESTEIRA 105HP, PESO OPERACIONAL 17T, CAP.0,8M3 - JUROS</v>
          </cell>
          <cell r="C3007" t="str">
            <v>H</v>
          </cell>
          <cell r="D3007">
            <v>16.54</v>
          </cell>
        </row>
        <row r="3008">
          <cell r="A3008">
            <v>5629</v>
          </cell>
          <cell r="B3008" t="str">
            <v>ESCAVADEIRA HIDRAULICA SOBRE ESTEIRA 105HP, PESO OPERACIONAL 17T, CAP.0,8M3 - MANUTENCAO</v>
          </cell>
          <cell r="C3008" t="str">
            <v>H</v>
          </cell>
          <cell r="D3008">
            <v>35.020000000000003</v>
          </cell>
        </row>
        <row r="3009">
          <cell r="A3009">
            <v>5630</v>
          </cell>
          <cell r="B3009" t="str">
            <v>ESCAVADEIRA HIDRAULICA SOBRE ESTEIRA 105HP, PESO OPERACIONAL 17T, CAP.0,8M3 - MATERIAIS NA OPERACAO</v>
          </cell>
          <cell r="C3009" t="str">
            <v>H</v>
          </cell>
          <cell r="D3009">
            <v>57.71</v>
          </cell>
        </row>
        <row r="3010">
          <cell r="A3010">
            <v>5631</v>
          </cell>
          <cell r="B3010" t="str">
            <v>ESCAVADEIRA HIDRAULICA SOBRE ESTEIRA 105HP, PESO OPERACIONAL 17T, CAP.0,8M3 - CHP DIURNO</v>
          </cell>
          <cell r="C3010" t="str">
            <v>CHP</v>
          </cell>
          <cell r="D3010">
            <v>161.22</v>
          </cell>
        </row>
        <row r="3011">
          <cell r="A3011">
            <v>5632</v>
          </cell>
          <cell r="B3011" t="str">
            <v>ESCAVADEIRA HIDRAULICA SOBRE ESTEIRA 105HP, PESO OPERACIONAL 17T, CAP.0,8M3 - CHI DIURNO</v>
          </cell>
          <cell r="C3011" t="str">
            <v>CHI</v>
          </cell>
          <cell r="D3011">
            <v>68.5</v>
          </cell>
        </row>
        <row r="3012">
          <cell r="A3012">
            <v>5653</v>
          </cell>
          <cell r="B3012" t="str">
            <v>PA CARREGADEIRA SOBRE RODAS, POTENCIA 105HP, CAPACIDADE DA CACAMBA 1,4A 1,7M3 - DEPRECIACAO E JUROS</v>
          </cell>
          <cell r="C3012" t="str">
            <v>H</v>
          </cell>
          <cell r="D3012">
            <v>40.03</v>
          </cell>
        </row>
        <row r="3013">
          <cell r="A3013">
            <v>5654</v>
          </cell>
          <cell r="B3013" t="str">
            <v>PA CARREGADEIRA SOBRE RODAS, POTENCIA 105HP, CAPACIDADE DA CACAMBA 1,4A 1,7M3 - MANUTENCAO</v>
          </cell>
          <cell r="C3013" t="str">
            <v>H</v>
          </cell>
          <cell r="D3013">
            <v>30.35</v>
          </cell>
        </row>
        <row r="3014">
          <cell r="A3014">
            <v>5655</v>
          </cell>
          <cell r="B3014" t="str">
            <v>PA CARREGADEIRA SOBRE RODAS, POTENCIA 105HP, CAPACIDADE DA CACAMBA 1,4A 1,7M3 - CUSTO HORARIO DE MATERIAIS NA OPERACAO</v>
          </cell>
          <cell r="C3014" t="str">
            <v>H</v>
          </cell>
          <cell r="D3014">
            <v>46.99</v>
          </cell>
        </row>
        <row r="3015">
          <cell r="A3015">
            <v>5656</v>
          </cell>
          <cell r="B3015" t="str">
            <v>PA CARREGADEIRA SOBRE RODAS, POTENCIA 105HP, CAPACIDADE DA CACAMBA 1,4A 1,7M3 - MAO-DE-OBRA DIURNA NA OPERACAO</v>
          </cell>
          <cell r="C3015" t="str">
            <v>H</v>
          </cell>
          <cell r="D3015">
            <v>8.85</v>
          </cell>
        </row>
        <row r="3016">
          <cell r="A3016">
            <v>5657</v>
          </cell>
          <cell r="B3016" t="str">
            <v>GRADE ARADORA COM 24 DISCOS DE 24” SOBRE PNEUS - DEPRECIACAO/JUROS</v>
          </cell>
          <cell r="C3016" t="str">
            <v>H</v>
          </cell>
          <cell r="D3016">
            <v>4.33</v>
          </cell>
        </row>
        <row r="3017">
          <cell r="A3017">
            <v>5658</v>
          </cell>
          <cell r="B3017" t="str">
            <v>GRADE ARADORA COM 24 DISCOS DE 24" SOBRE PNEUS - MANUTENCAO</v>
          </cell>
          <cell r="C3017" t="str">
            <v>H</v>
          </cell>
          <cell r="D3017">
            <v>1.44</v>
          </cell>
        </row>
        <row r="3018">
          <cell r="A3018">
            <v>5663</v>
          </cell>
          <cell r="B3018" t="str">
            <v>RETRO-ESCAVADEIRA, 4 X 4, 86 CV (VU= 5 ANOS) - DEPRECIAÇÃO E JUROS</v>
          </cell>
          <cell r="C3018" t="str">
            <v>H</v>
          </cell>
          <cell r="D3018">
            <v>25.69</v>
          </cell>
        </row>
        <row r="3019">
          <cell r="A3019">
            <v>5664</v>
          </cell>
          <cell r="B3019" t="str">
            <v>RETRO-ESCAVADEIRA, 4 X 4, 86 CV (VU= 5 ANOS) - MANUTENÇÃO</v>
          </cell>
          <cell r="C3019" t="str">
            <v>H</v>
          </cell>
          <cell r="D3019">
            <v>19.48</v>
          </cell>
        </row>
        <row r="3020">
          <cell r="A3020">
            <v>5665</v>
          </cell>
          <cell r="B3020" t="str">
            <v>RETRO-ESCAVADEIRA, 4 X 4, 86 CV (VU= 5 ANOS) - MÃO DE OBRA/OPERAÇÃO</v>
          </cell>
          <cell r="C3020" t="str">
            <v>H</v>
          </cell>
          <cell r="D3020">
            <v>8.23</v>
          </cell>
        </row>
        <row r="3021">
          <cell r="A3021">
            <v>5666</v>
          </cell>
          <cell r="B3021" t="str">
            <v>RETROESCAVADEIRA SOBRE RODAS 79 HP</v>
          </cell>
          <cell r="C3021" t="str">
            <v>H</v>
          </cell>
          <cell r="D3021">
            <v>23.73</v>
          </cell>
        </row>
        <row r="3022">
          <cell r="A3022">
            <v>5667</v>
          </cell>
          <cell r="B3022" t="str">
            <v>RETROESCAVADEIRA C/ CARREGADEIRA SOBRE PNEUS C/TRANSMISSÃO MECÂNICA 79HP (VU=5ANOS) - MANUTENÇÃO</v>
          </cell>
          <cell r="C3022" t="str">
            <v>H</v>
          </cell>
          <cell r="D3022">
            <v>17.98</v>
          </cell>
        </row>
        <row r="3023">
          <cell r="A3023">
            <v>5668</v>
          </cell>
          <cell r="B3023" t="str">
            <v>RETRO-ESCAVADEIRA, 75CV (VU= 5 ANOS)-CUSTO DE MATERIAIS NA OPERACAO</v>
          </cell>
          <cell r="C3023" t="str">
            <v>H</v>
          </cell>
          <cell r="D3023">
            <v>26.79</v>
          </cell>
        </row>
        <row r="3024">
          <cell r="A3024">
            <v>5669</v>
          </cell>
          <cell r="B3024" t="str">
            <v>RETRO-ESCAVADEIRA, 75CV (VU= 5 ANOS)-MÃO DE OBRA/OPERAÇÃO</v>
          </cell>
          <cell r="C3024" t="str">
            <v>H</v>
          </cell>
          <cell r="D3024">
            <v>8.23</v>
          </cell>
        </row>
        <row r="3025">
          <cell r="A3025">
            <v>5670</v>
          </cell>
          <cell r="B3025" t="str">
            <v>ROLO COMPACTADOR VIBRATORIO, CILINDRO LISO, AUTO-PROPELIDO 80HP, PESOMAXIMO OPERACIONAL 8,1T - CHP DIURNO - JUROS E DEPRECIACAO</v>
          </cell>
          <cell r="C3025" t="str">
            <v>H</v>
          </cell>
          <cell r="D3025">
            <v>27.22</v>
          </cell>
        </row>
        <row r="3026">
          <cell r="A3026">
            <v>5671</v>
          </cell>
          <cell r="B3026" t="str">
            <v>ROLO COMPACTADOR VIBRATORIO DE UM CILINDRO LISO DE ACO, POTENCIA 80HP,PESO MAXIMO OPERACIONAL 8,1T - MANUTENCAO</v>
          </cell>
          <cell r="C3026" t="str">
            <v>H</v>
          </cell>
          <cell r="D3026">
            <v>16.399999999999999</v>
          </cell>
        </row>
        <row r="3027">
          <cell r="A3027">
            <v>5672</v>
          </cell>
          <cell r="B3027" t="str">
            <v>ROLO COMPACTADOR VIBRATÓRIO DE CILINDRO LISO, AUTO-PROP., POTÊNCIA 80HP, PESO MÁXIMO OPERACIONAL 8,1T - CUSTO DA MÃO-DE-OBRA NA OPERAÇÃO</v>
          </cell>
          <cell r="C3027" t="str">
            <v>H</v>
          </cell>
          <cell r="D3027">
            <v>8.23</v>
          </cell>
        </row>
        <row r="3028">
          <cell r="A3028">
            <v>5673</v>
          </cell>
          <cell r="B3028" t="str">
            <v>ROLO COMPACTADOR VIBRATORIO LISO AUTO-PROP, POTÊNCIA 83 CV - 6,6T, IMPACTO DINÂMICO 18,5/11,5T - DEPRECIAÇÃO E JUROS</v>
          </cell>
          <cell r="C3028" t="str">
            <v>H</v>
          </cell>
          <cell r="D3028">
            <v>9.51</v>
          </cell>
        </row>
        <row r="3029">
          <cell r="A3029">
            <v>5674</v>
          </cell>
          <cell r="B3029" t="str">
            <v>ROLO COMPACTADOR VIBRATÓRIO,AUTO-PROPEL., DE CILINDRO LISO, 83 CV, PESO OPERACIONAL 6,6T, IMPACTO DINÂMICO 18,5/11,5T - MANUTENÇÃO.</v>
          </cell>
          <cell r="C3029" t="str">
            <v>H</v>
          </cell>
          <cell r="D3029">
            <v>14.3</v>
          </cell>
        </row>
        <row r="3030">
          <cell r="A3030">
            <v>5675</v>
          </cell>
          <cell r="B3030" t="str">
            <v>ROLO COMPACTADOR VIBRATÓRIO, TANDEM, CILINDRO LISO DE AÇO, AUTO-PROPEL., 40HP - 4,4T, IMPACTO DINÂMICO 3,1T, VU 5 ANOS - DEPRECIAÇÃO E JUROS</v>
          </cell>
          <cell r="C3030" t="str">
            <v>H</v>
          </cell>
          <cell r="D3030">
            <v>8.8800000000000008</v>
          </cell>
        </row>
        <row r="3031">
          <cell r="A3031">
            <v>5676</v>
          </cell>
          <cell r="B3031" t="str">
            <v>ROLO COMPACTADOR VIBRATORIO, TANDEM, CILINDRO LISO, AUTO-PROPEL. 40HP- 4,4T, IMPACTO DINAMICO 3,1T, VU 5 ANOS - MANUTENCAO.</v>
          </cell>
          <cell r="C3031" t="str">
            <v>H</v>
          </cell>
          <cell r="D3031">
            <v>5.34</v>
          </cell>
        </row>
        <row r="3032">
          <cell r="A3032">
            <v>5677</v>
          </cell>
          <cell r="B3032" t="str">
            <v>ROLO COMPACTADOR VIBRATORIO, TANDEM, CILINDRO LISO AUTO-PROPEL. 40HP -4,4T, IMPACTO DINAMICO 3,1T, VU 5 ANOS - CUSTO COM MATERIAIS NA OPERAÇÃO.</v>
          </cell>
          <cell r="C3032" t="str">
            <v>H</v>
          </cell>
          <cell r="D3032">
            <v>17.309999999999999</v>
          </cell>
        </row>
        <row r="3033">
          <cell r="A3033">
            <v>5678</v>
          </cell>
          <cell r="B3033" t="str">
            <v>RETRO-ESCAVADEIRA, 4 X 4, 86 CV (VU= 5 ANOS) - CHP DIURNO</v>
          </cell>
          <cell r="C3033" t="str">
            <v>CHP</v>
          </cell>
          <cell r="D3033">
            <v>84.72</v>
          </cell>
        </row>
        <row r="3034">
          <cell r="A3034">
            <v>5679</v>
          </cell>
          <cell r="B3034" t="str">
            <v>RETRO-ESCAVADEIRA, 4 X 4, 86 CV (VU= 5 ANOS) - CHI DIURNO</v>
          </cell>
          <cell r="C3034" t="str">
            <v>CHI</v>
          </cell>
          <cell r="D3034">
            <v>33.909999999999997</v>
          </cell>
        </row>
        <row r="3035">
          <cell r="A3035">
            <v>5680</v>
          </cell>
          <cell r="B3035" t="str">
            <v>RETRO-ESCAVADEIRA, 75CV (VU= 5 ANOS) -CHP DIURNO</v>
          </cell>
          <cell r="C3035" t="str">
            <v>CHP</v>
          </cell>
          <cell r="D3035">
            <v>76.72</v>
          </cell>
        </row>
        <row r="3036">
          <cell r="A3036">
            <v>5681</v>
          </cell>
          <cell r="B3036" t="str">
            <v>RETRO-ESCAVADEIRA, 75CV (VU= 5 ANOS) -CHI DIURNO</v>
          </cell>
          <cell r="C3036" t="str">
            <v>CHI</v>
          </cell>
          <cell r="D3036">
            <v>31.96</v>
          </cell>
        </row>
        <row r="3037">
          <cell r="A3037">
            <v>5682</v>
          </cell>
          <cell r="B3037" t="str">
            <v>ROLO COMPACTADOR VIBRATÓRIO, CILINDRO LISO, AUTO-PROPEL. 80HP, PESO MÁXIMO OPERACIONAL 8,1T - CHP DIURNO</v>
          </cell>
          <cell r="C3037" t="str">
            <v>CHP</v>
          </cell>
          <cell r="D3037">
            <v>105.43</v>
          </cell>
        </row>
        <row r="3038">
          <cell r="A3038">
            <v>5683</v>
          </cell>
          <cell r="B3038" t="str">
            <v>ROLO COMPACTADOR VIBRATÓRIO DE CILINDRO LISO, AUTO-PROPEL. DE AÇO, 80HP - 8,1T - CHI DIURNO</v>
          </cell>
          <cell r="C3038" t="str">
            <v>CHI</v>
          </cell>
          <cell r="D3038">
            <v>35.450000000000003</v>
          </cell>
        </row>
        <row r="3039">
          <cell r="A3039">
            <v>5684</v>
          </cell>
          <cell r="B3039" t="str">
            <v>ROLO COMPACTADOR VIBRATÓRIO DE CILINDRO LISO, AUTO-PROPEL. 83 CV - 6,6T, IMPACTO DINÂMICO 18,5/11,5T - CHP DIURNO</v>
          </cell>
          <cell r="C3039" t="str">
            <v>CHP</v>
          </cell>
          <cell r="D3039">
            <v>85.62</v>
          </cell>
        </row>
        <row r="3040">
          <cell r="A3040">
            <v>5685</v>
          </cell>
          <cell r="B3040" t="str">
            <v>ROLO COMPACTADOR VIBRATÓRIO DE CILINDRO LISO, 83 HP - 6,6T, IMPACTODINÂMICO 18,5/11,5T - CHI.</v>
          </cell>
          <cell r="C3040" t="str">
            <v>CHI</v>
          </cell>
          <cell r="D3040">
            <v>17.739999999999998</v>
          </cell>
        </row>
        <row r="3041">
          <cell r="A3041">
            <v>5686</v>
          </cell>
          <cell r="B3041" t="str">
            <v>ROLO COMPACTADOR VIBRATÓRIO, TANDEM, AUTO PROPEL., CILINDRO LISO DE AÇO, 40HP - 4,4T, IMPACTO DINÂMICO 3,1T- VU 5 ANOS - CHP DIURNO.</v>
          </cell>
          <cell r="C3041" t="str">
            <v>CHP</v>
          </cell>
          <cell r="D3041">
            <v>39.75</v>
          </cell>
        </row>
        <row r="3042">
          <cell r="A3042">
            <v>5687</v>
          </cell>
          <cell r="B3042" t="str">
            <v>PA CARREGADEIRA SOBRE RODAS, POTENCIA 105HP, CAPACIDADE DA CACAMBA 1,4A 1,7M3 - CUSTO HORARIO PRODUTIVO DIURNO</v>
          </cell>
          <cell r="C3042" t="str">
            <v>CHP</v>
          </cell>
          <cell r="D3042">
            <v>126.21</v>
          </cell>
        </row>
        <row r="3043">
          <cell r="A3043">
            <v>5688</v>
          </cell>
          <cell r="B3043" t="str">
            <v>PA CARREGADEIRA SOBRE RODAS, POTENCIA 105HP, CAPACIDADE DA CACAMBA 1,4A 1,7M3 - CUSTO HORARIO IMPRODUTIVO DIURNO</v>
          </cell>
          <cell r="C3043" t="str">
            <v>CHI</v>
          </cell>
          <cell r="D3043">
            <v>48.88</v>
          </cell>
        </row>
        <row r="3044">
          <cell r="A3044">
            <v>5689</v>
          </cell>
          <cell r="B3044" t="str">
            <v>GRADE ARADORA COM 24 DISCOS DE 24" SOBRE PNEUS - CHP DIURNO</v>
          </cell>
          <cell r="C3044" t="str">
            <v>CHP</v>
          </cell>
          <cell r="D3044">
            <v>5.77</v>
          </cell>
        </row>
        <row r="3045">
          <cell r="A3045">
            <v>5690</v>
          </cell>
          <cell r="B3045" t="str">
            <v>GRADE ARADORA COM 24 DISCOS DE 24 ” SOBRE PNEUS - CHI DIURNO</v>
          </cell>
          <cell r="C3045" t="str">
            <v>CHI</v>
          </cell>
          <cell r="D3045">
            <v>4.33</v>
          </cell>
        </row>
        <row r="3046">
          <cell r="A3046">
            <v>5691</v>
          </cell>
          <cell r="B3046" t="str">
            <v>BOMBA CENTRIFUGA C/ MOTOR A GASOLINA 3,5CV - DEPRECIAÇÃO E JUROS</v>
          </cell>
          <cell r="C3046" t="str">
            <v>H</v>
          </cell>
          <cell r="D3046">
            <v>0.37</v>
          </cell>
        </row>
        <row r="3047">
          <cell r="A3047">
            <v>5692</v>
          </cell>
          <cell r="B3047" t="str">
            <v>BOMBA CENTRIFUGA C/ MOTOR A GASOLINA 3,5CV - MANUTENÇÃO</v>
          </cell>
          <cell r="C3047" t="str">
            <v>H</v>
          </cell>
          <cell r="D3047">
            <v>0.15</v>
          </cell>
        </row>
        <row r="3048">
          <cell r="A3048">
            <v>5693</v>
          </cell>
          <cell r="B3048" t="str">
            <v>BOMBA C/MOTOR A GASOLINA AUTOESCORVANTE PARA AGUA SUJA - 3/4 HPMATERIAIS - OPERACAO</v>
          </cell>
          <cell r="C3048" t="str">
            <v>H</v>
          </cell>
          <cell r="D3048">
            <v>3.33</v>
          </cell>
        </row>
        <row r="3049">
          <cell r="A3049">
            <v>5694</v>
          </cell>
          <cell r="B3049" t="str">
            <v>CAMINHAO BASCULANTE, 162HP- 6M3 (VU=5ANOS) - DEPRECIACAO E JUROS</v>
          </cell>
          <cell r="C3049" t="str">
            <v>H</v>
          </cell>
          <cell r="D3049">
            <v>20.38</v>
          </cell>
        </row>
        <row r="3050">
          <cell r="A3050">
            <v>5695</v>
          </cell>
          <cell r="B3050" t="str">
            <v>CAMINHAO BASCULANTE, 162HP- 6M3 (VU=5ANOS) - MANUTENCAO</v>
          </cell>
          <cell r="C3050" t="str">
            <v>H</v>
          </cell>
          <cell r="D3050">
            <v>17.75</v>
          </cell>
        </row>
        <row r="3051">
          <cell r="A3051">
            <v>5696</v>
          </cell>
          <cell r="B3051" t="str">
            <v>USINA DE ASFALTO A QUENTE FIXA CAP.40/80 TON/H-DEPRECIACA0 E JUROS</v>
          </cell>
          <cell r="C3051" t="str">
            <v>H</v>
          </cell>
          <cell r="D3051">
            <v>216.35</v>
          </cell>
        </row>
        <row r="3052">
          <cell r="A3052">
            <v>5697</v>
          </cell>
          <cell r="B3052" t="str">
            <v>USINA DE ASFALTO A QUENTE FIXA CAP.40/80 TON/H-MANUTENCAO</v>
          </cell>
          <cell r="C3052" t="str">
            <v>H</v>
          </cell>
          <cell r="D3052">
            <v>141.30000000000001</v>
          </cell>
        </row>
        <row r="3053">
          <cell r="A3053">
            <v>5698</v>
          </cell>
          <cell r="B3053" t="str">
            <v>USINA DE ASFALTO A QUENTE FIXA CAP.40/80 TON/H-MATERIAL E OPERACAO</v>
          </cell>
          <cell r="C3053" t="str">
            <v>H</v>
          </cell>
          <cell r="D3053">
            <v>10.56</v>
          </cell>
        </row>
        <row r="3054">
          <cell r="A3054">
            <v>5699</v>
          </cell>
          <cell r="B3054" t="str">
            <v>USINA DA ASFALTO A QUENTE, FIXA, CAPACIDADE 40 A 80TON/H - MÃO-DE-OBRANA OPERAÇÃO DIURNA</v>
          </cell>
          <cell r="C3054" t="str">
            <v>H</v>
          </cell>
          <cell r="D3054">
            <v>33.61</v>
          </cell>
        </row>
        <row r="3055">
          <cell r="A3055">
            <v>5700</v>
          </cell>
          <cell r="B3055" t="str">
            <v>USINA DA ASFALTO A QUENTE, FIXA, CAPACIDADE 40 A 80TON/H - MÃO-DE-OBRANA OPERAÇÃO NOTURNA</v>
          </cell>
          <cell r="C3055" t="str">
            <v>H</v>
          </cell>
          <cell r="D3055">
            <v>40.33</v>
          </cell>
        </row>
        <row r="3056">
          <cell r="A3056">
            <v>5701</v>
          </cell>
          <cell r="B3056" t="str">
            <v>CAMINHAO BASCULANTE, 162HP- 6M3 /MAO-DE-OBRA NA OPERACAO NOTURNA</v>
          </cell>
          <cell r="C3056" t="str">
            <v>H</v>
          </cell>
          <cell r="D3056">
            <v>8.26</v>
          </cell>
        </row>
        <row r="3057">
          <cell r="A3057">
            <v>5702</v>
          </cell>
          <cell r="B3057" t="str">
            <v>USINA DE CONCRETO FIXA CAPACIDADE 90/120 M³, 63HP - DEPRECIAÇÃO E JUROS</v>
          </cell>
          <cell r="C3057" t="str">
            <v>H</v>
          </cell>
          <cell r="D3057">
            <v>24.97</v>
          </cell>
        </row>
        <row r="3058">
          <cell r="A3058">
            <v>5703</v>
          </cell>
          <cell r="B3058" t="str">
            <v>USINA DE CONCRETO FIXA CAPACIDADE 90/120 M³, 63HP - MATERIAIS NA OPERAÇÃO</v>
          </cell>
          <cell r="C3058" t="str">
            <v>H</v>
          </cell>
          <cell r="D3058">
            <v>29.52</v>
          </cell>
        </row>
        <row r="3059">
          <cell r="A3059">
            <v>5704</v>
          </cell>
          <cell r="B3059" t="str">
            <v>USINA DE CONCRETO FIXA CAPACIDADE 90/120 M³, 63HP - MÃO-DE-OBRA NA OPERAÇÃO DIURNA</v>
          </cell>
          <cell r="C3059" t="str">
            <v>H</v>
          </cell>
          <cell r="D3059">
            <v>22.41</v>
          </cell>
        </row>
        <row r="3060">
          <cell r="A3060">
            <v>5705</v>
          </cell>
          <cell r="B3060" t="str">
            <v>CAMINHAO CARROCERIA ABERTA,EM MADEIRA, TOCO, 170CV - 11T (VU=6ANOS) -MANUTENCAO</v>
          </cell>
          <cell r="C3060" t="str">
            <v>H</v>
          </cell>
          <cell r="D3060">
            <v>10.66</v>
          </cell>
        </row>
        <row r="3061">
          <cell r="A3061">
            <v>5706</v>
          </cell>
          <cell r="B3061" t="str">
            <v>USINA MISTURADORA DE SOLOS, DOSADORES TRIPLOS, CALHA VIBRATÓRIA, CAPCIDADE 200/500 TON, 201HP - DEPRECIAÇÃO E JUROS</v>
          </cell>
          <cell r="C3061" t="str">
            <v>H</v>
          </cell>
          <cell r="D3061">
            <v>128.37</v>
          </cell>
        </row>
        <row r="3062">
          <cell r="A3062">
            <v>5707</v>
          </cell>
          <cell r="B3062" t="str">
            <v>USINA MISTURADORA DE SOLOS, DOSADORES TRIPLOS, CALHA VIBRATÓRIA, CAPCIDADE 200/500 TON, 201HP - MANUTENÇÃO</v>
          </cell>
          <cell r="C3062" t="str">
            <v>H</v>
          </cell>
          <cell r="D3062">
            <v>83.75</v>
          </cell>
        </row>
        <row r="3063">
          <cell r="A3063">
            <v>5708</v>
          </cell>
          <cell r="B3063" t="str">
            <v>USINA MISTURADORA DE SOLOS, DOSADORES TRIPLOS, CALHA VIBRATÓRIA, CAPCIDADE 200/500 TON, 201HP - MÃO-DE-OBRA NA OPERAÇÃO NOTURNA</v>
          </cell>
          <cell r="C3063" t="str">
            <v>H</v>
          </cell>
          <cell r="D3063">
            <v>47.06</v>
          </cell>
        </row>
        <row r="3064">
          <cell r="A3064">
            <v>5709</v>
          </cell>
          <cell r="B3064" t="str">
            <v>VIBROACABADORA SOBRE ESTEIRAS POTENCIA MAX. 105CV CAPACIDADE ATE 450 T/H - DEPRECIACAO E JUROS</v>
          </cell>
          <cell r="C3064" t="str">
            <v>H</v>
          </cell>
          <cell r="D3064">
            <v>111.16</v>
          </cell>
        </row>
        <row r="3065">
          <cell r="A3065">
            <v>5710</v>
          </cell>
          <cell r="B3065" t="str">
            <v>VIBROACABADORA SOBRE ESTEIRAS POTENCIA MAX. 105CV CAPACIDADE ATE 450 T/H - MANUTENCAO</v>
          </cell>
          <cell r="C3065" t="str">
            <v>H</v>
          </cell>
          <cell r="D3065">
            <v>66.75</v>
          </cell>
        </row>
        <row r="3066">
          <cell r="A3066">
            <v>5711</v>
          </cell>
          <cell r="B3066" t="str">
            <v>VIBROACABADORA SOBRE ESTEIRAS POTENCIA MAX. 105CV CAPACIDADE ATE 450 T/H - MATERIAS NA OPERACAO</v>
          </cell>
          <cell r="C3066" t="str">
            <v>H</v>
          </cell>
          <cell r="D3066">
            <v>22.46</v>
          </cell>
        </row>
        <row r="3067">
          <cell r="A3067">
            <v>5712</v>
          </cell>
          <cell r="B3067" t="str">
            <v>VASSOURA MECÂNICA REBOCÁVEL C/ ESCOVA CILÍNDRICA LARGURA = 2,44M - DEPRECIAÇÃO E JUROS</v>
          </cell>
          <cell r="C3067" t="str">
            <v>H</v>
          </cell>
          <cell r="D3067">
            <v>3.09</v>
          </cell>
        </row>
        <row r="3068">
          <cell r="A3068">
            <v>5713</v>
          </cell>
          <cell r="B3068" t="str">
            <v>TRATOR PNEUS TRAÇÃO 4X2, 82CV, PESO C/ LASTRO 4,555 T (VU=5ANOS) -DEPRECIAÇÃO E JUROS</v>
          </cell>
          <cell r="C3068" t="str">
            <v>H</v>
          </cell>
          <cell r="D3068">
            <v>13.85</v>
          </cell>
        </row>
        <row r="3069">
          <cell r="A3069">
            <v>5714</v>
          </cell>
          <cell r="B3069" t="str">
            <v>TRATOR PNEUS TRAÇÃO 4X2, 82 CV, PESO C/ LASTRO 4,555 T (VU=5ANOS) - MANUTENÇÃO</v>
          </cell>
          <cell r="C3069" t="str">
            <v>H</v>
          </cell>
          <cell r="D3069">
            <v>8.4</v>
          </cell>
        </row>
        <row r="3070">
          <cell r="A3070">
            <v>5715</v>
          </cell>
          <cell r="B3070" t="str">
            <v>TRATOR PNEUS TRAÇÃO 4X2, 82 CV, PESO C/ LASTRO 4,555 T - MATERIAIS NAOPERAÇÃO</v>
          </cell>
          <cell r="C3070" t="str">
            <v>H</v>
          </cell>
          <cell r="D3070">
            <v>44.52</v>
          </cell>
        </row>
        <row r="3071">
          <cell r="A3071">
            <v>5716</v>
          </cell>
          <cell r="B3071" t="str">
            <v>TRATOR PNEUS TRAÇÃO 4X2, 82 CV, PESO C/ LASTRO 4,555 T - MÃO-DE-OBRA OPERACAO DIURNA</v>
          </cell>
          <cell r="C3071" t="str">
            <v>H</v>
          </cell>
          <cell r="D3071">
            <v>9.0399999999999991</v>
          </cell>
        </row>
        <row r="3072">
          <cell r="A3072">
            <v>5717</v>
          </cell>
          <cell r="B3072" t="str">
            <v>TRATOR DE ESTEIRAS POTENCIA 165 HP, PESO OPERACIONAL 17,1T (VU=5ANOS)- DEPRECIACAO E JUROS</v>
          </cell>
          <cell r="C3072" t="str">
            <v>H</v>
          </cell>
          <cell r="D3072">
            <v>100.33</v>
          </cell>
        </row>
        <row r="3073">
          <cell r="A3073">
            <v>5718</v>
          </cell>
          <cell r="B3073" t="str">
            <v>TRATOR DE ESTEIRAS POTENCIA 165 HP, PESO OPERACIONAL 17,1T - VALOR MATERIAIS NA OPERACAO</v>
          </cell>
          <cell r="C3073" t="str">
            <v>H</v>
          </cell>
          <cell r="D3073">
            <v>65.95</v>
          </cell>
        </row>
        <row r="3074">
          <cell r="A3074">
            <v>5720</v>
          </cell>
          <cell r="B3074" t="str">
            <v>TRATOR DE ESTEIRAS 153HP PESO OPERACIONAL 15T, COM RODA MOTRIZ ELEVADA(VU=5ANOS) -DEPRECIACAO E JUROS</v>
          </cell>
          <cell r="C3074" t="str">
            <v>H</v>
          </cell>
          <cell r="D3074">
            <v>102.93</v>
          </cell>
        </row>
        <row r="3075">
          <cell r="A3075">
            <v>5721</v>
          </cell>
          <cell r="B3075" t="str">
            <v>TRATOR DE ESTEIRAS 153HP PESO OPERACIONAL 15T, COM RODA MOTRIZ ELEVADA- MATERIAIS NA OPERACAO</v>
          </cell>
          <cell r="C3075" t="str">
            <v>H</v>
          </cell>
          <cell r="D3075">
            <v>63.07</v>
          </cell>
        </row>
        <row r="3076">
          <cell r="A3076">
            <v>5722</v>
          </cell>
          <cell r="B3076" t="str">
            <v>TRATOR DE ESTEIRAS COM LAMINA - POTENCIA 305 HP - PESO OPERACIONAL 37T - MATERIAIS NA OPERACAO</v>
          </cell>
          <cell r="C3076" t="str">
            <v>H</v>
          </cell>
          <cell r="D3076">
            <v>125.72</v>
          </cell>
        </row>
        <row r="3077">
          <cell r="A3077">
            <v>5723</v>
          </cell>
          <cell r="B3077" t="str">
            <v>TRATOR DE ESTEIRAS 99HP, PESO OPERACIONAL 8,5T (VU=5ANOS) - DEPRECIAOE JUROS</v>
          </cell>
          <cell r="C3077" t="str">
            <v>H</v>
          </cell>
          <cell r="D3077">
            <v>56.67</v>
          </cell>
        </row>
        <row r="3078">
          <cell r="A3078">
            <v>5724</v>
          </cell>
          <cell r="B3078" t="str">
            <v>TRATOR DE ESTEIRAS 99HP, PESO OPERACIONAL 8,5T (VU=5ANOS) - MANUTENCAO</v>
          </cell>
          <cell r="C3078" t="str">
            <v>H</v>
          </cell>
          <cell r="D3078">
            <v>42.96</v>
          </cell>
        </row>
        <row r="3079">
          <cell r="A3079">
            <v>5725</v>
          </cell>
          <cell r="B3079" t="str">
            <v>TRATOR DE ESTEIRAS 99HP, PESO OPERACIONAL 8,5T - MAO-DE-OBRA NA OPERACAO DIURNA</v>
          </cell>
          <cell r="C3079" t="str">
            <v>H</v>
          </cell>
          <cell r="D3079">
            <v>9.0399999999999991</v>
          </cell>
        </row>
        <row r="3080">
          <cell r="A3080">
            <v>5726</v>
          </cell>
          <cell r="B3080" t="str">
            <v>TRATOR DE ESTEIRAS 99HP, PESO OPERACIONAL 8,5T - MAO-DE-OBRA NA OPERACAO NOTURNA</v>
          </cell>
          <cell r="C3080" t="str">
            <v>H</v>
          </cell>
          <cell r="D3080">
            <v>10.85</v>
          </cell>
        </row>
        <row r="3081">
          <cell r="A3081">
            <v>5727</v>
          </cell>
          <cell r="B3081" t="str">
            <v>ROLO COMPACTADOR VIBRATÓRIO REBOCÁVEL CILINDRO LISO, 4,7T, IMPACTO DINÂMICO 18,3T - MANUTENÇÃO.</v>
          </cell>
          <cell r="C3081" t="str">
            <v>H</v>
          </cell>
          <cell r="D3081">
            <v>2.62</v>
          </cell>
        </row>
        <row r="3082">
          <cell r="A3082">
            <v>5728</v>
          </cell>
          <cell r="B3082" t="str">
            <v>ROLO COMPACTADOR VIBRATÓRIO, TANDEM, AUTO-PROPEL.,CILINDRO LISO, 58CV- 6,5/9,4 T, SEM OU COM LASTRO - DEPRECIAÇÃO E JUROS.</v>
          </cell>
          <cell r="C3082" t="str">
            <v>H</v>
          </cell>
          <cell r="D3082">
            <v>20.29</v>
          </cell>
        </row>
        <row r="3083">
          <cell r="A3083">
            <v>5729</v>
          </cell>
          <cell r="B3083" t="str">
            <v>ROLO COMPACTADOR VIBRATÓRIO, TANDEM, AUTO-PROPEL.,CILINDRO LISO, 58CV- 6,5/9,4 T, SEM OU COM LASTRO - MANUTENÇÃO.</v>
          </cell>
          <cell r="C3083" t="str">
            <v>H</v>
          </cell>
          <cell r="D3083">
            <v>12.18</v>
          </cell>
        </row>
        <row r="3084">
          <cell r="A3084">
            <v>5730</v>
          </cell>
          <cell r="B3084" t="str">
            <v>ROLO COMPACTADOR VIBRATÓRIO, TANDEM, AUTO-PROPEL.,CILINDRO LISO, 58CV- 6,5/9,4 T, SEM OU COM LASTRO - CUSTOS COM MATERIAIS NA OPERAÇÃO.</v>
          </cell>
          <cell r="C3084" t="str">
            <v>H</v>
          </cell>
          <cell r="D3084">
            <v>31.33</v>
          </cell>
        </row>
        <row r="3085">
          <cell r="A3085">
            <v>5731</v>
          </cell>
          <cell r="B3085" t="str">
            <v>ROLO COMPACTADOR VIBRATÓRIO, TANDEM, AUTO-PROPEL.,CILINDRO LISO, 58CV- 6,5/9,4 T, SEM OU COM LASTRO - CUSTOS COM MÃO DE OBRA NA OPERAÇÃONOTURNA.</v>
          </cell>
          <cell r="C3085" t="str">
            <v>H</v>
          </cell>
          <cell r="D3085">
            <v>9.8699999999999992</v>
          </cell>
        </row>
        <row r="3086">
          <cell r="A3086">
            <v>5732</v>
          </cell>
          <cell r="B3086" t="str">
            <v>ROLO COMPACTADOR PNEUMÁTICO, AUTO-PROPEL., PRESSÃO VARIÁVEL, 99HP, PESO OPERACIONAL SEM OU COM LASTRO 8,3/21,0 T - MANUTENÇÃO.</v>
          </cell>
          <cell r="C3086" t="str">
            <v>H</v>
          </cell>
          <cell r="D3086">
            <v>22.18</v>
          </cell>
        </row>
        <row r="3087">
          <cell r="A3087">
            <v>5733</v>
          </cell>
          <cell r="B3087" t="str">
            <v>ROLO COMPACTADOR PNEUMÁTICO, AUTO-PROPEL., PRESSÃO VARIÁVEL, 99HP, PESO OPERACIONAL SEM OU COM LASTRO 8,3/21,0 T - CUSTO COM MATERIAIS NA OPERAÇÃO</v>
          </cell>
          <cell r="C3087" t="str">
            <v>H</v>
          </cell>
          <cell r="D3087">
            <v>59.77</v>
          </cell>
        </row>
        <row r="3088">
          <cell r="A3088">
            <v>5734</v>
          </cell>
          <cell r="B3088" t="str">
            <v>RETRO-ESCAVADEIRA, 74HP (VU=6 ANOS)- DEPRECIAÇÃO E JUROS</v>
          </cell>
          <cell r="C3088" t="str">
            <v>H</v>
          </cell>
          <cell r="D3088">
            <v>23.53</v>
          </cell>
        </row>
        <row r="3089">
          <cell r="A3089">
            <v>5735</v>
          </cell>
          <cell r="B3089" t="str">
            <v>RETRO-ESCAVADEIRA, 74HP (VU= 6 ANOS) - MANUTENÇÃO</v>
          </cell>
          <cell r="C3089" t="str">
            <v>H</v>
          </cell>
          <cell r="D3089">
            <v>13.67</v>
          </cell>
        </row>
        <row r="3090">
          <cell r="A3090">
            <v>5736</v>
          </cell>
          <cell r="B3090" t="str">
            <v>RETRO-ESCAVADEIRA, 74HP (VU= 5 ANOS) - MATERIAIS OPERAÇÃO</v>
          </cell>
          <cell r="C3090" t="str">
            <v>H</v>
          </cell>
          <cell r="D3090">
            <v>34.619999999999997</v>
          </cell>
        </row>
        <row r="3091">
          <cell r="A3091">
            <v>5737</v>
          </cell>
          <cell r="B3091" t="str">
            <v>RETRO-ESCAVADEIRA, 74HP (VU=6 ANOS) - MÃO-DE-OBRA/OPERAÇÃO</v>
          </cell>
          <cell r="C3091" t="str">
            <v>H</v>
          </cell>
          <cell r="D3091">
            <v>8.23</v>
          </cell>
        </row>
        <row r="3092">
          <cell r="A3092">
            <v>5738</v>
          </cell>
          <cell r="B3092" t="str">
            <v>ROLO COMPACTADOR VIBRATÓRIO PÉ DE CARNEIRO, OPERADO POR CONTROLE REMOTO, POTÊNCIA 17HP, PESO OPERACIONAL 1,65T - DEPRECIAÇÃO E JUROS</v>
          </cell>
          <cell r="C3092" t="str">
            <v>H</v>
          </cell>
          <cell r="D3092">
            <v>5.66</v>
          </cell>
        </row>
        <row r="3093">
          <cell r="A3093">
            <v>5739</v>
          </cell>
          <cell r="B3093" t="str">
            <v>ROLO COMPACTADOR VIBRATÓRIO PÉ DE CARNEIRO, OPERADO POR CONTROLE REMOTO, 17HP - 1,65T - MANUTENÇÃO.</v>
          </cell>
          <cell r="C3093" t="str">
            <v>H</v>
          </cell>
          <cell r="D3093">
            <v>1.89</v>
          </cell>
        </row>
        <row r="3094">
          <cell r="A3094">
            <v>5740</v>
          </cell>
          <cell r="B3094" t="str">
            <v>EQUIPAMENTO PARA LAMA ASFALTICA COM SILO DE AGREGADO 6M3, DOSADOR DE CIMENTO, MONTADO SOBRE CAMINHÃO - DEPRECIACAO E JUROS</v>
          </cell>
          <cell r="C3094" t="str">
            <v>H</v>
          </cell>
          <cell r="D3094">
            <v>41.72</v>
          </cell>
        </row>
        <row r="3095">
          <cell r="A3095">
            <v>5741</v>
          </cell>
          <cell r="B3095" t="str">
            <v>EQUIPAMENTO PARA LAMA ASFALTICA COM SILO DE AGREGADO 6M3, DOSADOR DE CIMENTO, A SER MONTADO SOBRE CAMINHÃO (NAO INCLUI O CAMINHAO) - CUSTO HORARIO DE MANUTENCAO</v>
          </cell>
          <cell r="C3095" t="str">
            <v>H</v>
          </cell>
          <cell r="D3095">
            <v>18.8</v>
          </cell>
        </row>
        <row r="3096">
          <cell r="A3096">
            <v>5742</v>
          </cell>
          <cell r="B3096" t="str">
            <v>EQUIPAMENTO PARA LAMA ASFALTICA COM SILO DE AGREGADO 6M3, DOSADOR DE CIMENTO, A SER MONTADO SOBRE CAMINHÃO (NAO INCLUI O CAMINHAO) - CUSTO HORARIO DE MATERIAIS NA OPERACAO</v>
          </cell>
          <cell r="C3096" t="str">
            <v>H</v>
          </cell>
          <cell r="D3096">
            <v>52.76</v>
          </cell>
        </row>
        <row r="3097">
          <cell r="A3097">
            <v>5743</v>
          </cell>
          <cell r="B3097" t="str">
            <v>EQUIPAMENTO PARA LAMA ASFALTICA COM SILO DE AGREGADO 6M3, DOSADOR DE CIMENTO, A SER MONTADO SOBRE CAMINHÃO (NAO INCLUI O CAMINHAO) - MAO-DE-OBRA DIURNA NA OPERACAO</v>
          </cell>
          <cell r="C3097" t="str">
            <v>H</v>
          </cell>
          <cell r="D3097">
            <v>8.43</v>
          </cell>
        </row>
        <row r="3098">
          <cell r="A3098">
            <v>5744</v>
          </cell>
          <cell r="B3098" t="str">
            <v>EQUIPAMENTO PARA LAMA ASFALTICA COM SILO DE AGREGADO 6M3, DOSADOR DE CIMENTO, MONTADO SOBRE CAMINHÃO - MAO-DE-OBRA NOTURNA NA OPERACAO</v>
          </cell>
          <cell r="C3098" t="str">
            <v>H</v>
          </cell>
          <cell r="D3098">
            <v>10.11</v>
          </cell>
        </row>
        <row r="3099">
          <cell r="A3099">
            <v>5745</v>
          </cell>
          <cell r="B3099" t="str">
            <v>CAMINHAO PIPA 6.000L TOCO 162CV - PBT=11800KG C/BOMBA GASOLINA - DEPRECIACAO E JUROS</v>
          </cell>
          <cell r="C3099" t="str">
            <v>H</v>
          </cell>
          <cell r="D3099">
            <v>16.899999999999999</v>
          </cell>
        </row>
        <row r="3100">
          <cell r="A3100">
            <v>5746</v>
          </cell>
          <cell r="B3100" t="str">
            <v>CAMINHAO PIPA 6.000L TOCO 162CV - PBT=11800KG C/BOMBA GASOLINA -MANUTENCAO</v>
          </cell>
          <cell r="C3100" t="str">
            <v>H</v>
          </cell>
          <cell r="D3100">
            <v>10.17</v>
          </cell>
        </row>
        <row r="3101">
          <cell r="A3101">
            <v>5747</v>
          </cell>
          <cell r="B3101" t="str">
            <v>CAMINHAO PIPA 6000L TOCO, 162CV - 7,5T (VU=6ANOS) (INCLUI TANQUE DE ACO PARA TRANSPORTE DE AGUA) - CUSTO HORARIO DE MATERIAIS NA OPERACAO</v>
          </cell>
          <cell r="C3101" t="str">
            <v>H</v>
          </cell>
          <cell r="D3101">
            <v>38.33</v>
          </cell>
        </row>
        <row r="3102">
          <cell r="A3102">
            <v>5748</v>
          </cell>
          <cell r="B3102" t="str">
            <v>CAMINHAO PIPA 6000L TOCO, 162CV - 7,5T (VU=6ANOS) (INCLUI TANQUE DE ACO PARA TRANSPORTE DE AGUA E MOTOBOMBA CENTRIFUGA A GASOLINA 3,5CV) - MAO-DE-OBRA DIURNA NA OPERACAO</v>
          </cell>
          <cell r="C3102" t="str">
            <v>H</v>
          </cell>
          <cell r="D3102">
            <v>8.43</v>
          </cell>
        </row>
        <row r="3103">
          <cell r="A3103">
            <v>5750</v>
          </cell>
          <cell r="B3103" t="str">
            <v>CAMINHAO TOCO, 177CV - 14T (VU=6ANOS) (NAO INCLUI CARROCERIA) - DEPRECIACAO E JUROS</v>
          </cell>
          <cell r="C3103" t="str">
            <v>H</v>
          </cell>
          <cell r="D3103">
            <v>17.91</v>
          </cell>
        </row>
        <row r="3104">
          <cell r="A3104">
            <v>5751</v>
          </cell>
          <cell r="B3104" t="str">
            <v>CAMINHAO TOCO, 177CV - 14T (VU=6ANOS) (NAO INCLUI CARROCERIA) - MANUTENCAO</v>
          </cell>
          <cell r="C3104" t="str">
            <v>H</v>
          </cell>
          <cell r="D3104">
            <v>12.99</v>
          </cell>
        </row>
        <row r="3105">
          <cell r="A3105">
            <v>5752</v>
          </cell>
          <cell r="B3105" t="str">
            <v>CAMINHAO TOCO, 177CV - 14T (VU=6ANOS) (NAO INCLUI CARROCERIA) - MAO-DE-OBRA NOTURNA NA OPERACAO</v>
          </cell>
          <cell r="C3105" t="str">
            <v>H</v>
          </cell>
          <cell r="D3105">
            <v>10.11</v>
          </cell>
        </row>
        <row r="3106">
          <cell r="A3106">
            <v>5753</v>
          </cell>
          <cell r="B3106" t="str">
            <v>CAMINHAO TOCO, 170CV - 11T (VU=6ANOS) (NAO INCLUI CARROCERIA) - DEPRECIACAO E JUROS</v>
          </cell>
          <cell r="C3106" t="str">
            <v>H</v>
          </cell>
          <cell r="D3106">
            <v>17.57</v>
          </cell>
        </row>
        <row r="3107">
          <cell r="A3107">
            <v>5754</v>
          </cell>
          <cell r="B3107" t="str">
            <v>CAMINHAO TOCO, 170CV - 11T (VU=6ANOS) (NAO INCLUI CARROCERIA) - MANUTENCAO</v>
          </cell>
          <cell r="C3107" t="str">
            <v>H</v>
          </cell>
          <cell r="D3107">
            <v>10.210000000000001</v>
          </cell>
        </row>
        <row r="3108">
          <cell r="A3108">
            <v>5755</v>
          </cell>
          <cell r="B3108" t="str">
            <v>CAMINHAO TOCO, 170CV - 11T (VU=6ANOS) (NAO INCLUI CARROCERIA) - MAO-DE-OBRA DIURNA NA OPERACAO</v>
          </cell>
          <cell r="C3108" t="str">
            <v>H</v>
          </cell>
          <cell r="D3108">
            <v>8.43</v>
          </cell>
        </row>
        <row r="3109">
          <cell r="A3109">
            <v>5756</v>
          </cell>
          <cell r="B3109" t="str">
            <v>CAMINHAO PIPA 6000L TOCO, 162CV - 7,5T (VU=6ANOS) (INCLUI TANQUE DE ACO PARA TRANSPORTE DE AGUA E MOTOBOMBA CENTRIFUGA A GASOLINA 3,5CV) - DEPRECIACAO E JUROS</v>
          </cell>
          <cell r="C3109" t="str">
            <v>H</v>
          </cell>
          <cell r="D3109">
            <v>14.75</v>
          </cell>
        </row>
        <row r="3110">
          <cell r="A3110">
            <v>5757</v>
          </cell>
          <cell r="B3110" t="str">
            <v>CAMINHAO PIPA 6000L TOCO, 162CV - 7,5T (VU=6ANOS) (INCLUI TANQUE DE ACO PARA TRANSPORTE DE AGUA E MOTOBOMBA CENTRIFUGA A GASOLINA 3,5CV) - MANUTENCAO</v>
          </cell>
          <cell r="C3110" t="str">
            <v>H</v>
          </cell>
          <cell r="D3110">
            <v>8.5</v>
          </cell>
        </row>
        <row r="3111">
          <cell r="A3111">
            <v>5758</v>
          </cell>
          <cell r="B3111" t="str">
            <v>CAMINHAO PIPA 6000L TOCO, 162CV - 7,5T (VU=6ANOS) (INCLUI TANQUE DE ACO PARA TRANSPORTE DE AGUA E MOTOBOMBA CENTRIFUGA A GASOLINA 3,5CV) - CUSTO HORARIO DE MATERIAIS NA OPERACAO</v>
          </cell>
          <cell r="C3111" t="str">
            <v>H</v>
          </cell>
          <cell r="D3111">
            <v>61.86</v>
          </cell>
        </row>
        <row r="3112">
          <cell r="A3112">
            <v>5759</v>
          </cell>
          <cell r="B3112" t="str">
            <v>CAMINHAO PIPA F12000 142HP TANQUE 6000L/MAO-DE-OBRA NA OPERACAO DIURNA</v>
          </cell>
          <cell r="C3112" t="str">
            <v>H</v>
          </cell>
          <cell r="D3112">
            <v>6.88</v>
          </cell>
        </row>
        <row r="3113">
          <cell r="A3113">
            <v>5760</v>
          </cell>
          <cell r="B3113" t="str">
            <v>CAMINHAO PIPA 6000L TOCO, 162CV - 7,5T (VU=6ANOS) (INCLUI TANQUE DE ACO PARA TRANSPORTE DE AGUA) - MAO-DE-OBRA NOTURNA NA OPERACAO</v>
          </cell>
          <cell r="C3113" t="str">
            <v>H</v>
          </cell>
          <cell r="D3113">
            <v>10.11</v>
          </cell>
        </row>
        <row r="3114">
          <cell r="A3114">
            <v>5761</v>
          </cell>
          <cell r="B3114" t="str">
            <v>CAMINHAO PIPA 6000L TOCO, 162CV - 7,5T (VU=6ANOS) (INCLUI TANQUE DE ACO PARA TRANSPORTE DE AGUA E MOTOBOMBA CENTRIFUGA A GASOLINA 3,5CV) - CUSTO HORARIO PRODUTIVO DIURNO</v>
          </cell>
          <cell r="C3114" t="str">
            <v>CHP</v>
          </cell>
          <cell r="D3114">
            <v>93.54</v>
          </cell>
        </row>
        <row r="3115">
          <cell r="A3115">
            <v>5762</v>
          </cell>
          <cell r="B3115" t="str">
            <v>CAMINHAO PIPA 10000L TRUCADO, 208CV - 21,1T (VU=6ANOS) (INCLUI TANQUEDE ACO PARA TRANSPORTE DE AGUA E MOTOBOMBA CENTRIFUGA A GASOLINA 3,5CV) - DEPRECIACAO E JUROS</v>
          </cell>
          <cell r="C3115" t="str">
            <v>H</v>
          </cell>
          <cell r="D3115">
            <v>16.239999999999998</v>
          </cell>
        </row>
        <row r="3116">
          <cell r="A3116">
            <v>5763</v>
          </cell>
          <cell r="B3116" t="str">
            <v>CAMINHAO PIPA 10000L TRUCADO, 208CV - 21,1T (VU=6ANOS) (INCLUI TANQUEDE ACO PARA TRANSPORTE DE AGUA E MOTOBOMBA CENTRIFUGA A GASOLINA 3,5CV) - MANUTENCAO</v>
          </cell>
          <cell r="C3116" t="str">
            <v>H</v>
          </cell>
          <cell r="D3116">
            <v>9.3699999999999992</v>
          </cell>
        </row>
        <row r="3117">
          <cell r="A3117">
            <v>5764</v>
          </cell>
          <cell r="B3117" t="str">
            <v>CAMINHAO PIPA 10000L TRUCADO, 208CV - 21,1T (VU=6ANOS) (INCLUI TANQUEDE ACO PARA TRANSPORTE DE AGUA E MOTOBOMBA CENTRIFUGA A GASOLINA 3,5CV) - MAO-DE-OBRA NOTURNA NA OPERACAO</v>
          </cell>
          <cell r="C3117" t="str">
            <v>H</v>
          </cell>
          <cell r="D3117">
            <v>10.11</v>
          </cell>
        </row>
        <row r="3118">
          <cell r="A3118">
            <v>5765</v>
          </cell>
          <cell r="B3118" t="str">
            <v>DISTRIBUIDOR DE BETUME COM TANQUE DE 2500L, REBOCAVEL, PNEUMATICO COMMOTOR A GASOLINA 3,4HP - MANUTENCAO</v>
          </cell>
          <cell r="C3118" t="str">
            <v>H</v>
          </cell>
          <cell r="D3118">
            <v>6.08</v>
          </cell>
        </row>
        <row r="3119">
          <cell r="A3119">
            <v>5766</v>
          </cell>
          <cell r="B3119" t="str">
            <v>DISTRIBUIDOR DE BETUME COM TANQUE DE 2500L, REBOCAVEL, PNEUMATICO COMMOTOR A GASOLINA 3,4HP - CUSTO COM MATERIAIS NA OPERACAO</v>
          </cell>
          <cell r="C3119" t="str">
            <v>H</v>
          </cell>
          <cell r="D3119">
            <v>34.33</v>
          </cell>
        </row>
        <row r="3120">
          <cell r="A3120">
            <v>5767</v>
          </cell>
          <cell r="B3120" t="str">
            <v>DISTRIBUIDOR DE BETUME COM TANQUE DE 2500L, REBOCAVEL, PNEUMATICO COMMOTOR A GASOLINA 3,4HP - CUSTO COM MAO-DE-OBRA NA OPERACAO DIURNA</v>
          </cell>
          <cell r="C3120" t="str">
            <v>H</v>
          </cell>
          <cell r="D3120">
            <v>0.06</v>
          </cell>
        </row>
        <row r="3121">
          <cell r="A3121">
            <v>5768</v>
          </cell>
          <cell r="B3121" t="str">
            <v>DISTRIBUIDOR DE BETUME COM TANQUE DE 2500L, REBOCAVEL, PNEUMATICO COMMOTOR A GASOLINA 3,4HP - CUSTO COM MAO-DE-OBRA NA OPERACAO NOTURNA</v>
          </cell>
          <cell r="C3121" t="str">
            <v>H</v>
          </cell>
          <cell r="D3121">
            <v>7.0000000000000007E-2</v>
          </cell>
        </row>
        <row r="3122">
          <cell r="A3122">
            <v>5769</v>
          </cell>
          <cell r="B3122" t="str">
            <v>DISTRIBUIDOR DE ASFALTO MONTADO SOBRE CAMINHAO TOCO 162 HP, COM TANQUEISOLADO 6 M3 COM BARRA ESPARGIDORA DE 3,66 M - MANUTENCAO</v>
          </cell>
          <cell r="C3122" t="str">
            <v>H</v>
          </cell>
          <cell r="D3122">
            <v>27.41</v>
          </cell>
        </row>
        <row r="3123">
          <cell r="A3123">
            <v>5770</v>
          </cell>
          <cell r="B3123" t="str">
            <v>DISTRIBUIDOR DE ASFALTO MONTADO SOBRE CAMINHAO TOCO 162 HP, COM TANQUEISOLADO 6 M3 COM BARRA ESPARGIDORA DE 3,66 M - CUSTO C/ MAO-DE-OBRANA OPERACAO DIURNA.</v>
          </cell>
          <cell r="C3123" t="str">
            <v>H</v>
          </cell>
          <cell r="D3123">
            <v>16.850000000000001</v>
          </cell>
        </row>
        <row r="3124">
          <cell r="A3124">
            <v>5771</v>
          </cell>
          <cell r="B3124" t="str">
            <v>DISTRIBUIDOR DE ASFALTO CAP 5.000L SOBRE CAMINHAO TOCO 142HP - CUSTO C/ MAO-DE-OBRA NA OPERACAO NOTURNA</v>
          </cell>
          <cell r="C3124" t="str">
            <v>H</v>
          </cell>
          <cell r="D3124">
            <v>20.22</v>
          </cell>
        </row>
        <row r="3125">
          <cell r="A3125">
            <v>5775</v>
          </cell>
          <cell r="B3125" t="str">
            <v>LANCA ELEVATORIA TELESCOPICA DE ACIONAMENTO HIDRAULICO, CAPACIDADE DECARGA 30.000 KG, COM CESTO, MONTADA SOBRE CAMINHAO TRUCADO - MANUTENCAO</v>
          </cell>
          <cell r="C3125" t="str">
            <v>H</v>
          </cell>
          <cell r="D3125">
            <v>71.260000000000005</v>
          </cell>
        </row>
        <row r="3126">
          <cell r="A3126">
            <v>5776</v>
          </cell>
          <cell r="B3126" t="str">
            <v>LANCA ELEVATORIA TELESCOPICA DE ACIONAMENTO HIDRAULICO, CAPACIDADE DECARGA 30.000 KG, COM CESTO, MONTADA SOBRE CAMINHAO TRUCADO - CUSTO COM MATERIAIS NA OPERACAO</v>
          </cell>
          <cell r="C3126" t="str">
            <v>H</v>
          </cell>
          <cell r="D3126">
            <v>54.41</v>
          </cell>
        </row>
        <row r="3127">
          <cell r="A3127">
            <v>5777</v>
          </cell>
          <cell r="B3127" t="str">
            <v>GUINDASTE MUNK COM CESTO, CARGA MAXIMA 5,75T (A 2M) E 2,3T ( A 5M), ALTURA MAXIMA = 7,9M, MONTADO SOBRE CAMINHAO DE CARROCERIA FORD 162HP -MANUTENCAO</v>
          </cell>
          <cell r="C3127" t="str">
            <v>H</v>
          </cell>
          <cell r="D3127">
            <v>13.98</v>
          </cell>
        </row>
        <row r="3128">
          <cell r="A3128">
            <v>5778</v>
          </cell>
          <cell r="B3128" t="str">
            <v>MOTONIVELADORA 140HP (VU=6ANOS) - DEPRECIACAO E JUROS</v>
          </cell>
          <cell r="C3128" t="str">
            <v>H</v>
          </cell>
          <cell r="D3128">
            <v>70.709999999999994</v>
          </cell>
        </row>
        <row r="3129">
          <cell r="A3129">
            <v>5779</v>
          </cell>
          <cell r="B3129" t="str">
            <v>MOTONIVELADORA 140HP (VU=6ANOS) - MANUTENCAO</v>
          </cell>
          <cell r="C3129" t="str">
            <v>H</v>
          </cell>
          <cell r="D3129">
            <v>41.09</v>
          </cell>
        </row>
        <row r="3130">
          <cell r="A3130">
            <v>5782</v>
          </cell>
          <cell r="B3130" t="str">
            <v>MOTOSCRAPER 270HP - CUSTO COM MATERIAIS NA OPERACAO</v>
          </cell>
          <cell r="C3130" t="str">
            <v>H</v>
          </cell>
          <cell r="D3130">
            <v>111.29</v>
          </cell>
        </row>
        <row r="3131">
          <cell r="A3131">
            <v>5783</v>
          </cell>
          <cell r="B3131" t="str">
            <v>MOTOSCRAPER 270HP -CUSTO COM MA0-DE-0BRA NA OPERACAO DIURNA</v>
          </cell>
          <cell r="C3131" t="str">
            <v>H</v>
          </cell>
          <cell r="D3131">
            <v>8.23</v>
          </cell>
        </row>
        <row r="3132">
          <cell r="A3132">
            <v>5786</v>
          </cell>
          <cell r="B3132" t="str">
            <v>PA CARREGADEIRA SOBRE RODAS 180 HP - CAPACIDADE DA CACAMBA. 2,5 A 3,3M3 - PESO OPERACIONAL 17.428 - (VU=5ANOS) - DEPRECIACAO E JUROS</v>
          </cell>
          <cell r="C3132" t="str">
            <v>H</v>
          </cell>
          <cell r="D3132">
            <v>75.19</v>
          </cell>
        </row>
        <row r="3133">
          <cell r="A3133">
            <v>5787</v>
          </cell>
          <cell r="B3133" t="str">
            <v>PA CARREGADEIRA SOBRE RODAS 180 HP - CAPACIDADE DA CACAMBA. 2,5 A 3,3M3 - PESO OPERACIONAL 17.428 - CUSTO C/MATERIAIS NA OPERACAO</v>
          </cell>
          <cell r="C3133" t="str">
            <v>H</v>
          </cell>
          <cell r="D3133">
            <v>70.069999999999993</v>
          </cell>
        </row>
        <row r="3134">
          <cell r="A3134">
            <v>5788</v>
          </cell>
          <cell r="B3134" t="str">
            <v>PA CARREGADEIRA SOBRE RODAS 180 HP - CAPACIDADE DA CACAMBA. 2,5 A 3,3M3 - PESO OPERACIONAL 17.428 - CUSTO C/ MAO-DE-OBRA NA OPERACAO DIURNA</v>
          </cell>
          <cell r="C3134" t="str">
            <v>H</v>
          </cell>
          <cell r="D3134">
            <v>8.85</v>
          </cell>
        </row>
        <row r="3135">
          <cell r="A3135">
            <v>5789</v>
          </cell>
          <cell r="B3135" t="str">
            <v>PA CARREGADEIRA SOBRE RODAS 180 HP - CAPACIDADE DA CACAMBA. 2,5 A 3,3M3 - PESO OPERACIONAL 17.428 - CUSTO C/ MAO-DE-OBRA NA OPERACAO NOTURNA</v>
          </cell>
          <cell r="C3135" t="str">
            <v>H</v>
          </cell>
          <cell r="D3135">
            <v>10.62</v>
          </cell>
        </row>
        <row r="3136">
          <cell r="A3136">
            <v>5790</v>
          </cell>
          <cell r="B3136" t="str">
            <v>ROLO COMPACTADOR VIBRATÓRIO DE UM CILINDRO AÇO LISO, POTÊNCIA 80HP, PESO OPERACIONAL 8,1T - DEPRECIAÇÃO E JUROS</v>
          </cell>
          <cell r="C3136" t="str">
            <v>H</v>
          </cell>
          <cell r="D3136">
            <v>27.35</v>
          </cell>
        </row>
        <row r="3137">
          <cell r="A3137">
            <v>5791</v>
          </cell>
          <cell r="B3137" t="str">
            <v>ROLO COMPACTADOR VIBRATÓRIO, AUTO-PREOPEL.,CILINDRO LISO, 80HP - 8,1T- MANUTENÇÃO.</v>
          </cell>
          <cell r="C3137" t="str">
            <v>H</v>
          </cell>
          <cell r="D3137">
            <v>16.420000000000002</v>
          </cell>
        </row>
        <row r="3138">
          <cell r="A3138">
            <v>5792</v>
          </cell>
          <cell r="B3138" t="str">
            <v>ROLO COMPACTADOR VIBRATÓRIO, AUTO-PREOPEL.,CILINDRO LISO, 80HP - 8,1T- CUSTOS COM MATERIAIS NAOPERAÇÃO.</v>
          </cell>
          <cell r="C3138" t="str">
            <v>H</v>
          </cell>
          <cell r="D3138">
            <v>31.33</v>
          </cell>
        </row>
        <row r="3139">
          <cell r="A3139">
            <v>5793</v>
          </cell>
          <cell r="B3139" t="str">
            <v>ROLO COMPACTADOR VIBRATÓRIO DE UM CILINDRO LISO, POTÊNCIA 80HP, PESO OPERACIONAL 8,1T - MÃO-DE-OBRA NA OPERAÇÃO NOTURNA</v>
          </cell>
          <cell r="C3139" t="str">
            <v>H</v>
          </cell>
          <cell r="D3139">
            <v>9.8699999999999992</v>
          </cell>
        </row>
        <row r="3140">
          <cell r="A3140">
            <v>5794</v>
          </cell>
          <cell r="B3140" t="str">
            <v>MARTELETE OU ROMPEDOR PNEUMÁTICO MANUAL 28KG, FREQUENCIA DE IMPACTO 1230/MINUTO - DEPRECIAÇÃO E JUROS</v>
          </cell>
          <cell r="C3140" t="str">
            <v>H</v>
          </cell>
          <cell r="D3140">
            <v>1.56</v>
          </cell>
        </row>
        <row r="3141">
          <cell r="A3141">
            <v>5795</v>
          </cell>
          <cell r="B3141" t="str">
            <v>MARTELETE OU ROMPEDOR PNEUMÁTICO MANUAL 28KG, FREQUENCIA DE IMPACTO 1230/MINUTO - CHP DIURNO</v>
          </cell>
          <cell r="C3141" t="str">
            <v>CHP</v>
          </cell>
          <cell r="D3141">
            <v>13.14</v>
          </cell>
        </row>
        <row r="3142">
          <cell r="A3142">
            <v>5796</v>
          </cell>
          <cell r="B3142" t="str">
            <v>MARTELETE OU ROMPEDOR PNEUMÁTICO MANUAL 28KG, FREQUENCIA DE IMPACTO 1230/MINUTO - MÃO DE OBRA NA OPERAÇÃO DIURNA</v>
          </cell>
          <cell r="C3142" t="str">
            <v>H</v>
          </cell>
          <cell r="D3142">
            <v>9.52</v>
          </cell>
        </row>
        <row r="3143">
          <cell r="A3143">
            <v>5797</v>
          </cell>
          <cell r="B3143" t="str">
            <v>COMPRESSOR DE AR REBOCAVEL, DESCARGA LIVRE EFETIVA 180PCM, PRESSAO DETRABALHO 102 PSI, MOTOR A DIESEL 89CV - MANUTENCAO</v>
          </cell>
          <cell r="C3143" t="str">
            <v>H</v>
          </cell>
          <cell r="D3143">
            <v>2.41</v>
          </cell>
        </row>
        <row r="3144">
          <cell r="A3144">
            <v>5798</v>
          </cell>
          <cell r="B3144" t="str">
            <v>COMPRESSOR DE AR REBOCAVEL, DESCARGA LIVRE EFETIVA 180PCM, PRESSAO DETRABALHO 102 PSI, MOTOR A DIESEL 89CV - MAO-DE-OBRA DIURNA NA OPERACAO</v>
          </cell>
          <cell r="C3144" t="str">
            <v>H</v>
          </cell>
          <cell r="D3144">
            <v>6.86</v>
          </cell>
        </row>
        <row r="3145">
          <cell r="A3145">
            <v>5799</v>
          </cell>
          <cell r="B3145" t="str">
            <v>BOMBA ELETRICA TRIFASICA SUBMERSA 3CV PARA DRENAGEM - JUROS E DEPRECIACAO</v>
          </cell>
          <cell r="C3145" t="str">
            <v>H</v>
          </cell>
          <cell r="D3145">
            <v>0.49</v>
          </cell>
        </row>
        <row r="3146">
          <cell r="A3146">
            <v>5800</v>
          </cell>
          <cell r="B3146" t="str">
            <v>BOMBA ELETRICA SUBMERSA MONOFASICA 3CV - MANUTENCAO</v>
          </cell>
          <cell r="C3146" t="str">
            <v>H</v>
          </cell>
          <cell r="D3146">
            <v>0.2</v>
          </cell>
        </row>
        <row r="3147">
          <cell r="A3147">
            <v>5801</v>
          </cell>
          <cell r="B3147" t="str">
            <v>COMPACTADOR DE SOLOS COM PLACA VIBRATORIA, 46X51CM, 5HP, 156KG, DIESEL, IMPACTO DINAMICO 1700KG - DEPRECIACAO E JUROS</v>
          </cell>
          <cell r="C3147" t="str">
            <v>H</v>
          </cell>
          <cell r="D3147">
            <v>4.41</v>
          </cell>
        </row>
        <row r="3148">
          <cell r="A3148">
            <v>5802</v>
          </cell>
          <cell r="B3148" t="str">
            <v>COMPACTADOR DE SOLOS COM PLACA VIBRATORIA, 46X51CM, 5HP, 156KG, DIESEL, IMPACTO DINAMICO 1700KG - MANUTENCAO</v>
          </cell>
          <cell r="C3148" t="str">
            <v>H</v>
          </cell>
          <cell r="D3148">
            <v>1.75</v>
          </cell>
        </row>
        <row r="3149">
          <cell r="A3149">
            <v>5803</v>
          </cell>
          <cell r="B3149" t="str">
            <v>COMPACTADOR DE SOLOS COM PLACA VIBRATORIA, 46X51CM, 5HP, 156KG, DIESEL, IMPACTO DINAMICO 1700KG - CUSTO HORARIO DE MATERIAIS NA OPERACAO</v>
          </cell>
          <cell r="C3149" t="str">
            <v>H</v>
          </cell>
          <cell r="D3149">
            <v>1.65</v>
          </cell>
        </row>
        <row r="3150">
          <cell r="A3150">
            <v>5804</v>
          </cell>
          <cell r="B3150" t="str">
            <v>COMPACTADOR DE SOLOS COM PLACA VIBRATORIA, 46X51CM, 5HP, 156KG, DIESEL, IMPACTO DINAMICO 1700KG - MAO-DE-OBRA DIURNA NA OPERACAO</v>
          </cell>
          <cell r="C3150" t="str">
            <v>H</v>
          </cell>
          <cell r="D3150">
            <v>6.86</v>
          </cell>
        </row>
        <row r="3151">
          <cell r="A3151">
            <v>5806</v>
          </cell>
          <cell r="B3151" t="str">
            <v>BOMBA C/MOTOR A GASOLINA AUTOESCORVANTE P/AGUA SUJA 3/4HP -CHI DIURNA</v>
          </cell>
          <cell r="C3151" t="str">
            <v>CHI</v>
          </cell>
          <cell r="D3151">
            <v>0.37</v>
          </cell>
        </row>
        <row r="3152">
          <cell r="A3152">
            <v>5808</v>
          </cell>
          <cell r="B3152" t="str">
            <v>USINA DE ASFALTO A QUENTE FIXA CAP.40/80 TON/H - CHP DIURNO</v>
          </cell>
          <cell r="C3152" t="str">
            <v>CHP</v>
          </cell>
          <cell r="D3152">
            <v>401.81</v>
          </cell>
        </row>
        <row r="3153">
          <cell r="A3153">
            <v>5809</v>
          </cell>
          <cell r="B3153" t="str">
            <v>USINA DE ASFALTO A QUENTE FIXA CAP.40/80 TON/H - CHP NOTURNO</v>
          </cell>
          <cell r="C3153" t="str">
            <v>CHP-N</v>
          </cell>
          <cell r="D3153">
            <v>408.54</v>
          </cell>
        </row>
        <row r="3154">
          <cell r="A3154">
            <v>5811</v>
          </cell>
          <cell r="B3154" t="str">
            <v>CAMINHAO BASCULANTE, 6M3,12T - 162HP (VU=5ANOS) - CHP DIURNO</v>
          </cell>
          <cell r="C3154" t="str">
            <v>CHP</v>
          </cell>
          <cell r="D3154">
            <v>98.6</v>
          </cell>
        </row>
        <row r="3155">
          <cell r="A3155">
            <v>5812</v>
          </cell>
          <cell r="B3155" t="str">
            <v>CAMINHAO BASCULANTE, 6M3,12T - 162HP (VU=5ANOS) - CHP NOTURNO</v>
          </cell>
          <cell r="C3155" t="str">
            <v>CHP-N</v>
          </cell>
          <cell r="D3155">
            <v>99.98</v>
          </cell>
        </row>
        <row r="3156">
          <cell r="A3156">
            <v>5822</v>
          </cell>
          <cell r="B3156" t="str">
            <v>CAMINHAO BASCULANTE, 6M3, 12T - 162HP (VU=5ANOS) - CHI NOTURNO</v>
          </cell>
          <cell r="C3156" t="str">
            <v>CHI-N</v>
          </cell>
          <cell r="D3156">
            <v>28.64</v>
          </cell>
        </row>
        <row r="3157">
          <cell r="A3157">
            <v>5823</v>
          </cell>
          <cell r="B3157" t="str">
            <v>USINA DE CONCRETO FIXA CAPACIDADE 90/120 M³, 63HP - CHP DIURNO</v>
          </cell>
          <cell r="C3157" t="str">
            <v>CHP</v>
          </cell>
          <cell r="D3157">
            <v>95.46</v>
          </cell>
        </row>
        <row r="3158">
          <cell r="A3158">
            <v>5824</v>
          </cell>
          <cell r="B3158" t="str">
            <v>CAMINHAO CARROCERIA ABERTA,EM MADEIRA, TOCO, 170CV - 11T (VU=6ANOS) -CUSTO HORÁRIO DE PRODUÇÃO DIURNA</v>
          </cell>
          <cell r="C3158" t="str">
            <v>CHP</v>
          </cell>
          <cell r="D3158">
            <v>91.01</v>
          </cell>
        </row>
        <row r="3159">
          <cell r="A3159">
            <v>5825</v>
          </cell>
          <cell r="B3159" t="str">
            <v>CAMINHAO CARROCERIA ABERTA,EM MADEIRA, TOCO, 170CV - 11T (VU=6ANOS) -CHP NOTURNO</v>
          </cell>
          <cell r="C3159" t="str">
            <v>CHP-N</v>
          </cell>
          <cell r="D3159">
            <v>90.85</v>
          </cell>
        </row>
        <row r="3160">
          <cell r="A3160">
            <v>5826</v>
          </cell>
          <cell r="B3160" t="str">
            <v>CAMINHAO CARROCERIA ABERTA,EM MADEIRA, TOCO, 170CV - 11T (VU=6ANOS) -CHI DIURNO</v>
          </cell>
          <cell r="C3160" t="str">
            <v>CHI</v>
          </cell>
          <cell r="D3160">
            <v>26.77</v>
          </cell>
        </row>
        <row r="3161">
          <cell r="A3161">
            <v>5827</v>
          </cell>
          <cell r="B3161" t="str">
            <v>CAMINHAO CARROCERIA ABERTA,EM MADEIRA, TOCO, 170CV - 11T (VU=6ANOS) -CHI NOTURNO</v>
          </cell>
          <cell r="C3161" t="str">
            <v>CHI-N</v>
          </cell>
          <cell r="D3161">
            <v>26.6</v>
          </cell>
        </row>
        <row r="3162">
          <cell r="A3162">
            <v>5828</v>
          </cell>
          <cell r="B3162" t="str">
            <v>USINA DE CONCRETO FIXA CAPACIDADE 90/120 M³, 63HP - CHP NOTURNO</v>
          </cell>
          <cell r="C3162" t="str">
            <v>CHP-N</v>
          </cell>
          <cell r="D3162">
            <v>99.95</v>
          </cell>
        </row>
        <row r="3163">
          <cell r="A3163">
            <v>5829</v>
          </cell>
          <cell r="B3163" t="str">
            <v>USINA DE CONCRETO FIXA CAPACIDADE 90/120 M³, 63HP - CHI DIURNO</v>
          </cell>
          <cell r="C3163" t="str">
            <v>CHI</v>
          </cell>
          <cell r="D3163">
            <v>47.38</v>
          </cell>
        </row>
        <row r="3164">
          <cell r="A3164">
            <v>5830</v>
          </cell>
          <cell r="B3164" t="str">
            <v>USINA DE CONCRETO FIXA CAPACIDADE 90/120 M³, 63HP - CHI NOTURNO</v>
          </cell>
          <cell r="C3164" t="str">
            <v>CHI-N</v>
          </cell>
          <cell r="D3164">
            <v>51.86</v>
          </cell>
        </row>
        <row r="3165">
          <cell r="A3165">
            <v>5831</v>
          </cell>
          <cell r="B3165" t="str">
            <v>USINA MISTURADORA DE SOLOS CAPCIDADE DE 100/200 T, 110HP - CHP DIURNO</v>
          </cell>
          <cell r="C3165" t="str">
            <v>CHP</v>
          </cell>
          <cell r="D3165">
            <v>286.49</v>
          </cell>
        </row>
        <row r="3166">
          <cell r="A3166">
            <v>5832</v>
          </cell>
          <cell r="B3166" t="str">
            <v>USINA MISTURADORA DE SOLOS CAPCIDADE DE 100/200 T, 110HP - CHP NOTURNO</v>
          </cell>
          <cell r="C3166" t="str">
            <v>CHP-N</v>
          </cell>
          <cell r="D3166">
            <v>294.33</v>
          </cell>
        </row>
        <row r="3167">
          <cell r="A3167">
            <v>5834</v>
          </cell>
          <cell r="B3167" t="str">
            <v>USINA MISTURADORA DE SOLOS, DOSADORES TRIPLOS, CALHA VIBRATÓRIA, CAPCIDADE 200/500 TON, 201HP - CHI NOTURNO</v>
          </cell>
          <cell r="C3167" t="str">
            <v>CHI-N</v>
          </cell>
          <cell r="D3167">
            <v>175.43</v>
          </cell>
        </row>
        <row r="3168">
          <cell r="A3168">
            <v>5835</v>
          </cell>
          <cell r="B3168" t="str">
            <v>VIBROACABADORA SOBRE ESTEIRAS POTENCIA MAX. 105CV CAPACIDADE ATE 450 T/H - CHP DIURNO</v>
          </cell>
          <cell r="C3168" t="str">
            <v>CHP</v>
          </cell>
          <cell r="D3168">
            <v>208.6</v>
          </cell>
        </row>
        <row r="3169">
          <cell r="A3169">
            <v>5836</v>
          </cell>
          <cell r="B3169" t="str">
            <v>VIBROACABADORA SOBRE ESTEIRAS POTENCIA MAX. 105CV CAPACIDADE ATE 450 T/H - CHP NOTURNO</v>
          </cell>
          <cell r="C3169" t="str">
            <v>CHP-N</v>
          </cell>
          <cell r="D3169">
            <v>210.25</v>
          </cell>
        </row>
        <row r="3170">
          <cell r="A3170">
            <v>5837</v>
          </cell>
          <cell r="B3170" t="str">
            <v>VIBROACABADORA SOBRE ESTEIRAS POTENCIA MAX. 105CV CAPACIDADE ATE 450 T/H - CHI DIURNO</v>
          </cell>
          <cell r="C3170" t="str">
            <v>CHI</v>
          </cell>
          <cell r="D3170">
            <v>119.39</v>
          </cell>
        </row>
        <row r="3171">
          <cell r="A3171">
            <v>5838</v>
          </cell>
          <cell r="B3171" t="str">
            <v>VIBROACABADORA SOBRE ESTEIRAS POTENCIA MAX. 105CV CAPACIDADE ATE 450 T/H - CHI NOTURNO</v>
          </cell>
          <cell r="C3171" t="str">
            <v>CHI-N</v>
          </cell>
          <cell r="D3171">
            <v>121.03</v>
          </cell>
        </row>
        <row r="3172">
          <cell r="A3172">
            <v>5839</v>
          </cell>
          <cell r="B3172" t="str">
            <v>VASSOURA MECÂNICA REBOCÁVEL C/ ESCOVA CILÍNDRICA LARGURA = 2,44M - CHPDIURNO</v>
          </cell>
          <cell r="C3172" t="str">
            <v>CHP</v>
          </cell>
          <cell r="D3172">
            <v>4.1100000000000003</v>
          </cell>
        </row>
        <row r="3173">
          <cell r="A3173">
            <v>5841</v>
          </cell>
          <cell r="B3173" t="str">
            <v>VASSOURA MECÂNICA REBOCÁVEL C/ ESCOVA CILÍNDRICA LARGURA = 2,44M - CHIDIURNO</v>
          </cell>
          <cell r="C3173" t="str">
            <v>CHI</v>
          </cell>
          <cell r="D3173">
            <v>3.09</v>
          </cell>
        </row>
        <row r="3174">
          <cell r="A3174">
            <v>5843</v>
          </cell>
          <cell r="B3174" t="str">
            <v>TRATOR DE PNEUS 110 A 126 HP - CHP DIURNO</v>
          </cell>
          <cell r="C3174" t="str">
            <v>CHP</v>
          </cell>
          <cell r="D3174">
            <v>102.7</v>
          </cell>
        </row>
        <row r="3175">
          <cell r="A3175">
            <v>5844</v>
          </cell>
          <cell r="B3175" t="str">
            <v>TRATOR DE PNEUS 110 A 126 HP - CHP NOTURNO</v>
          </cell>
          <cell r="C3175" t="str">
            <v>CHP-N</v>
          </cell>
          <cell r="D3175">
            <v>113.82</v>
          </cell>
        </row>
        <row r="3176">
          <cell r="A3176">
            <v>5845</v>
          </cell>
          <cell r="B3176" t="str">
            <v>TRATOR DE PNEUS 110 A 126 HP - CHI DIURNO</v>
          </cell>
          <cell r="C3176" t="str">
            <v>CHI</v>
          </cell>
          <cell r="D3176">
            <v>35.01</v>
          </cell>
        </row>
        <row r="3177">
          <cell r="A3177">
            <v>5846</v>
          </cell>
          <cell r="B3177" t="str">
            <v>TRATOR DE PNEUS 110 A 126 HP - CHI NOTURNO</v>
          </cell>
          <cell r="C3177" t="str">
            <v>CHI-N</v>
          </cell>
          <cell r="D3177">
            <v>46.14</v>
          </cell>
        </row>
        <row r="3178">
          <cell r="A3178">
            <v>5847</v>
          </cell>
          <cell r="B3178" t="str">
            <v>TRATOR DE ESTEIRAS POTENCIA 165 HP, PESO OPERACIONAL 17,1T - CHP DIURNO</v>
          </cell>
          <cell r="C3178" t="str">
            <v>CHP</v>
          </cell>
          <cell r="D3178">
            <v>259.16000000000003</v>
          </cell>
        </row>
        <row r="3179">
          <cell r="A3179">
            <v>5848</v>
          </cell>
          <cell r="B3179" t="str">
            <v>TRATOR DE ESTEIRAS POTENCIA 165 HP, PESO OPERACIONAL 17,1T - CHP NOTURNO</v>
          </cell>
          <cell r="C3179" t="str">
            <v>CHP-N</v>
          </cell>
          <cell r="D3179">
            <v>253.21</v>
          </cell>
        </row>
        <row r="3180">
          <cell r="A3180">
            <v>5849</v>
          </cell>
          <cell r="B3180" t="str">
            <v>TRATOR DE ESTEIRAS POTENCIA 165 HP, PESO OPERACIONAL 17,1T - CHI DIURNO</v>
          </cell>
          <cell r="C3180" t="str">
            <v>CHI</v>
          </cell>
          <cell r="D3180">
            <v>117.14</v>
          </cell>
        </row>
        <row r="3181">
          <cell r="A3181">
            <v>5850</v>
          </cell>
          <cell r="B3181" t="str">
            <v>TRATOR DE ESTEIRAS POTENCIA 165 HP, PESO OPERACIONAL 17,1 - CHI NOTURNO</v>
          </cell>
          <cell r="C3181" t="str">
            <v>CHI-N</v>
          </cell>
          <cell r="D3181">
            <v>111.19</v>
          </cell>
        </row>
        <row r="3182">
          <cell r="A3182">
            <v>5851</v>
          </cell>
          <cell r="B3182" t="str">
            <v>TRATOR DE ESTEIRAS 153HP PESO OPERACIONAL 15T, COM RODA MOTRIZ ELEVADA- CHP DIURNO</v>
          </cell>
          <cell r="C3182" t="str">
            <v>CHP</v>
          </cell>
          <cell r="D3182">
            <v>253.08</v>
          </cell>
        </row>
        <row r="3183">
          <cell r="A3183">
            <v>5852</v>
          </cell>
          <cell r="B3183" t="str">
            <v>TRATOR DE ESTEIRAS 153HP PESO OPERACIONAL 15T, COM RODA MOTRIZ ELEVADA- CHP NOTURNO</v>
          </cell>
          <cell r="C3183" t="str">
            <v>CHP-N</v>
          </cell>
          <cell r="D3183">
            <v>254.88</v>
          </cell>
        </row>
        <row r="3184">
          <cell r="A3184">
            <v>5853</v>
          </cell>
          <cell r="B3184" t="str">
            <v>TRATOR DE ESTEIRAS 153HP PESO OPERACIONAL 15T, COM RODA MOTRIZ ELEVADA- CHI DIURNO</v>
          </cell>
          <cell r="C3184" t="str">
            <v>CHI</v>
          </cell>
          <cell r="D3184">
            <v>111.97</v>
          </cell>
        </row>
        <row r="3185">
          <cell r="A3185">
            <v>5854</v>
          </cell>
          <cell r="B3185" t="str">
            <v>TRATOR DE ESTEIRAS 153HP PESO OPERACIONAL 15T, COM RODA MOTRIZ ELEVADA- CHI NOTURNO</v>
          </cell>
          <cell r="C3185" t="str">
            <v>CHI-N</v>
          </cell>
          <cell r="D3185">
            <v>113.78</v>
          </cell>
        </row>
        <row r="3186">
          <cell r="A3186">
            <v>5855</v>
          </cell>
          <cell r="B3186" t="str">
            <v>TRATOR DE ESTEIRAS COM LAMINA - POTENCIA 305 HP - PESO OPERACIONAL 37T - CHP DIURNO</v>
          </cell>
          <cell r="C3186" t="str">
            <v>CHP</v>
          </cell>
          <cell r="D3186">
            <v>593.49</v>
          </cell>
        </row>
        <row r="3187">
          <cell r="A3187">
            <v>5856</v>
          </cell>
          <cell r="B3187" t="str">
            <v>TRATOR DE ESTEIRAS COM LAMINA - POTENCIA 305 HP - PESO OPERACIONAL 37T - CHP NOTURNO</v>
          </cell>
          <cell r="C3187" t="str">
            <v>CHP-N</v>
          </cell>
          <cell r="D3187">
            <v>595.29999999999995</v>
          </cell>
        </row>
        <row r="3188">
          <cell r="A3188">
            <v>5857</v>
          </cell>
          <cell r="B3188" t="str">
            <v>TRATOR DE ESTEIRAS COM LAMINA - POTENCIA 305 HP - PESO OPERACIONAL 37T - CHI DIURNO</v>
          </cell>
          <cell r="C3188" t="str">
            <v>CHI</v>
          </cell>
          <cell r="D3188">
            <v>269.95999999999998</v>
          </cell>
        </row>
        <row r="3189">
          <cell r="A3189">
            <v>5858</v>
          </cell>
          <cell r="B3189" t="str">
            <v>TRATOR DE ESTEIRAS COM LAMINA - POTENCIA 305 HP - PESO OPERACIONAL 37T - CHI NOTURNO</v>
          </cell>
          <cell r="C3189" t="str">
            <v>CHI-N</v>
          </cell>
          <cell r="D3189">
            <v>271.77</v>
          </cell>
        </row>
        <row r="3190">
          <cell r="A3190">
            <v>5860</v>
          </cell>
          <cell r="B3190" t="str">
            <v>TRATOR DE ESTEIRAS 99HP, PESO OPERACIONAL 8,5T - CHP NOTURNO</v>
          </cell>
          <cell r="C3190" t="str">
            <v>CHP-N</v>
          </cell>
          <cell r="D3190">
            <v>143.46</v>
          </cell>
        </row>
        <row r="3191">
          <cell r="A3191">
            <v>5861</v>
          </cell>
          <cell r="B3191" t="str">
            <v>TRATOR DE ESTEIRAS 99HP, PESO OPERACIONAL 8,5T - CHI DIURNO</v>
          </cell>
          <cell r="C3191" t="str">
            <v>CHI</v>
          </cell>
          <cell r="D3191">
            <v>65.709999999999994</v>
          </cell>
        </row>
        <row r="3192">
          <cell r="A3192">
            <v>5862</v>
          </cell>
          <cell r="B3192" t="str">
            <v>TRATOR DE ESTEIRAS 99HP, PESO OPERACIONAL 8,5T - CHI NOTURNO</v>
          </cell>
          <cell r="C3192" t="str">
            <v>CHI-N</v>
          </cell>
          <cell r="D3192">
            <v>67.52</v>
          </cell>
        </row>
        <row r="3193">
          <cell r="A3193">
            <v>5863</v>
          </cell>
          <cell r="B3193" t="str">
            <v>ROLO COMPACTADOR VIBRATÓRIO REBOCÁVEL AÇO LISO, PESO 4,7T, IMPACTO DINÂMICO 18,3T - CHP DIURNO</v>
          </cell>
          <cell r="C3193" t="str">
            <v>CHP</v>
          </cell>
          <cell r="D3193">
            <v>50.04</v>
          </cell>
        </row>
        <row r="3194">
          <cell r="A3194">
            <v>5864</v>
          </cell>
          <cell r="B3194" t="str">
            <v>ROLO COMPACTADOR VIBRATÓRIO REBOCÁVEL AÇO LISO, PESO 4,7T, IMPACTO DINÂMICO 18,3T - CHP NOTURNO</v>
          </cell>
          <cell r="C3194" t="str">
            <v>CHP-N</v>
          </cell>
          <cell r="D3194">
            <v>51.68</v>
          </cell>
        </row>
        <row r="3195">
          <cell r="A3195">
            <v>5865</v>
          </cell>
          <cell r="B3195" t="str">
            <v>ROLO COMPACTADOR VIBRATÓRIO REBOCÁVEL AÇO LISO, PESO 4,7T, IMPACTO DINÂMICO 18,3T - CHI DIURNO</v>
          </cell>
          <cell r="C3195" t="str">
            <v>CHI</v>
          </cell>
          <cell r="D3195">
            <v>16.09</v>
          </cell>
        </row>
        <row r="3196">
          <cell r="A3196">
            <v>5866</v>
          </cell>
          <cell r="B3196" t="str">
            <v>ROLO COMPACTADOR VIBRATÓRIO REBOCÁVEL AÇO LISO, PESO 4,7T, IMPACTO DINÂMICO 18,3T - CHI NOTURNO</v>
          </cell>
          <cell r="C3196" t="str">
            <v>CHI-N</v>
          </cell>
          <cell r="D3196">
            <v>17.73</v>
          </cell>
        </row>
        <row r="3197">
          <cell r="A3197">
            <v>5867</v>
          </cell>
          <cell r="B3197" t="str">
            <v>ROLO COMPACTADOR VIBRATÓRIO TANDEM AÇO LISO, POTÊNCIA 58CV, PESO SEM/COM LASTRO 6,5/9,4 T - CHP DIURNO</v>
          </cell>
          <cell r="C3197" t="str">
            <v>CHP</v>
          </cell>
          <cell r="D3197">
            <v>80.61</v>
          </cell>
        </row>
        <row r="3198">
          <cell r="A3198">
            <v>5868</v>
          </cell>
          <cell r="B3198" t="str">
            <v>ROLO COMPACTADOR VIBRATÓRIO TANDEM AÇO LISO, POTÊNCIA 58CV, PESO SEM/COM LASTRO 6,5/9,4 T - CHP NOTURNO</v>
          </cell>
          <cell r="C3198" t="str">
            <v>CHP-N</v>
          </cell>
          <cell r="D3198">
            <v>73.680000000000007</v>
          </cell>
        </row>
        <row r="3199">
          <cell r="A3199">
            <v>5869</v>
          </cell>
          <cell r="B3199" t="str">
            <v>ROLO COMPACTADOR VIBRATÓRIO TANDEM AÇO LISO, POTÊNCIA 58CV, PESO SEM/COM LASTRO 6,5/9,4 T - CHI DIURNO</v>
          </cell>
          <cell r="C3199" t="str">
            <v>CHI</v>
          </cell>
          <cell r="D3199">
            <v>37.1</v>
          </cell>
        </row>
        <row r="3200">
          <cell r="A3200">
            <v>5870</v>
          </cell>
          <cell r="B3200" t="str">
            <v>ROLO COMPACTADOR VIBRATÓRIO TANDEM AÇO LISO, POTÊNCIA 58CV, PESO SEM/COM LASTRO 6,5/9,4 T - CHI NOTURNO</v>
          </cell>
          <cell r="C3200" t="str">
            <v>CHI-N</v>
          </cell>
          <cell r="D3200">
            <v>30.17</v>
          </cell>
        </row>
        <row r="3201">
          <cell r="A3201">
            <v>5871</v>
          </cell>
          <cell r="B3201" t="str">
            <v>ROLO COMPACTADOR DE PNEUS ESTÁTICO PARA ASFALTO, PRESSÃO VARIÁVEL, POTÊNCIA 99HP, PESO OPERACIONAL SEM/COM LASTRO 8,3/21,0 T - CHP DIURNO</v>
          </cell>
          <cell r="C3201" t="str">
            <v>CHP</v>
          </cell>
          <cell r="D3201">
            <v>127.13</v>
          </cell>
        </row>
        <row r="3202">
          <cell r="A3202">
            <v>5872</v>
          </cell>
          <cell r="B3202" t="str">
            <v>ROLO COMPACTADOR DE PNEUS ESTÁTICO PARA ASFALTO, PRESSÃO VARIÁVEL, POTÊNCIA 99HP, PESO OPERACIONAL SEM/COM LASTRO 8,3/21,0 T - CHP NOTURNO</v>
          </cell>
          <cell r="C3202" t="str">
            <v>CHP-N</v>
          </cell>
          <cell r="D3202">
            <v>139.07</v>
          </cell>
        </row>
        <row r="3203">
          <cell r="A3203">
            <v>5873</v>
          </cell>
          <cell r="B3203" t="str">
            <v>ROLO COMPACTADOR DE PNEUS ESTÁTICO PARA ASFALTO, PRESSÃO VARIÁVEL, POTÊNCIA 99HP, PESO OPERACIONAL SEM/COM LASTRO 8,3/21,0 T - CHI DIURNO</v>
          </cell>
          <cell r="C3203" t="str">
            <v>CHI</v>
          </cell>
          <cell r="D3203">
            <v>45.18</v>
          </cell>
        </row>
        <row r="3204">
          <cell r="A3204">
            <v>5874</v>
          </cell>
          <cell r="B3204" t="str">
            <v>ROLO COMPACTADOR DE PNEUS ESTÁTICO PARA ASFALTO, PRESSÃO VARIÁVEL, POTÊNCIA 99HP, PESO OPERACIONAL SEM/COM LASTRO 8,3/21,0 T - CHI NOTURNO</v>
          </cell>
          <cell r="C3204" t="str">
            <v>CHI-N</v>
          </cell>
          <cell r="D3204">
            <v>57.12</v>
          </cell>
        </row>
        <row r="3205">
          <cell r="A3205">
            <v>5875</v>
          </cell>
          <cell r="B3205" t="str">
            <v>RETRO-ESCAVADEIRA, 74HP - (VU = 6 ANOS) - CHP DIURNO</v>
          </cell>
          <cell r="C3205" t="str">
            <v>CHP</v>
          </cell>
          <cell r="D3205">
            <v>79.3</v>
          </cell>
        </row>
        <row r="3206">
          <cell r="A3206">
            <v>5876</v>
          </cell>
          <cell r="B3206" t="str">
            <v>RETRO-ESCAVADEIRA, 74HP (VU = 6 ANOS) - CHP NOTURNO</v>
          </cell>
          <cell r="C3206" t="str">
            <v>CHP-N</v>
          </cell>
          <cell r="D3206">
            <v>80.06</v>
          </cell>
        </row>
        <row r="3207">
          <cell r="A3207">
            <v>5877</v>
          </cell>
          <cell r="B3207" t="str">
            <v>RETRO-ESCAVADEIRA, 74HP (VU = 6 ANOS) - CHI DIURNO</v>
          </cell>
          <cell r="C3207" t="str">
            <v>CHI</v>
          </cell>
          <cell r="D3207">
            <v>31</v>
          </cell>
        </row>
        <row r="3208">
          <cell r="A3208">
            <v>5878</v>
          </cell>
          <cell r="B3208" t="str">
            <v>RETRO-ESCAVADEIRA, 74HP (VU = 6 ANOS) - CHI NOTURNO</v>
          </cell>
          <cell r="C3208" t="str">
            <v>CHI-N</v>
          </cell>
          <cell r="D3208">
            <v>31.76</v>
          </cell>
        </row>
        <row r="3209">
          <cell r="A3209">
            <v>5879</v>
          </cell>
          <cell r="B3209" t="str">
            <v>ROLO COMPACTADOR VIBRATÓRIO PÉ DE CARNEIRO, OPERADO POR CONTROLE REMOTO, POTÊNCIA 17HP, PESO OPERACIONAL 1,65T - CHP DIURNO</v>
          </cell>
          <cell r="C3209" t="str">
            <v>CHP</v>
          </cell>
          <cell r="D3209">
            <v>7.54</v>
          </cell>
        </row>
        <row r="3210">
          <cell r="A3210">
            <v>5880</v>
          </cell>
          <cell r="B3210" t="str">
            <v>ROLO COMPACTADOR VIBRATÓRIO PÉ DE CARNEIRO, OPERADO POR CONTROLE REMOTO, POTÊNCIA 17HP, PESO OPERACIONAL 1,65T - CHP NOTURNO</v>
          </cell>
          <cell r="C3210" t="str">
            <v>CHP-N</v>
          </cell>
          <cell r="D3210">
            <v>7.54</v>
          </cell>
        </row>
        <row r="3211">
          <cell r="A3211">
            <v>5881</v>
          </cell>
          <cell r="B3211" t="str">
            <v>ROLO COMPACTADOR VIBRATÓRIO PÉ DE CARNEIRO, OPERADO POR CONTROLE REMOTO, POTÊNCIA 17HP, PESO OPERACIONAL 1,65T - CHI</v>
          </cell>
          <cell r="C3211" t="str">
            <v>CHI</v>
          </cell>
          <cell r="D3211">
            <v>5.66</v>
          </cell>
        </row>
        <row r="3212">
          <cell r="A3212">
            <v>5882</v>
          </cell>
          <cell r="B3212" t="str">
            <v>EQUIPAMENTO PARA LAMA ASFALTICA COM SILO DE AGREGADO 6M3, DOSADOR DE CIMENTO, A SER MONTADO SOBRE CAMINHÃO (NAO INCLUI O CAMINHAO) - CUSTO HORARIO PRODUTIVO DIURNO</v>
          </cell>
          <cell r="C3212" t="str">
            <v>CHP</v>
          </cell>
          <cell r="D3212">
            <v>121.71</v>
          </cell>
        </row>
        <row r="3213">
          <cell r="A3213">
            <v>5883</v>
          </cell>
          <cell r="B3213" t="str">
            <v>EQUIPAMENTO PARA LAMA ASFALTICA COM SILO DE AGREGADO 6M3, DOSADOR DE CIMENTO, A SER MONTADO SOBRE CAMINHÃO (NAO INCLUI O CAMINHAO) - CUSTO HORARIO PRODUTIVO NOTURNO</v>
          </cell>
          <cell r="C3213" t="str">
            <v>CHP-N</v>
          </cell>
          <cell r="D3213">
            <v>123.39</v>
          </cell>
        </row>
        <row r="3214">
          <cell r="A3214">
            <v>5884</v>
          </cell>
          <cell r="B3214" t="str">
            <v>EQUIPAMENTO PARA LAMA ASFALTICA COM SILO DE AGREGADO 6M3, DOSADOR DE CIMENTO, A SER MONTADO SOBRE CAMINHÃO (NAO INCLUI O CAMINHAO) - CUSTO HORARIO IMPRODUTIVO DIURNO</v>
          </cell>
          <cell r="C3214" t="str">
            <v>CHI</v>
          </cell>
          <cell r="D3214">
            <v>50.14</v>
          </cell>
        </row>
        <row r="3215">
          <cell r="A3215">
            <v>5885</v>
          </cell>
          <cell r="B3215" t="str">
            <v>EQUIPAMENTO PARA LAMA ASFALTICA COM SILO DE AGREGADO 6M3, DOSADOR DE CIMENTO, MONTADO SOBRE CAMINHÃO - CHI NOTURNO</v>
          </cell>
          <cell r="C3215" t="str">
            <v>CHI-N</v>
          </cell>
          <cell r="D3215">
            <v>51.83</v>
          </cell>
        </row>
        <row r="3216">
          <cell r="A3216">
            <v>5886</v>
          </cell>
          <cell r="B3216" t="str">
            <v>CAMINHAO PIPA FORD F12000 6000L 162HP C/BOMBA GASOLINA - CHP DIURNO</v>
          </cell>
          <cell r="C3216" t="str">
            <v>CHP</v>
          </cell>
          <cell r="D3216">
            <v>73.83</v>
          </cell>
        </row>
        <row r="3217">
          <cell r="A3217">
            <v>5888</v>
          </cell>
          <cell r="B3217" t="str">
            <v>CAMINHAO PIPA FORD F12000 6000L 162HP C/BOMBA GASOLINA - CHI DIURNO</v>
          </cell>
          <cell r="C3217" t="str">
            <v>CHI</v>
          </cell>
          <cell r="D3217">
            <v>25.32</v>
          </cell>
        </row>
        <row r="3218">
          <cell r="A3218">
            <v>5890</v>
          </cell>
          <cell r="B3218" t="str">
            <v>CAMINHAO TOCO, 177CV - 14T (VU=6ANOS) (NAO INCLUI CARROCERIA) - CUSTOHORARIO PRODUTIVO DIURNO</v>
          </cell>
          <cell r="C3218" t="str">
            <v>CHP</v>
          </cell>
          <cell r="D3218">
            <v>93.74</v>
          </cell>
        </row>
        <row r="3219">
          <cell r="A3219">
            <v>5891</v>
          </cell>
          <cell r="B3219" t="str">
            <v>CAMINHAO TOCO, 177CV - 14T (VU=6ANOS) (NAO INCLUI CARROCERIA) - CUSTOHORARIO PRODUTIVO NOTURNO</v>
          </cell>
          <cell r="C3219" t="str">
            <v>CHP-N</v>
          </cell>
          <cell r="D3219">
            <v>95.42</v>
          </cell>
        </row>
        <row r="3220">
          <cell r="A3220">
            <v>5892</v>
          </cell>
          <cell r="B3220" t="str">
            <v>CAMINHAO TOCO, 177CV - 14T (VU=6ANOS) (NAO INCLUI CARROCERIA) - CUSTOHORARIO IMPRODUTIVO DIURNO</v>
          </cell>
          <cell r="C3220" t="str">
            <v>CHI</v>
          </cell>
          <cell r="D3220">
            <v>26.33</v>
          </cell>
        </row>
        <row r="3221">
          <cell r="A3221">
            <v>5893</v>
          </cell>
          <cell r="B3221" t="str">
            <v>CAMINHAO TOCO, 177CV - 14T (VU=6ANOS) (NAO INCLUI CARROCERIA) - CUSTOHORARIO IMPRODUTIVO NOTURNO</v>
          </cell>
          <cell r="C3221" t="str">
            <v>CHI-N</v>
          </cell>
          <cell r="D3221">
            <v>28.02</v>
          </cell>
        </row>
        <row r="3222">
          <cell r="A3222">
            <v>5894</v>
          </cell>
          <cell r="B3222" t="str">
            <v>CAMINHAO TOCO, 170CV - 11T (VU=6ANOS) (NAO INCLUI CARROCERIA) - CUSTOHORARIO PRODUTIVO DIURNO</v>
          </cell>
          <cell r="C3222" t="str">
            <v>CHP</v>
          </cell>
          <cell r="D3222">
            <v>89.79</v>
          </cell>
        </row>
        <row r="3223">
          <cell r="A3223">
            <v>5895</v>
          </cell>
          <cell r="B3223" t="str">
            <v>CAMINHAO TOCO, 170CV - 11T (VU=6ANOS) (NAO INCLUI CARROCERIA) - CUSTOHORARIO PRODUTIVO NOTURNO</v>
          </cell>
          <cell r="C3223" t="str">
            <v>CHP-N</v>
          </cell>
          <cell r="D3223">
            <v>91.47</v>
          </cell>
        </row>
        <row r="3224">
          <cell r="A3224">
            <v>5896</v>
          </cell>
          <cell r="B3224" t="str">
            <v>CAMINHAO TOCO, 170CV - 11T (VU=6ANOS) (NAO INCLUI CARROCERIA) - CUSTOHORARIO IMPRODUTIVO DIURNO</v>
          </cell>
          <cell r="C3224" t="str">
            <v>CHI</v>
          </cell>
          <cell r="D3224">
            <v>25.99</v>
          </cell>
        </row>
        <row r="3225">
          <cell r="A3225">
            <v>5897</v>
          </cell>
          <cell r="B3225" t="str">
            <v>CAMINHAO TOCO, 170CV - 11T (VU=6ANOS) (NAO INCLUI CARROCERIA) - CUSTOHORARIO IMPRODUTIVO NOTURNO</v>
          </cell>
          <cell r="C3225" t="str">
            <v>CHI-N</v>
          </cell>
          <cell r="D3225">
            <v>27.68</v>
          </cell>
        </row>
        <row r="3226">
          <cell r="A3226">
            <v>5898</v>
          </cell>
          <cell r="B3226" t="str">
            <v>CAMINHAO PIPA 6000L TOCO, 162CV - 7,5T (VU=6ANOS) (INCLUI TANQUE DE ACO PARA TRANSPORTE DE AGUA E MOTOBOMBA CENTRIFUGA A GASOLINA 3,5CV) - CUSTO HORARIO PRODUTIVO NOTURNO</v>
          </cell>
          <cell r="C3226" t="str">
            <v>CHP-N</v>
          </cell>
          <cell r="D3226">
            <v>95.23</v>
          </cell>
        </row>
        <row r="3227">
          <cell r="A3227">
            <v>5900</v>
          </cell>
          <cell r="B3227" t="str">
            <v>CAMINHAO PIPA 6000L TOCO, 162CV - 7,5T (VU=6ANOS) (INCLUI TANQUE DE ACO PARA TRANSPORTE DE AGUA E MOTOBOMBA CENTRIFUGA A GASOLINA 3,5CV) - CUSTO HORARIO IMPRODUTIVO NOTURNO</v>
          </cell>
          <cell r="C3227" t="str">
            <v>CHI-N</v>
          </cell>
          <cell r="D3227">
            <v>24.87</v>
          </cell>
        </row>
        <row r="3228">
          <cell r="A3228">
            <v>5901</v>
          </cell>
          <cell r="B3228" t="str">
            <v>CAMINHAO PIPA 10000L TRUCADO, 208CV - 21,1T (VU=6ANOS) (INCLUI TANQUEDE ACO PARA TRANSPORTE DE AGUA E MOTOBOMBA CENTRIFUGA A GASOLINA 3,5CV) - CUSTO HORARIO PRODUTIVO DIURNO</v>
          </cell>
          <cell r="C3228" t="str">
            <v>CHP</v>
          </cell>
          <cell r="D3228">
            <v>88.89</v>
          </cell>
        </row>
        <row r="3229">
          <cell r="A3229">
            <v>5902</v>
          </cell>
          <cell r="B3229" t="str">
            <v>CAMINHAO PIPA 10000L TRUCADO, 208CV - 21,1T (VU=6ANOS) (INCLUI TANQUEDE ACO PARA TRANSPORTE DE AGUA E MOTOBOMBA CENTRIFUGA A GASOLINA 3,5CV) - CUSTO HORARIO PRODUTIVO NOTURNO</v>
          </cell>
          <cell r="C3229" t="str">
            <v>CHP-N</v>
          </cell>
          <cell r="D3229">
            <v>90.57</v>
          </cell>
        </row>
        <row r="3230">
          <cell r="A3230">
            <v>5903</v>
          </cell>
          <cell r="B3230" t="str">
            <v>CAMINHAO PIPA 10000L TRUCADO, 208CV - 21,1T (VU=6ANOS) (INCLUI TANQUEDE ACO PARA TRANSPORTE DE AGUA E MOTOBOMBA CENTRIFUGA A GASOLINA 3,5CV) - CUSTO HORARIO IMPRODUTIVO DIURNO</v>
          </cell>
          <cell r="C3230" t="str">
            <v>CHI</v>
          </cell>
          <cell r="D3230">
            <v>24.67</v>
          </cell>
        </row>
        <row r="3231">
          <cell r="A3231">
            <v>5904</v>
          </cell>
          <cell r="B3231" t="str">
            <v>CAMINHAO PIPA 10000L TRUCADO, 208CV - 21,1T (VU=6ANOS) (INCLUI TANQUEDE ACO PARA TRANSPORTE DE AGUA E MOTOBOMBA CENTRIFUGA A GASOLINA 3,5CV) - CUSTO HORARIO IMPRODUTIVO NOTURNO</v>
          </cell>
          <cell r="C3231" t="str">
            <v>CHI-N</v>
          </cell>
          <cell r="D3231">
            <v>26.35</v>
          </cell>
        </row>
        <row r="3232">
          <cell r="A3232">
            <v>5905</v>
          </cell>
          <cell r="B3232" t="str">
            <v>DISTRIBUIDOR DE AGREGADO TIPO DOSADOR REBOCAVEL COM 4 PNEUS COM LARGURA 3,66 M - CHP DIURNO</v>
          </cell>
          <cell r="C3232" t="str">
            <v>CHP</v>
          </cell>
          <cell r="D3232">
            <v>12.24</v>
          </cell>
        </row>
        <row r="3233">
          <cell r="A3233">
            <v>5906</v>
          </cell>
          <cell r="B3233" t="str">
            <v>DISTRIBUIDOR DE AGREGADO TIPO DOSADOR REBOCAVEL COM 4 PNEUS COM LARGURA 3,66 M - CHP NOTURNO</v>
          </cell>
          <cell r="C3233" t="str">
            <v>CHP-N</v>
          </cell>
          <cell r="D3233">
            <v>12.24</v>
          </cell>
        </row>
        <row r="3234">
          <cell r="A3234">
            <v>5907</v>
          </cell>
          <cell r="B3234" t="str">
            <v>DISTRIBUIDOR DE AGREGADO TIPO DOSADOR REBOCAVEL COM 4 PNEUS COM LARGURA 3,66 M - CHI DIURNO</v>
          </cell>
          <cell r="C3234" t="str">
            <v>CHI</v>
          </cell>
          <cell r="D3234">
            <v>8.98</v>
          </cell>
        </row>
        <row r="3235">
          <cell r="A3235">
            <v>5908</v>
          </cell>
          <cell r="B3235" t="str">
            <v>DISTRIBUIDOR DE AGREGADO TIPO DOSADOR REBOCAVEL COM 4 PNEUS COM LARGURA 3,66 M - CHI NOTURNO</v>
          </cell>
          <cell r="C3235" t="str">
            <v>CHI-N</v>
          </cell>
          <cell r="D3235">
            <v>8.98</v>
          </cell>
        </row>
        <row r="3236">
          <cell r="A3236">
            <v>5909</v>
          </cell>
          <cell r="B3236" t="str">
            <v>DISTRIBUIDOR DE BETUME COM TANQUE DE 2500L, REBOCAVEL, PNEUMATICO COMMOTOR A GASOLINA 3,4HP - CHP DIURNO</v>
          </cell>
          <cell r="C3236" t="str">
            <v>CHP</v>
          </cell>
          <cell r="D3236">
            <v>50.95</v>
          </cell>
        </row>
        <row r="3237">
          <cell r="A3237">
            <v>5910</v>
          </cell>
          <cell r="B3237" t="str">
            <v>DISTRIBUIDOR DE BETUME COM TANQUE DE 2500L, REBOCAVEL, PNEUMATICO COMMOTOR A GASOLINA 3,4HP - CHP NOTURNO</v>
          </cell>
          <cell r="C3237" t="str">
            <v>CHP-N</v>
          </cell>
          <cell r="D3237">
            <v>50.96</v>
          </cell>
        </row>
        <row r="3238">
          <cell r="A3238">
            <v>5911</v>
          </cell>
          <cell r="B3238" t="str">
            <v>DISTRIBUIDOR DE BETUME COM TANQUE DE 2500L, REBOCAVEL, PNEUMATICO COMMOTOR A GASOLINA 3,4HP - CHI DIURNO</v>
          </cell>
          <cell r="C3238" t="str">
            <v>CHI</v>
          </cell>
          <cell r="D3238">
            <v>10.54</v>
          </cell>
        </row>
        <row r="3239">
          <cell r="A3239">
            <v>5912</v>
          </cell>
          <cell r="B3239" t="str">
            <v>DISTRIBUIDOR DE BETUME COM TANQUE DE 2500L, REBOCAVEL, PNEUMATICO COMMOTOR A GASOLINA 3,4HP - CHI NOTURNO</v>
          </cell>
          <cell r="C3239" t="str">
            <v>CHI-N</v>
          </cell>
          <cell r="D3239">
            <v>10.56</v>
          </cell>
        </row>
        <row r="3240">
          <cell r="A3240">
            <v>5913</v>
          </cell>
          <cell r="B3240" t="str">
            <v>DISTRIBUIDOR DE ASFALTO MONTADO SOBRE CAMINHAO TOCO 162 HP, COM TANQUEISOLADO 6 M3 COM BARRA ESPARGIDORA DE 3,66 M - CHP DIURNO</v>
          </cell>
          <cell r="C3240" t="str">
            <v>CHP</v>
          </cell>
          <cell r="D3240">
            <v>170.86</v>
          </cell>
        </row>
        <row r="3241">
          <cell r="A3241">
            <v>5914</v>
          </cell>
          <cell r="B3241" t="str">
            <v>DISTRIBUIDOR DE ASFALTO MONTADO SOBRE CAMINHAO TOCO 162 HP, COM TANQUEISOLADO 6 M3 COM BARRA ESPARGIDORA DE 3,66 M - CHP NOTURNO</v>
          </cell>
          <cell r="C3241" t="str">
            <v>CHP-N</v>
          </cell>
          <cell r="D3241">
            <v>174.23</v>
          </cell>
        </row>
        <row r="3242">
          <cell r="A3242">
            <v>5915</v>
          </cell>
          <cell r="B3242" t="str">
            <v>DISTRIBUIDOR DE ASFALTO MONTADO SOBRE CAMINHAO TOCO 162 HP, COM TANQUEISOLADO 6 M3 COM BARRA ESPARGIDORA DE 3,66 M - CHI DIURNO</v>
          </cell>
          <cell r="C3242" t="str">
            <v>CHI</v>
          </cell>
          <cell r="D3242">
            <v>63.07</v>
          </cell>
        </row>
        <row r="3243">
          <cell r="A3243">
            <v>5916</v>
          </cell>
          <cell r="B3243" t="str">
            <v>DISTRIBUIDOR DE ASFALTO MONTADO SOBRE CAMINHAO TOCO 162 HP, COM TANQUEISOLADO 6 M3 COM BARRA ESPARGIDORA DE 3,66 M - CHI NOTURNO</v>
          </cell>
          <cell r="C3243" t="str">
            <v>CHI-N</v>
          </cell>
          <cell r="D3243">
            <v>66.44</v>
          </cell>
        </row>
        <row r="3244">
          <cell r="A3244">
            <v>5921</v>
          </cell>
          <cell r="B3244" t="str">
            <v>GRADE ARADORA COM 20 DISCOS DE 24 " SOBRE PNEUS - CHP DIURNO</v>
          </cell>
          <cell r="C3244" t="str">
            <v>CHP</v>
          </cell>
          <cell r="D3244">
            <v>4.8499999999999996</v>
          </cell>
        </row>
        <row r="3245">
          <cell r="A3245">
            <v>5922</v>
          </cell>
          <cell r="B3245" t="str">
            <v>GRADE ARADORA COM 20 DISCOS DE 24 " SOBRE PNEUS - CHP NOTURNO</v>
          </cell>
          <cell r="C3245" t="str">
            <v>CHP-N</v>
          </cell>
          <cell r="D3245">
            <v>4.8499999999999996</v>
          </cell>
        </row>
        <row r="3246">
          <cell r="A3246">
            <v>5923</v>
          </cell>
          <cell r="B3246" t="str">
            <v>GRADE ARADORA COM 20 DISCOS DE 24" SOBRE PNEUS - CHI DIURNO</v>
          </cell>
          <cell r="C3246" t="str">
            <v>CHI</v>
          </cell>
          <cell r="D3246">
            <v>3.64</v>
          </cell>
        </row>
        <row r="3247">
          <cell r="A3247">
            <v>5924</v>
          </cell>
          <cell r="B3247" t="str">
            <v>LANCA ELEVATORIA TELESCOPICA DE ACIONAMENTO HIDRAULICO, CAPACIDADE DECARGA 30.000 KG, COM CESTO, MONTADA SOBRE CAMINHAO TRUCADO - CHP DIURNO</v>
          </cell>
          <cell r="C3247" t="str">
            <v>CHP</v>
          </cell>
          <cell r="D3247">
            <v>277.68</v>
          </cell>
        </row>
        <row r="3248">
          <cell r="A3248">
            <v>5925</v>
          </cell>
          <cell r="B3248" t="str">
            <v>LANCA ELEVATORIA TELESCOPICA DE ACIONAMENTO HIDRAULICO, CAPACIDADE DECARGA 30.000 KG, COM CESTO, MONTADA SOBRE CAMINHAO TRUCADO - CHP NOTURNO</v>
          </cell>
          <cell r="C3248" t="str">
            <v>CHP-N</v>
          </cell>
          <cell r="D3248">
            <v>279.36</v>
          </cell>
        </row>
        <row r="3249">
          <cell r="A3249">
            <v>5926</v>
          </cell>
          <cell r="B3249" t="str">
            <v>LANCA ELEVATORIA TELESCOPICA DE ACIONAMENTO HIDRAULICO, CAPACIDADE DECARGA 30.000 KG, COM CESTO, MONTADA SOBRE CAMINHAO TRUCADO - CHI DIURNO</v>
          </cell>
          <cell r="C3249" t="str">
            <v>CHI</v>
          </cell>
          <cell r="D3249">
            <v>152</v>
          </cell>
        </row>
        <row r="3250">
          <cell r="A3250">
            <v>5927</v>
          </cell>
          <cell r="B3250" t="str">
            <v>LANCA ELEVATORIA TELESCOPICA DE ACIONAMENTO HIDRAULICO, CAPACIDADE DECARGA 30.000 KG, COM CESTO, MONTADA SOBRE CAMINHAO TRUCADO - CHI NOTURNO</v>
          </cell>
          <cell r="C3250" t="str">
            <v>CHI-N</v>
          </cell>
          <cell r="D3250">
            <v>153.69</v>
          </cell>
        </row>
        <row r="3251">
          <cell r="A3251">
            <v>5928</v>
          </cell>
          <cell r="B3251" t="str">
            <v>GUINDASTE MUNK COM CESTO, CARGA MAXIMA 5,75T (A 2M) E 2,3T ( A 5M), ALT URA MAXIMA = 7,9M, MONTADO SOBRE CAMINHAO DE CARROCERIA 162HP - CHP DIURNO</v>
          </cell>
          <cell r="C3251" t="str">
            <v>CHP</v>
          </cell>
          <cell r="D3251">
            <v>101.5</v>
          </cell>
        </row>
        <row r="3252">
          <cell r="A3252">
            <v>5929</v>
          </cell>
          <cell r="B3252" t="str">
            <v>GUINDASTE MUNK COM CESTO, CARGA MAXIMA 5,75T (A 2M) E 2,3T ( A 5M), ALTURA MAXIMA = 7,9M, MONTADO SOBRE CAMINHAO DE CARROCERIA 162HP - CHPNOTURNO</v>
          </cell>
          <cell r="C3252" t="str">
            <v>CHP-N</v>
          </cell>
          <cell r="D3252">
            <v>103.19</v>
          </cell>
        </row>
        <row r="3253">
          <cell r="A3253">
            <v>5930</v>
          </cell>
          <cell r="B3253" t="str">
            <v>GUINDASTE MUNK COM CESTO, CARGA MAXIMA 5,75T (A 2M) E 2,3T ( A 5M), ALT URA MAXIMA = 7,9M, MONTADO SOBRE CAMINHAO DE CARROCERIA 162HP - CHIDIURNO</v>
          </cell>
          <cell r="C3253" t="str">
            <v>CHI</v>
          </cell>
          <cell r="D3253">
            <v>33.94</v>
          </cell>
        </row>
        <row r="3254">
          <cell r="A3254">
            <v>5931</v>
          </cell>
          <cell r="B3254" t="str">
            <v>GUINDASTE MUNK COM CESTO, CARGA MAXIMA 5,75T (A 2M) E 2,3T ( A 5M), ALT URA MAXIMA = 7,9M, MONTADO SOBRE CAMINHAO DE CARROCERIA 162HP - CHINOTURNO</v>
          </cell>
          <cell r="C3254" t="str">
            <v>CHI-N</v>
          </cell>
          <cell r="D3254">
            <v>35.619999999999997</v>
          </cell>
        </row>
        <row r="3255">
          <cell r="A3255">
            <v>5932</v>
          </cell>
          <cell r="B3255" t="str">
            <v>MOTONIVELADORA CATERPILLAR 120 140HP (VU=6ANOS) - CHP DIURNO</v>
          </cell>
          <cell r="C3255" t="str">
            <v>CHP</v>
          </cell>
          <cell r="D3255">
            <v>178.53</v>
          </cell>
        </row>
        <row r="3256">
          <cell r="A3256">
            <v>5933</v>
          </cell>
          <cell r="B3256" t="str">
            <v>MOTONIVELADORA 140HP (VU=6ANOS) - CHP NOTURNO</v>
          </cell>
          <cell r="C3256" t="str">
            <v>CHP-N</v>
          </cell>
          <cell r="D3256">
            <v>180.33</v>
          </cell>
        </row>
        <row r="3257">
          <cell r="A3257">
            <v>5934</v>
          </cell>
          <cell r="B3257" t="str">
            <v>MOTONIVELADORA 140HP (VU=6ANOS) - CHI DIURNO</v>
          </cell>
          <cell r="C3257" t="str">
            <v>CHI</v>
          </cell>
          <cell r="D3257">
            <v>79.73</v>
          </cell>
        </row>
        <row r="3258">
          <cell r="A3258">
            <v>5935</v>
          </cell>
          <cell r="B3258" t="str">
            <v>MOTONIVELADORA 140HP (VU=6ANOS) - CHI NOTURNO</v>
          </cell>
          <cell r="C3258" t="str">
            <v>CHI-N</v>
          </cell>
          <cell r="D3258">
            <v>81.540000000000006</v>
          </cell>
        </row>
        <row r="3259">
          <cell r="A3259">
            <v>5940</v>
          </cell>
          <cell r="B3259" t="str">
            <v>PA CARREGADEIRA SOBRE RODAS 105 HP - CAPACIDADE DA CACAMBA 1,4 A 1,7 M3 - PESO OPERACIONAL 9.100 KG - CHP DIURNO</v>
          </cell>
          <cell r="C3259" t="str">
            <v>CHP</v>
          </cell>
          <cell r="D3259">
            <v>120.44</v>
          </cell>
        </row>
        <row r="3260">
          <cell r="A3260">
            <v>5941</v>
          </cell>
          <cell r="B3260" t="str">
            <v>PA CARREGADEIRA SOBRE RODAS 105 HP - CAPACIDADE DA CACAMBA 1,4 A 1,7 M3 - PESO OPERACIONAL 9.100 KG - CHP NOTURNO</v>
          </cell>
          <cell r="C3260" t="str">
            <v>CHP-N</v>
          </cell>
          <cell r="D3260">
            <v>122.21</v>
          </cell>
        </row>
        <row r="3261">
          <cell r="A3261">
            <v>5942</v>
          </cell>
          <cell r="B3261" t="str">
            <v>PA CARREGADEIRA SOBRE RODAS 105 HP - CAPACIDADE DA CACAMBA 1,4 A 1,7 M3 - PESO OPERACIONAL 9.100 KG - CHI DIURNO</v>
          </cell>
          <cell r="C3261" t="str">
            <v>CHI</v>
          </cell>
          <cell r="D3261">
            <v>48.88</v>
          </cell>
        </row>
        <row r="3262">
          <cell r="A3262">
            <v>5943</v>
          </cell>
          <cell r="B3262" t="str">
            <v>PA CARREGADEIRA SOBRE RODAS 105 HP - CAPACIDADE DA CACAMBA 1,4 A 1,7 M3 - PESO OPERACIONAL 9.100 KG - CHI NOTURNO</v>
          </cell>
          <cell r="C3262" t="str">
            <v>CHI-N</v>
          </cell>
          <cell r="D3262">
            <v>50.65</v>
          </cell>
        </row>
        <row r="3263">
          <cell r="A3263">
            <v>5944</v>
          </cell>
          <cell r="B3263" t="str">
            <v>PA CARREGADEIRA SOBRE RODAS 180 HP - CAPACIDADE DA CACAMBA. 2,5 A 3,3M3 - PESO OPERACIONAL 17.428 - CHP DIURNO</v>
          </cell>
          <cell r="C3263" t="str">
            <v>CHP</v>
          </cell>
          <cell r="D3263">
            <v>211.11</v>
          </cell>
        </row>
        <row r="3264">
          <cell r="A3264">
            <v>5945</v>
          </cell>
          <cell r="B3264" t="str">
            <v>PA CARREGADEIRA SOBRE RODAS 180 HP - CAPACIDADE DA CACAMBA. 2,5 A 3,3M3 - PESO OPERACIONAL 17.428 - CHP NOTURNO</v>
          </cell>
          <cell r="C3264" t="str">
            <v>CHP-N</v>
          </cell>
          <cell r="D3264">
            <v>212.88</v>
          </cell>
        </row>
        <row r="3265">
          <cell r="A3265">
            <v>5946</v>
          </cell>
          <cell r="B3265" t="str">
            <v>PA CARREGADEIRA SOBRE RODAS 180 HP - CAPACIDADE DA CACAMBA. 2,5 A 3,3M3 - PESO OPERACIONAL 17.428 - CHI DIURNO</v>
          </cell>
          <cell r="C3265" t="str">
            <v>CHI</v>
          </cell>
          <cell r="D3265">
            <v>84.04</v>
          </cell>
        </row>
        <row r="3266">
          <cell r="A3266">
            <v>5947</v>
          </cell>
          <cell r="B3266" t="str">
            <v>PA CARREGADEIRA SOBRE RODAS 180 HP - CAPACIDADE DA CACAMBA. 2,5 A 3,3M3 - PESO OPERACIONAL 17.428 - CHI NOTURNO</v>
          </cell>
          <cell r="C3266" t="str">
            <v>CHI-N</v>
          </cell>
          <cell r="D3266">
            <v>85.81</v>
          </cell>
        </row>
        <row r="3267">
          <cell r="A3267">
            <v>5948</v>
          </cell>
          <cell r="B3267" t="str">
            <v>ROLO COMPACTADOR VIBRATÓRIO DE UM CILINDRO AÇO LISO, POTÊNCIA 80HP, PESO OPERACIONAL 8,1T - CHP DIURNO</v>
          </cell>
          <cell r="C3267" t="str">
            <v>CHP</v>
          </cell>
          <cell r="D3267">
            <v>95.75</v>
          </cell>
        </row>
        <row r="3268">
          <cell r="A3268">
            <v>5949</v>
          </cell>
          <cell r="B3268" t="str">
            <v>ROLO COMPACTADOR VIBRATÓRIO DE UM CILINDRO AÇO LISO, POTÊNCIA 80HP, PESO OPERACIONAL 8,1T - CHP NOTURNO</v>
          </cell>
          <cell r="C3268" t="str">
            <v>CHP-N</v>
          </cell>
          <cell r="D3268">
            <v>84.97</v>
          </cell>
        </row>
        <row r="3269">
          <cell r="A3269">
            <v>5951</v>
          </cell>
          <cell r="B3269" t="str">
            <v>ROLO COMPACTADOR VIBRATÓRIO DE UM CILINDRO AÇO LISO, POTÊNCIA 80HP, PESO OPERACIONAL 8,1T - CHI NOTURNO</v>
          </cell>
          <cell r="C3269" t="str">
            <v>CHI-N</v>
          </cell>
          <cell r="D3269">
            <v>37.22</v>
          </cell>
        </row>
        <row r="3270">
          <cell r="A3270">
            <v>5952</v>
          </cell>
          <cell r="B3270" t="str">
            <v>MARTELETE OU ROMPEDOR PNEUMÁTICO MANUAL 28KG, FREQUENCIA DE IMPACTO 1230/MINUTO - CHI DIURNO</v>
          </cell>
          <cell r="C3270" t="str">
            <v>CHI</v>
          </cell>
          <cell r="D3270">
            <v>11.08</v>
          </cell>
        </row>
        <row r="3271">
          <cell r="A3271">
            <v>5953</v>
          </cell>
          <cell r="B3271" t="str">
            <v>COMPRESSOR DE AR REBOCAVEL, DESCARGA LIVRE EFETIVA 180PCM, PRESSAO DETRABALHO 102 PSI, MOTOR A DIESEL 89CV - CUSTO HORARIO PRODUTIVO DIURNO</v>
          </cell>
          <cell r="C3271" t="str">
            <v>CHP</v>
          </cell>
          <cell r="D3271">
            <v>54.11</v>
          </cell>
        </row>
        <row r="3272">
          <cell r="A3272">
            <v>5954</v>
          </cell>
          <cell r="B3272" t="str">
            <v>COMPRESSOR DE AR REBOCAVEL, DESCARGA LIVRE EFETIVA 180PCM, PRESSAO DETRABALHO 102 PSI, MOTOR A DIESEL 89CV - CUSTO HORARIO IMPRODUTIVO DIURNO</v>
          </cell>
          <cell r="C3272" t="str">
            <v>CHI</v>
          </cell>
          <cell r="D3272">
            <v>18.72</v>
          </cell>
        </row>
        <row r="3273">
          <cell r="A3273">
            <v>5955</v>
          </cell>
          <cell r="B3273" t="str">
            <v>BOMBA ELETRICA SUBMERSA MONOFASICA 3CV - CHP DIURNO</v>
          </cell>
          <cell r="C3273" t="str">
            <v>CHP</v>
          </cell>
          <cell r="D3273">
            <v>1.73</v>
          </cell>
        </row>
        <row r="3274">
          <cell r="A3274">
            <v>5957</v>
          </cell>
          <cell r="B3274" t="str">
            <v>COMPACTADOR DE SOLOS COM PLACA VIBRATORIA, 46X51CM, 5HP, 156KG, DIESEL, IMPACTO DINAMICO 1700KG - CUSTO HORARIO PRODUTIVO DIURNO</v>
          </cell>
          <cell r="C3274" t="str">
            <v>CHP</v>
          </cell>
          <cell r="D3274">
            <v>14.66</v>
          </cell>
        </row>
        <row r="3275">
          <cell r="A3275">
            <v>5958</v>
          </cell>
          <cell r="B3275" t="str">
            <v>COMPACTADOR DE SOLOS COM PLACA VIBRATORIA, 46X51CM, 5HP, 156KG, DIESEL, IMPACTO DINAMICO 1700KG - CUSTO HORARIO PRODUTIVO NOTURNO</v>
          </cell>
          <cell r="C3275" t="str">
            <v>CHP-N</v>
          </cell>
          <cell r="D3275">
            <v>16.03</v>
          </cell>
        </row>
        <row r="3276">
          <cell r="A3276">
            <v>5959</v>
          </cell>
          <cell r="B3276" t="str">
            <v>COMPACTADOR DE SOLOS COM PLACA VIBRATORIA, 46X51CM, 5HP, 156KG, DIESEL, IMPACTO DINAMICO 1700KG - CUSTO HORARIO IMPRODUTIVO DIURNO</v>
          </cell>
          <cell r="C3276" t="str">
            <v>CHI</v>
          </cell>
          <cell r="D3276">
            <v>11.27</v>
          </cell>
        </row>
        <row r="3277">
          <cell r="A3277">
            <v>5960</v>
          </cell>
          <cell r="B3277" t="str">
            <v>COMPACTADOR DE SOLOS COM PLACA VIBRATORIA, 46X51CM, 5HP, 156KG, DIESEL, IMPACTO DINAMICO 1700KG - CUSTO HORARIO IMPRODUTIVO NOTURNO</v>
          </cell>
          <cell r="C3277" t="str">
            <v>CHI-N</v>
          </cell>
          <cell r="D3277">
            <v>12.64</v>
          </cell>
        </row>
        <row r="3278">
          <cell r="A3278">
            <v>5961</v>
          </cell>
          <cell r="B3278" t="str">
            <v>CAMINHAO BASCULANTE, 162HP, 6M3 - 12T (VU=5ANOS) - CHI DIURNO</v>
          </cell>
          <cell r="C3278" t="str">
            <v>CHI</v>
          </cell>
          <cell r="D3278">
            <v>27.26</v>
          </cell>
        </row>
        <row r="3279">
          <cell r="A3279">
            <v>5965</v>
          </cell>
          <cell r="B3279" t="str">
            <v>TANQUE ESTACIONARIO TAA -MACARICO CAP 20 000 L - CHI DIURNO</v>
          </cell>
          <cell r="C3279" t="str">
            <v>CHI</v>
          </cell>
          <cell r="D3279">
            <v>6.62</v>
          </cell>
        </row>
        <row r="3280">
          <cell r="A3280">
            <v>6156</v>
          </cell>
          <cell r="B3280" t="str">
            <v>CAMINHAO BASCULANTE 4,0M3 TOCO 162CV PBT=11800KG - CHI DIURNO</v>
          </cell>
          <cell r="C3280" t="str">
            <v>CHI</v>
          </cell>
          <cell r="D3280">
            <v>25.96</v>
          </cell>
        </row>
        <row r="3281">
          <cell r="A3281">
            <v>6174</v>
          </cell>
          <cell r="B3281" t="str">
            <v>CAMINHAO BASCULANTE - 5,0M3 - 170HP,11,24T (VU=5ANOS) - CHP DIURNO</v>
          </cell>
          <cell r="C3281" t="str">
            <v>CHP</v>
          </cell>
          <cell r="D3281">
            <v>112.72</v>
          </cell>
        </row>
        <row r="3282">
          <cell r="A3282">
            <v>6175</v>
          </cell>
          <cell r="B3282" t="str">
            <v>CAMINHAO BASCULANTE - 5,0M3 - 170HP,11,24T (VU=5ANOS)/DEPRECIACAO E JUROS</v>
          </cell>
          <cell r="C3282" t="str">
            <v>CHI</v>
          </cell>
          <cell r="D3282">
            <v>32.93</v>
          </cell>
        </row>
        <row r="3283">
          <cell r="A3283">
            <v>6176</v>
          </cell>
          <cell r="B3283" t="str">
            <v>CAMINHAO BASCULANTE,5,0 M3 - 11,24T - 170HP (VU=5ANOS) - DEPRECIACAO</v>
          </cell>
          <cell r="C3283" t="str">
            <v>H</v>
          </cell>
          <cell r="D3283">
            <v>24.97</v>
          </cell>
        </row>
        <row r="3284">
          <cell r="A3284">
            <v>6177</v>
          </cell>
          <cell r="B3284" t="str">
            <v>CAMINHAO BASCULANTE, 5,0 M3 - 170HP -11,24T (VU=5ANOS) - JUROS</v>
          </cell>
          <cell r="C3284" t="str">
            <v>H</v>
          </cell>
          <cell r="D3284">
            <v>7.96</v>
          </cell>
        </row>
        <row r="3285">
          <cell r="A3285">
            <v>6178</v>
          </cell>
          <cell r="B3285" t="str">
            <v>CAMINHAO BASCULANTE,TOCO 5,0 M3 - 170HP -11,24T (VU=5ANOS) -CUSTOS C/MATERIAL NA OPERACAO.</v>
          </cell>
          <cell r="C3285" t="str">
            <v>H</v>
          </cell>
          <cell r="D3285">
            <v>54.82</v>
          </cell>
        </row>
        <row r="3286">
          <cell r="A3286">
            <v>6179</v>
          </cell>
          <cell r="B3286" t="str">
            <v>CAMINHAO BASCULANTE - 4,0M3 - 8,5T -152HP / MAO-DE-OBRA NA OPERACAO DIURNA</v>
          </cell>
          <cell r="C3286" t="str">
            <v>H</v>
          </cell>
          <cell r="D3286">
            <v>8.43</v>
          </cell>
        </row>
        <row r="3287">
          <cell r="A3287">
            <v>6225</v>
          </cell>
          <cell r="B3287" t="str">
            <v>IMPERMEABILIZACAO CALHAS/LAJES DESCOBERTA C/3 DEMAOS VEDAPREN PRETO</v>
          </cell>
          <cell r="C3287" t="str">
            <v>M2</v>
          </cell>
          <cell r="D3287">
            <v>18.309999999999999</v>
          </cell>
        </row>
        <row r="3288">
          <cell r="A3288">
            <v>6236</v>
          </cell>
          <cell r="B3288" t="str">
            <v>TRATOR DE ESTEIRAS COM LAMINA - POTENCIA 305 HP - PESO OPERACIONAL 37T (VU=10ANOS) - CHP DIURNO</v>
          </cell>
          <cell r="C3288" t="str">
            <v>CHP</v>
          </cell>
          <cell r="D3288">
            <v>408.74</v>
          </cell>
        </row>
        <row r="3289">
          <cell r="A3289">
            <v>6237</v>
          </cell>
          <cell r="B3289" t="str">
            <v>TRATOR DE ESTEIRAS COM LAMINA - POTENCIA 305 HP - PESO OPERACIONAL 37T (VU=10ANOS) - DEPRECIACAO E JUROS</v>
          </cell>
          <cell r="C3289" t="str">
            <v>H</v>
          </cell>
          <cell r="D3289">
            <v>175.06</v>
          </cell>
        </row>
        <row r="3290">
          <cell r="A3290">
            <v>6238</v>
          </cell>
          <cell r="B3290" t="str">
            <v>TRATOR DE ESTEIRAS COM LAMINA - POTENCIA 305 HP - PESO OPERACIONAL 37T (VU=10ANOS) - MANUTENCAO</v>
          </cell>
          <cell r="C3290" t="str">
            <v>H</v>
          </cell>
          <cell r="D3290">
            <v>98.91</v>
          </cell>
        </row>
        <row r="3291">
          <cell r="A3291">
            <v>6239</v>
          </cell>
          <cell r="B3291" t="str">
            <v>TRATOR DE ESTEIRAS COM LAMINA - POTENCIA 305 HP - PESO OPERACIONAL 37T (VU=10ANOS) -CHI DIURNO</v>
          </cell>
          <cell r="C3291" t="str">
            <v>CHI</v>
          </cell>
          <cell r="D3291">
            <v>184.11</v>
          </cell>
        </row>
        <row r="3292">
          <cell r="A3292">
            <v>6240</v>
          </cell>
          <cell r="B3292" t="str">
            <v>PA CARREGADEIRA SOBRE RODAS 180 HP - CAPACIDADE DA CACAMBA. 2,5 A 3,3M3 - PESO OPERACIONAL 17.428 (VU=8A) - DEPRECIACAO E JUROS</v>
          </cell>
          <cell r="C3292" t="str">
            <v>H</v>
          </cell>
          <cell r="D3292">
            <v>57.4</v>
          </cell>
        </row>
        <row r="3293">
          <cell r="A3293">
            <v>6241</v>
          </cell>
          <cell r="B3293" t="str">
            <v>PA CARREGADEIRA SOBRE RODAS 180 HP - CAPACIDADE DA CACAMBA. 2,5 A 3,3M3 - PESO OPERACIONAL 17.428 (VU=8ANOS) - MANUTENCAO</v>
          </cell>
          <cell r="C3293" t="str">
            <v>H</v>
          </cell>
          <cell r="D3293">
            <v>30.27</v>
          </cell>
        </row>
        <row r="3294">
          <cell r="A3294">
            <v>6242</v>
          </cell>
          <cell r="B3294" t="str">
            <v>PA CARREGADEIRA SOBRE RODAS 180 HP - CAPACIDADE DA CACAMBA. 2,5 A 3,3M3 - PESO OPERACIONAL 17.428 - CHP DIURNO</v>
          </cell>
          <cell r="C3294" t="str">
            <v>CHP</v>
          </cell>
          <cell r="D3294">
            <v>166.59</v>
          </cell>
        </row>
        <row r="3295">
          <cell r="A3295">
            <v>6243</v>
          </cell>
          <cell r="B3295" t="str">
            <v>PA CARREGADEIRA SOBRE RODAS 180 HP - CAPACIDADE DA CACAMBA. 2,5 A 3,3M3 - PESO OPERACIONAL 17.428 - CHI DIURNO</v>
          </cell>
          <cell r="C3295" t="str">
            <v>CHI</v>
          </cell>
          <cell r="D3295">
            <v>66.25</v>
          </cell>
        </row>
        <row r="3296">
          <cell r="A3296">
            <v>6244</v>
          </cell>
          <cell r="B3296" t="str">
            <v>MOTONIVELADORA 140HP PESO OPERACIONAL 12,5T - DEPRECIACAO E JUROS</v>
          </cell>
          <cell r="C3296" t="str">
            <v>H</v>
          </cell>
          <cell r="D3296">
            <v>62.03</v>
          </cell>
        </row>
        <row r="3297">
          <cell r="A3297">
            <v>6245</v>
          </cell>
          <cell r="B3297" t="str">
            <v>MOTONIVELADORA 140HP PESO OPERACIONAL 12,5T - MANUTENCAO</v>
          </cell>
          <cell r="C3297" t="str">
            <v>H</v>
          </cell>
          <cell r="D3297">
            <v>30.8</v>
          </cell>
        </row>
        <row r="3298">
          <cell r="A3298">
            <v>6246</v>
          </cell>
          <cell r="B3298" t="str">
            <v>MOTONIVELADORA 140HP PESO OPERACIONAL 12,5T - CHP DIURNO</v>
          </cell>
          <cell r="C3298" t="str">
            <v>CHP</v>
          </cell>
          <cell r="D3298">
            <v>159.56</v>
          </cell>
        </row>
        <row r="3299">
          <cell r="A3299">
            <v>6247</v>
          </cell>
          <cell r="B3299" t="str">
            <v>MOTONIVELADORA CATERPILLAR 140HP (VU=8ANOS/16.000H) - CHI DIURNO</v>
          </cell>
          <cell r="C3299" t="str">
            <v>CHI</v>
          </cell>
          <cell r="D3299">
            <v>71.05</v>
          </cell>
        </row>
        <row r="3300">
          <cell r="A3300">
            <v>6248</v>
          </cell>
          <cell r="B3300" t="str">
            <v>TRATOR DE ESTEIRAS 153HP PESO OPERACIONAL 15T, COM RODA MOTRIZ ELEVADA(VU=10AN0S) -DEPRECIAO E JUROS</v>
          </cell>
          <cell r="C3300" t="str">
            <v>H</v>
          </cell>
          <cell r="D3300">
            <v>69.06</v>
          </cell>
        </row>
        <row r="3301">
          <cell r="A3301">
            <v>6249</v>
          </cell>
          <cell r="B3301" t="str">
            <v>TRATOR DE ESTEIRAS CATERPILLAR D6 153HP (VU=10AN0S) - MANUTENCAO</v>
          </cell>
          <cell r="C3301" t="str">
            <v>H</v>
          </cell>
          <cell r="D3301">
            <v>39.020000000000003</v>
          </cell>
        </row>
        <row r="3302">
          <cell r="A3302">
            <v>6250</v>
          </cell>
          <cell r="B3302" t="str">
            <v>TRATOR DE ESTEIRAS CATERPILLAR D6 153HP (VU=10AN0S) - CHP DIURNO</v>
          </cell>
          <cell r="C3302" t="str">
            <v>CHP</v>
          </cell>
          <cell r="D3302">
            <v>180.19</v>
          </cell>
        </row>
        <row r="3303">
          <cell r="A3303">
            <v>6252</v>
          </cell>
          <cell r="B3303" t="str">
            <v>CAMINHAO BASCULANTE,6,0 M3 - 211CV - 11,24T,(VU=7ANOS) - DEPRECIACAOE JUROS</v>
          </cell>
          <cell r="C3303" t="str">
            <v>H</v>
          </cell>
          <cell r="D3303">
            <v>23.49</v>
          </cell>
        </row>
        <row r="3304">
          <cell r="A3304">
            <v>6253</v>
          </cell>
          <cell r="B3304" t="str">
            <v>CAMINHAO BASCULANTE 204CV (VU=7ANOS) - MANUTENCAO</v>
          </cell>
          <cell r="C3304" t="str">
            <v>H</v>
          </cell>
          <cell r="D3304">
            <v>13.78</v>
          </cell>
        </row>
        <row r="3305">
          <cell r="A3305">
            <v>6254</v>
          </cell>
          <cell r="B3305" t="str">
            <v>CAMINHAO BASCULANTE 204CV - CUSTO COM MATERIAL NA OPERACAO</v>
          </cell>
          <cell r="C3305" t="str">
            <v>H</v>
          </cell>
          <cell r="D3305">
            <v>84.09</v>
          </cell>
        </row>
        <row r="3306">
          <cell r="A3306">
            <v>6255</v>
          </cell>
          <cell r="B3306" t="str">
            <v>CAMINHAO BASCULANTE 204CV / VALOR DA MAO-DE-OBRA NA OPERACAO</v>
          </cell>
          <cell r="C3306" t="str">
            <v>H</v>
          </cell>
          <cell r="D3306">
            <v>7.77</v>
          </cell>
        </row>
        <row r="3307">
          <cell r="A3307">
            <v>6256</v>
          </cell>
          <cell r="B3307" t="str">
            <v>CAMINHAO BASCULANTE 204CV (VU=7ANOS/14.000H) - CHP DIURNO</v>
          </cell>
          <cell r="C3307" t="str">
            <v>CHP</v>
          </cell>
          <cell r="D3307">
            <v>129.13</v>
          </cell>
        </row>
        <row r="3308">
          <cell r="A3308">
            <v>6257</v>
          </cell>
          <cell r="B3308" t="str">
            <v>CAMINHAO BASCULANTE 204CV (VU=7ANOS/14.000H) - CHI DIURNO</v>
          </cell>
          <cell r="C3308" t="str">
            <v>CHI</v>
          </cell>
          <cell r="D3308">
            <v>31.26</v>
          </cell>
        </row>
        <row r="3309">
          <cell r="A3309">
            <v>6258</v>
          </cell>
          <cell r="B3309" t="str">
            <v>CAMINHAO PIPA 6000L TOCO, 162CV - 7,5T (VU=6ANOS) (INCLUI TANQUE DE ACO PARA TRANSPORTE DE AGUA) - DEPRECIACAO E JUROS</v>
          </cell>
          <cell r="C3309" t="str">
            <v>H</v>
          </cell>
          <cell r="D3309">
            <v>12.61</v>
          </cell>
        </row>
        <row r="3310">
          <cell r="A3310">
            <v>6259</v>
          </cell>
          <cell r="B3310" t="str">
            <v>CAMINHAO PIPA 6000L TOCO, 162CV - 7,5T (VU=6ANOS) (INCLUI TANQUE DE ACO PARA TRANSPORTE DE AGUA) - CUSTO HORARIO PRODUTIVO DIURNO</v>
          </cell>
          <cell r="C3310" t="str">
            <v>CHP</v>
          </cell>
          <cell r="D3310">
            <v>64.099999999999994</v>
          </cell>
        </row>
        <row r="3311">
          <cell r="A3311">
            <v>6260</v>
          </cell>
          <cell r="B3311" t="str">
            <v>CAMINHAO PIPA 6000L TOCO, 162CV - 7,5T (VU=6ANOS) (INCLUI TANQUE DE ACO PARA TRANSPORTE DE AGUA) - CUSTO HORARIO IMPRODUTIVO DIURNO</v>
          </cell>
          <cell r="C3311" t="str">
            <v>CHI</v>
          </cell>
          <cell r="D3311">
            <v>21.04</v>
          </cell>
        </row>
        <row r="3312">
          <cell r="A3312">
            <v>6275</v>
          </cell>
          <cell r="B3312" t="str">
            <v>BLOCO CONCR PREMOLD TP CANALETA 14X19X19CM ASSENT C/ARG 1:6 CIM/AREIA.</v>
          </cell>
          <cell r="C3312" t="str">
            <v>M</v>
          </cell>
          <cell r="D3312">
            <v>6.33</v>
          </cell>
        </row>
        <row r="3313">
          <cell r="A3313">
            <v>6388</v>
          </cell>
          <cell r="B3313" t="str">
            <v>MAQUINA SOLDA ARCO 375A DIESEL 33CV CHP DIURNO EXCLUSIVE OPERADOR</v>
          </cell>
          <cell r="C3313" t="str">
            <v>H</v>
          </cell>
          <cell r="D3313">
            <v>33.21</v>
          </cell>
        </row>
        <row r="3314">
          <cell r="A3314">
            <v>6389</v>
          </cell>
          <cell r="B3314" t="str">
            <v>MAQUINA SOLDA ARCO 375A DIESEL 33CV CHI DIURNO EXCLUSIVE OPERADOR</v>
          </cell>
          <cell r="C3314" t="str">
            <v>H</v>
          </cell>
          <cell r="D3314">
            <v>9.99</v>
          </cell>
        </row>
        <row r="3315">
          <cell r="A3315">
            <v>6390</v>
          </cell>
          <cell r="B3315" t="str">
            <v>MAQUINA SOLDA ARCO 375A DIESEL 33CV CHI NOTURNO EXCLUSIVE OPERADOR</v>
          </cell>
          <cell r="C3315" t="str">
            <v>H</v>
          </cell>
          <cell r="D3315">
            <v>7.2</v>
          </cell>
        </row>
        <row r="3316">
          <cell r="A3316">
            <v>6538</v>
          </cell>
          <cell r="B3316" t="str">
            <v>TRATOR DE ESTEIRAS - D6 - DEPRECIACAO</v>
          </cell>
          <cell r="C3316" t="str">
            <v>H</v>
          </cell>
          <cell r="D3316">
            <v>78.040000000000006</v>
          </cell>
        </row>
        <row r="3317">
          <cell r="A3317">
            <v>6539</v>
          </cell>
          <cell r="B3317" t="str">
            <v>TRATOR DE ESTEIRAS - D6 - JUROS</v>
          </cell>
          <cell r="C3317" t="str">
            <v>H</v>
          </cell>
          <cell r="D3317">
            <v>24.89</v>
          </cell>
        </row>
        <row r="3318">
          <cell r="A3318">
            <v>6540</v>
          </cell>
          <cell r="B3318" t="str">
            <v>TRATOR DE ESTEIRAS - D6 - MANUTENCAO</v>
          </cell>
          <cell r="C3318" t="str">
            <v>H</v>
          </cell>
          <cell r="D3318">
            <v>78.040000000000006</v>
          </cell>
        </row>
        <row r="3319">
          <cell r="A3319">
            <v>6541</v>
          </cell>
          <cell r="B3319" t="str">
            <v>TRATOR DE ESTEIRAS - D6 - CUSTOS C/ MAT. NA OPERACAO</v>
          </cell>
          <cell r="C3319" t="str">
            <v>H</v>
          </cell>
          <cell r="D3319">
            <v>57.71</v>
          </cell>
        </row>
        <row r="3320">
          <cell r="A3320">
            <v>6542</v>
          </cell>
          <cell r="B3320" t="str">
            <v>TRATOR DE ESTEIRAS - D6 - MAO DE OBRA NA OPERACAO</v>
          </cell>
          <cell r="C3320" t="str">
            <v>H</v>
          </cell>
          <cell r="D3320">
            <v>8.65</v>
          </cell>
        </row>
        <row r="3321">
          <cell r="A3321">
            <v>6543</v>
          </cell>
          <cell r="B3321" t="str">
            <v>TRATOR DE ESTEIRAS CATERPILLAR - D6 - LIMPEZA DE AREA</v>
          </cell>
          <cell r="C3321" t="str">
            <v>CHP</v>
          </cell>
          <cell r="D3321">
            <v>247.32</v>
          </cell>
        </row>
        <row r="3322">
          <cell r="A3322">
            <v>6554</v>
          </cell>
          <cell r="B3322" t="str">
            <v>TRATOR DE PNEUS 110 A 126 HP - CHP DIURNO</v>
          </cell>
          <cell r="C3322" t="str">
            <v>CHP</v>
          </cell>
          <cell r="D3322">
            <v>75.81</v>
          </cell>
        </row>
        <row r="3323">
          <cell r="A3323">
            <v>6878</v>
          </cell>
          <cell r="B3323" t="str">
            <v>CAMINHAO BASCULANTE 4,0M3 TOCO 162CV PBT=11800KG - CHP DIURNO</v>
          </cell>
          <cell r="C3323" t="str">
            <v>CHP</v>
          </cell>
          <cell r="D3323">
            <v>97.41</v>
          </cell>
        </row>
        <row r="3324">
          <cell r="A3324">
            <v>6879</v>
          </cell>
          <cell r="B3324" t="str">
            <v>ROLO COMPACTADOR DE PNEUS ESTATICO, PRESSAO VARIAVEL, POTENCIA 111HP -PESO SEM/COM LASTRO 9,5/22,4T. - CHP</v>
          </cell>
          <cell r="C3324" t="str">
            <v>CHP</v>
          </cell>
          <cell r="D3324">
            <v>128.11000000000001</v>
          </cell>
        </row>
        <row r="3325">
          <cell r="A3325">
            <v>6880</v>
          </cell>
          <cell r="B3325" t="str">
            <v>ROLO COMPACTADOR DE PNEUS ESTATICO, PRESSAO VARIAVEL, POTENCIA 111HP -PESO SEM/COM LASTRO 9,5/22,4T - CHI</v>
          </cell>
          <cell r="C3325" t="str">
            <v>CHI</v>
          </cell>
          <cell r="D3325">
            <v>60.71</v>
          </cell>
        </row>
        <row r="3326">
          <cell r="A3326">
            <v>7006</v>
          </cell>
          <cell r="B3326" t="str">
            <v>EXTRUSORA DE GUIAS E SARJETAS 14HP - CHP</v>
          </cell>
          <cell r="C3326" t="str">
            <v>CHP</v>
          </cell>
          <cell r="D3326">
            <v>13.26</v>
          </cell>
        </row>
        <row r="3327">
          <cell r="A3327">
            <v>7008</v>
          </cell>
          <cell r="B3327" t="str">
            <v>EXTRUSORA DE GUIAS E SARJETAS 14HP - DEPRECIACAO</v>
          </cell>
          <cell r="C3327" t="str">
            <v>H</v>
          </cell>
          <cell r="D3327">
            <v>4.5999999999999996</v>
          </cell>
        </row>
        <row r="3328">
          <cell r="A3328">
            <v>7009</v>
          </cell>
          <cell r="B3328" t="str">
            <v>EXTRUSORA DE GUIAS E SARJETAS 14HP - JUROS</v>
          </cell>
          <cell r="C3328" t="str">
            <v>H</v>
          </cell>
          <cell r="D3328">
            <v>1.74</v>
          </cell>
        </row>
        <row r="3329">
          <cell r="A3329">
            <v>7010</v>
          </cell>
          <cell r="B3329" t="str">
            <v>EXTRUSORA DE GUIAS E SARJETAS 14HP - MANUTENCAO</v>
          </cell>
          <cell r="C3329" t="str">
            <v>H</v>
          </cell>
          <cell r="D3329">
            <v>2.2999999999999998</v>
          </cell>
        </row>
        <row r="3330">
          <cell r="A3330">
            <v>7012</v>
          </cell>
          <cell r="B3330" t="str">
            <v>VEICULO UTILITARIO TIPO PICK-UP A GASOLINA COM 56,8CV - CHP</v>
          </cell>
          <cell r="C3330" t="str">
            <v>CHP</v>
          </cell>
          <cell r="D3330">
            <v>75.36</v>
          </cell>
        </row>
        <row r="3331">
          <cell r="A3331">
            <v>7013</v>
          </cell>
          <cell r="B3331" t="str">
            <v>VEICULO UTILITARIO TIPO PICK-UP A GASOLINA COM 56,8CV - DEPRECIACAO</v>
          </cell>
          <cell r="C3331" t="str">
            <v>H</v>
          </cell>
          <cell r="D3331">
            <v>4.99</v>
          </cell>
        </row>
        <row r="3332">
          <cell r="A3332">
            <v>7014</v>
          </cell>
          <cell r="B3332" t="str">
            <v>VEICULO UTILITARIO TIPO PICK-UP A GASOLINA COM 56,8CV - JUROS</v>
          </cell>
          <cell r="C3332" t="str">
            <v>H</v>
          </cell>
          <cell r="D3332">
            <v>2.11</v>
          </cell>
        </row>
        <row r="3333">
          <cell r="A3333">
            <v>7015</v>
          </cell>
          <cell r="B3333" t="str">
            <v>VEICULO UTILITARIO TIPO PICK-UP A GASOLINA COM 56,8CV - MANUTENCAO</v>
          </cell>
          <cell r="C3333" t="str">
            <v>H</v>
          </cell>
          <cell r="D3333">
            <v>4.1100000000000003</v>
          </cell>
        </row>
        <row r="3334">
          <cell r="A3334">
            <v>7016</v>
          </cell>
          <cell r="B3334" t="str">
            <v>VEICULO UTILITARIO TIPO PICK-UP A GASOLINA COM 56,8CV - CUSTOS C/MATERIAL NA OPERACAO</v>
          </cell>
          <cell r="C3334" t="str">
            <v>H</v>
          </cell>
          <cell r="D3334">
            <v>55.77</v>
          </cell>
        </row>
        <row r="3335">
          <cell r="A3335">
            <v>7017</v>
          </cell>
          <cell r="B3335" t="str">
            <v>MÃO-DE-OBRA OPERAÇÃO DIURNA - VEÍCULO LEVE</v>
          </cell>
          <cell r="C3335" t="str">
            <v>H</v>
          </cell>
          <cell r="D3335">
            <v>8.3800000000000008</v>
          </cell>
        </row>
        <row r="3336">
          <cell r="A3336">
            <v>7018</v>
          </cell>
          <cell r="B3336" t="str">
            <v>DISTRIBUIDOR DE BETUME 6000L 56CV SOB PRESSAO MONTADO SOBRE CHASSIS DECAMINHAO - CHP</v>
          </cell>
          <cell r="C3336" t="str">
            <v>CHP</v>
          </cell>
          <cell r="D3336">
            <v>160.02000000000001</v>
          </cell>
        </row>
        <row r="3337">
          <cell r="A3337">
            <v>7019</v>
          </cell>
          <cell r="B3337" t="str">
            <v>DISTRIBUIDOR DE BETUME 6000L 56CV SOB PRESSAO MONTADO SOBRE CHASSIS DECAMINHAO - DEPRECIACAO</v>
          </cell>
          <cell r="C3337" t="str">
            <v>H</v>
          </cell>
          <cell r="D3337">
            <v>20.61</v>
          </cell>
        </row>
        <row r="3338">
          <cell r="A3338">
            <v>7020</v>
          </cell>
          <cell r="B3338" t="str">
            <v>DISTRIBUIDOR DE BETUME 6000L 56CV SOB PRESSAO MONTADO SOBRE CHASSIS DECAMINHAO - JUROS</v>
          </cell>
          <cell r="C3338" t="str">
            <v>H</v>
          </cell>
          <cell r="D3338">
            <v>10.3</v>
          </cell>
        </row>
        <row r="3339">
          <cell r="A3339">
            <v>7021</v>
          </cell>
          <cell r="B3339" t="str">
            <v>DISTRIBUIDOR DE BETUME 6000L 56CV SOB PRESSAO MONTADO SOBRE CHASSIS DECAMINHAO - MANUTENCAO</v>
          </cell>
          <cell r="C3339" t="str">
            <v>H</v>
          </cell>
          <cell r="D3339">
            <v>18.55</v>
          </cell>
        </row>
        <row r="3340">
          <cell r="A3340">
            <v>7022</v>
          </cell>
          <cell r="B3340" t="str">
            <v>DISTRIBUIDOR DE BETUME 6000L, 56CV SOB PRESSAO MONTADO SOBRE CHASSIS DE CAMINHAO - CUSTOS COM MATERIAL OPERACAO DIURNA</v>
          </cell>
          <cell r="C3340" t="str">
            <v>H</v>
          </cell>
          <cell r="D3340">
            <v>110.56</v>
          </cell>
        </row>
        <row r="3341">
          <cell r="A3341">
            <v>7023</v>
          </cell>
          <cell r="B3341" t="str">
            <v>DISTRIBUIDOR DE BETUME 6000L 56CV SOB PRESSAO MONTADO SOBRE CHASSIS DECAMINHÃO - CHI</v>
          </cell>
          <cell r="C3341" t="str">
            <v>CHI</v>
          </cell>
          <cell r="D3341">
            <v>30.91</v>
          </cell>
        </row>
        <row r="3342">
          <cell r="A3342">
            <v>7024</v>
          </cell>
          <cell r="B3342" t="str">
            <v>ROLO COMPACTADOR DE PNEUS 111HP 11TON - CHP</v>
          </cell>
          <cell r="C3342" t="str">
            <v>CHP</v>
          </cell>
          <cell r="D3342">
            <v>111.65</v>
          </cell>
        </row>
        <row r="3343">
          <cell r="A3343">
            <v>7025</v>
          </cell>
          <cell r="B3343" t="str">
            <v>ROLO COMPACTADOR DE PNEUS 111HP 11TON - CHI</v>
          </cell>
          <cell r="C3343" t="str">
            <v>CHI</v>
          </cell>
          <cell r="D3343">
            <v>44.26</v>
          </cell>
        </row>
        <row r="3344">
          <cell r="A3344">
            <v>7026</v>
          </cell>
          <cell r="B3344" t="str">
            <v>ROLO COMPACTADOR DE PNEUS 111HP 11TON - DEPRECIACAO</v>
          </cell>
          <cell r="C3344" t="str">
            <v>H</v>
          </cell>
          <cell r="D3344">
            <v>24.03</v>
          </cell>
        </row>
        <row r="3345">
          <cell r="A3345">
            <v>7027</v>
          </cell>
          <cell r="B3345" t="str">
            <v>ROLO COMPACTADOR DE PNEUS 111HP 11TON - JUROS</v>
          </cell>
          <cell r="C3345" t="str">
            <v>H</v>
          </cell>
          <cell r="D3345">
            <v>12.01</v>
          </cell>
        </row>
        <row r="3346">
          <cell r="A3346">
            <v>7028</v>
          </cell>
          <cell r="B3346" t="str">
            <v>ROLO COMPACTADOR DE PNEUS 111HP 11TON - MANUTENCAO</v>
          </cell>
          <cell r="C3346" t="str">
            <v>H</v>
          </cell>
          <cell r="D3346">
            <v>21.64</v>
          </cell>
        </row>
        <row r="3347">
          <cell r="A3347">
            <v>7029</v>
          </cell>
          <cell r="B3347" t="str">
            <v>ROLO COMPACTADOR DE PNEUS 111HP 11TON - CUSTOS COM MAO-DE-OBRA NA OPERACAO DIURNA</v>
          </cell>
          <cell r="C3347" t="str">
            <v>H</v>
          </cell>
          <cell r="D3347">
            <v>8.23</v>
          </cell>
        </row>
        <row r="3348">
          <cell r="A3348">
            <v>7030</v>
          </cell>
          <cell r="B3348" t="str">
            <v>TANQUE ESTACINARIO TAA COM SERPENTINA E CAPACIDADE PARA 30.000L - CHP</v>
          </cell>
          <cell r="C3348" t="str">
            <v>CHP</v>
          </cell>
          <cell r="D3348">
            <v>401.92</v>
          </cell>
        </row>
        <row r="3349">
          <cell r="A3349">
            <v>7031</v>
          </cell>
          <cell r="B3349" t="str">
            <v>TANQUE ESTACINARIO TAA COM SERPENTINA E CAPACIDADE PARA 30.000L - CHI</v>
          </cell>
          <cell r="C3349" t="str">
            <v>CHI</v>
          </cell>
          <cell r="D3349">
            <v>7.19</v>
          </cell>
        </row>
        <row r="3350">
          <cell r="A3350">
            <v>7032</v>
          </cell>
          <cell r="B3350" t="str">
            <v>TANQUE ESTACINARIO TAA COM SERPENTINA E CAPACIDADE PARA 30.000L - DEPRECIACAO</v>
          </cell>
          <cell r="C3350" t="str">
            <v>H</v>
          </cell>
          <cell r="D3350">
            <v>5.22</v>
          </cell>
        </row>
        <row r="3351">
          <cell r="A3351">
            <v>7033</v>
          </cell>
          <cell r="B3351" t="str">
            <v>TANQUE ESTACINARIO TAA COM SERPENTINA E CAPACIDADE PARA 30.000L - JUROS</v>
          </cell>
          <cell r="C3351" t="str">
            <v>H</v>
          </cell>
          <cell r="D3351">
            <v>1.97</v>
          </cell>
        </row>
        <row r="3352">
          <cell r="A3352">
            <v>7034</v>
          </cell>
          <cell r="B3352" t="str">
            <v>TANQUE ESTACINARIO TAA COM SERPENTINA E CAPACIDADE PARA 30.000L - MANUTENCAO</v>
          </cell>
          <cell r="C3352" t="str">
            <v>H</v>
          </cell>
          <cell r="D3352">
            <v>2.61</v>
          </cell>
        </row>
        <row r="3353">
          <cell r="A3353">
            <v>7035</v>
          </cell>
          <cell r="B3353" t="str">
            <v>TANQUE ESTACINARIO TAA COM SERPENTINA CAPACIDADE DE 30.000L - CUSTOS COM MATERIAL</v>
          </cell>
          <cell r="C3353" t="str">
            <v>H</v>
          </cell>
          <cell r="D3353">
            <v>392.12</v>
          </cell>
        </row>
        <row r="3354">
          <cell r="A3354">
            <v>7036</v>
          </cell>
          <cell r="B3354" t="str">
            <v>ROLO COMPACTADOR DE PNEUS ESTÁTICO PRESSÃO VARIÁVEL AUTO-PROPELIDO, POTÊNCIA 111HP, PESO OPERACIONAL SEM/COM LASTRO 8/23 T - CHP</v>
          </cell>
          <cell r="C3354" t="str">
            <v>CHP</v>
          </cell>
          <cell r="D3354">
            <v>111.65</v>
          </cell>
        </row>
        <row r="3355">
          <cell r="A3355">
            <v>7037</v>
          </cell>
          <cell r="B3355" t="str">
            <v>ROLO COMPACTADOR DE PNEUS ESTÁTICO PRESSÃO VARIÁVEL AUTO-PROPELIDO, POTÊNCIA 111HP, PESO OPERACIONAL SEM/COM LASTRO 8/23 T - CHI</v>
          </cell>
          <cell r="C3355" t="str">
            <v>CHI</v>
          </cell>
          <cell r="D3355">
            <v>44.26</v>
          </cell>
        </row>
        <row r="3356">
          <cell r="A3356">
            <v>7038</v>
          </cell>
          <cell r="B3356" t="str">
            <v>ROLO COMPACTADOR DE PNEUS ESTATICO, PRESSAO VARIAVEL, POTENCIA 111HP -PESO SEM/COM LASTRO 9,5/22,4T - DEPRECIACAO</v>
          </cell>
          <cell r="C3356" t="str">
            <v>H</v>
          </cell>
          <cell r="D3356">
            <v>24.03</v>
          </cell>
        </row>
        <row r="3357">
          <cell r="A3357">
            <v>7039</v>
          </cell>
          <cell r="B3357" t="str">
            <v>ROLO COMPACTADOR DE PNEUS ESTATICO, PRESSAO VARIAVEL, POTENCIA 111HP -PESO SEM/COM LASTRO 9,5/22,4T - JUROS</v>
          </cell>
          <cell r="C3357" t="str">
            <v>H</v>
          </cell>
          <cell r="D3357">
            <v>12.01</v>
          </cell>
        </row>
        <row r="3358">
          <cell r="A3358">
            <v>7040</v>
          </cell>
          <cell r="B3358" t="str">
            <v>ROLO COMPACTADOR DE PNEUS ESTATICO, PRESSAO VARIAVEL, POTENCIA 111HP -PESO SEM/COM LASTRO 9,5/22,4T - MANUTENCAO</v>
          </cell>
          <cell r="C3358" t="str">
            <v>H</v>
          </cell>
          <cell r="D3358">
            <v>21.64</v>
          </cell>
        </row>
        <row r="3359">
          <cell r="A3359">
            <v>7041</v>
          </cell>
          <cell r="B3359" t="str">
            <v>ROLO COMPACTADOR DE PNEUS ESTATICO, PRESSAO VARIAVEL, POTENCIA 111HP -PESO SEM/COM LASTRO 9,5/22,4T - CUSTOS COM MAO-DE-OBRA NA OPERACAO</v>
          </cell>
          <cell r="C3359" t="str">
            <v>H</v>
          </cell>
          <cell r="D3359">
            <v>8.23</v>
          </cell>
        </row>
        <row r="3360">
          <cell r="A3360">
            <v>7042</v>
          </cell>
          <cell r="B3360" t="str">
            <v>CONJUNTO MOTOR-BOMBA DIESEL PARA DRENAGEM DE AGUA SUJA - 6HP - CHP</v>
          </cell>
          <cell r="C3360" t="str">
            <v>CHP</v>
          </cell>
          <cell r="D3360">
            <v>12.88</v>
          </cell>
        </row>
        <row r="3361">
          <cell r="A3361">
            <v>7043</v>
          </cell>
          <cell r="B3361" t="str">
            <v>CONJUNTO MOTOR-BOMBA DIESEL PARA DRENAGEM DE AGUA SUJA - 6HP - CHI</v>
          </cell>
          <cell r="C3361" t="str">
            <v>CHI</v>
          </cell>
          <cell r="D3361">
            <v>9.1</v>
          </cell>
        </row>
        <row r="3362">
          <cell r="A3362">
            <v>7044</v>
          </cell>
          <cell r="B3362" t="str">
            <v>CONJUNTO MOTOR-BOMBA DIESEL PARA DRENAGEM DE AGUA SUJA - 6HP - DEPRECIACAO</v>
          </cell>
          <cell r="C3362" t="str">
            <v>H</v>
          </cell>
          <cell r="D3362">
            <v>0.28000000000000003</v>
          </cell>
        </row>
        <row r="3363">
          <cell r="A3363">
            <v>7045</v>
          </cell>
          <cell r="B3363" t="str">
            <v>CONJUNTO MOTOR-BOMBA DIESEL PARA DRENAGEM DE AGUA SUJA - 6HP - JUROS</v>
          </cell>
          <cell r="C3363" t="str">
            <v>H</v>
          </cell>
          <cell r="D3363">
            <v>0.17</v>
          </cell>
        </row>
        <row r="3364">
          <cell r="A3364">
            <v>7046</v>
          </cell>
          <cell r="B3364" t="str">
            <v>CONJUNTO MOTOR-BOMBA DIESEL PARA DRENAGEM DE AGUA SUJA - 6HP - MANUTENCAO</v>
          </cell>
          <cell r="C3364" t="str">
            <v>H</v>
          </cell>
          <cell r="D3364">
            <v>0.28000000000000003</v>
          </cell>
        </row>
        <row r="3365">
          <cell r="A3365">
            <v>7047</v>
          </cell>
          <cell r="B3365" t="str">
            <v>CONJUNTO MOTOR-BOMBA DIESEL PARA DRENAGEM DE AGUA SUJA - 6HP - CUSTOSCOM MATERIAL NA OPERACAO</v>
          </cell>
          <cell r="C3365" t="str">
            <v>H</v>
          </cell>
          <cell r="D3365">
            <v>3.5</v>
          </cell>
        </row>
        <row r="3366">
          <cell r="A3366">
            <v>7048</v>
          </cell>
          <cell r="B3366" t="str">
            <v>CONJUNTO MOTOR-BOMBA DIESEL PARA DRENAGEM DE AGUA SUJA - 6HP - MAO-DE-OBRA NA OPERACAO</v>
          </cell>
          <cell r="C3366" t="str">
            <v>H</v>
          </cell>
          <cell r="D3366">
            <v>8.65</v>
          </cell>
        </row>
        <row r="3367">
          <cell r="A3367">
            <v>7049</v>
          </cell>
          <cell r="B3367" t="str">
            <v>ROLO COMPACTADOR VIBRATÓRIO PÉ DE CARNEIRO, POTÊNCIA 150HP, PESO OPERACIONAL 9,8 T, IMPACTO DINÂMICO 31,75 T - CHP</v>
          </cell>
          <cell r="C3367" t="str">
            <v>CHP</v>
          </cell>
          <cell r="D3367">
            <v>115.65</v>
          </cell>
        </row>
        <row r="3368">
          <cell r="A3368">
            <v>7050</v>
          </cell>
          <cell r="B3368" t="str">
            <v>ROLO COMPACTADOR AUTOPROPELIDO 127HP 10260KG - CHI</v>
          </cell>
          <cell r="C3368" t="str">
            <v>CHI</v>
          </cell>
          <cell r="D3368">
            <v>42.64</v>
          </cell>
        </row>
        <row r="3369">
          <cell r="A3369">
            <v>7051</v>
          </cell>
          <cell r="B3369" t="str">
            <v>ROLO COMPACTADOR VIBRATÓRIO PÉ DE CARNEIRO, POTÊNCIA 150HP, PESO OPERACIONAL 9,8 T, IMPACTO DINÂMICO 31,75 T - DEPRECIACAO</v>
          </cell>
          <cell r="C3369" t="str">
            <v>H</v>
          </cell>
          <cell r="D3369">
            <v>22.94</v>
          </cell>
        </row>
        <row r="3370">
          <cell r="A3370">
            <v>7052</v>
          </cell>
          <cell r="B3370" t="str">
            <v>ROLO COMPACTADOR VIBRATÓRIO PÉ DE CARNEIRO, POTÊNCIA 150HP, PESO OPERACIONAL 9,8 T, IMPACTO DINÂMICO 31,75 T - JUROS</v>
          </cell>
          <cell r="C3370" t="str">
            <v>H</v>
          </cell>
          <cell r="D3370">
            <v>11.47</v>
          </cell>
        </row>
        <row r="3371">
          <cell r="A3371">
            <v>7053</v>
          </cell>
          <cell r="B3371" t="str">
            <v>ROLO COMPACTADOR VIBRATÓRIO PÉ DE CARNEIRO, POTÊNCIA 150HP, PESO OPERACIONAL 9,8 T, IMPACTO DINÂMICO 31,75 T</v>
          </cell>
          <cell r="C3371" t="str">
            <v>H</v>
          </cell>
          <cell r="D3371">
            <v>20.66</v>
          </cell>
        </row>
        <row r="3372">
          <cell r="A3372">
            <v>7054</v>
          </cell>
          <cell r="B3372" t="str">
            <v>ROLO COMPACTADOR VIBRATÓRIO PÉ DE CARNEIRO, POTÊNCIA 150HP, PESO OPERACIONAL 9,8 T, IMPACTO DINÂMICO 31,75 T - CUSTOS COM MATERIAL NA OPERACAO</v>
          </cell>
          <cell r="C3372" t="str">
            <v>H</v>
          </cell>
          <cell r="D3372">
            <v>52.35</v>
          </cell>
        </row>
        <row r="3373">
          <cell r="A3373">
            <v>7055</v>
          </cell>
          <cell r="B3373" t="str">
            <v>ROLO COMPACTADOR AUTOPROPELIDO 127HP 10260KG - MAO-DE-OBRA NA OPERACAO</v>
          </cell>
          <cell r="C3373" t="str">
            <v>H</v>
          </cell>
          <cell r="D3373">
            <v>8.23</v>
          </cell>
        </row>
        <row r="3374">
          <cell r="A3374">
            <v>7056</v>
          </cell>
          <cell r="B3374" t="str">
            <v>CAMINHAO BASCULANTE TOCO 4,0M3 152CV CARGA UTIL 8,5T - CHP</v>
          </cell>
          <cell r="C3374" t="str">
            <v>CHP</v>
          </cell>
          <cell r="D3374">
            <v>110.76</v>
          </cell>
        </row>
        <row r="3375">
          <cell r="A3375">
            <v>7057</v>
          </cell>
          <cell r="B3375" t="str">
            <v>CAMINHAO BASCULANTE TOCO 4,0M3 152CV CARGA UTIL 8,5T -CHI</v>
          </cell>
          <cell r="C3375" t="str">
            <v>CHI</v>
          </cell>
          <cell r="D3375">
            <v>30.71</v>
          </cell>
        </row>
        <row r="3376">
          <cell r="A3376">
            <v>7058</v>
          </cell>
          <cell r="B3376" t="str">
            <v>CAMINHAO BASCULANTE 4,0M3 152CV COM CAPACIDADE UTIL DE 8,5T - DEPRECIACAO</v>
          </cell>
          <cell r="C3376" t="str">
            <v>H</v>
          </cell>
          <cell r="D3376">
            <v>17.39</v>
          </cell>
        </row>
        <row r="3377">
          <cell r="A3377">
            <v>7059</v>
          </cell>
          <cell r="B3377" t="str">
            <v>CAMINHAO BASCULANTE 4,0M3 CARGA UTIL 8,5T 152CV - JUROS</v>
          </cell>
          <cell r="C3377" t="str">
            <v>H</v>
          </cell>
          <cell r="D3377">
            <v>5.55</v>
          </cell>
        </row>
        <row r="3378">
          <cell r="A3378">
            <v>7060</v>
          </cell>
          <cell r="B3378" t="str">
            <v>CAMINHAO BASCULANTE 4,0M3 CARGA UTIL 8,5T 152CV - MANUTENCAO</v>
          </cell>
          <cell r="C3378" t="str">
            <v>H</v>
          </cell>
          <cell r="D3378">
            <v>17.39</v>
          </cell>
        </row>
        <row r="3379">
          <cell r="A3379">
            <v>7061</v>
          </cell>
          <cell r="B3379" t="str">
            <v>CAMINHAO BASCULANTE 4,0M3 CARGA UTIL 8,5T 152CV - CUSTOS COM MATERIALNA OPERACAO</v>
          </cell>
          <cell r="C3379" t="str">
            <v>H</v>
          </cell>
          <cell r="D3379">
            <v>62.65</v>
          </cell>
        </row>
        <row r="3380">
          <cell r="A3380">
            <v>7062</v>
          </cell>
          <cell r="B3380" t="str">
            <v>CAMINHAO BASCULANTE 4,0M3 CARGA UTIL 8,5T 152CV - MAO-DE-OBRA NA OPERACAO</v>
          </cell>
          <cell r="C3380" t="str">
            <v>H</v>
          </cell>
          <cell r="D3380">
            <v>7.77</v>
          </cell>
        </row>
        <row r="3381">
          <cell r="A3381">
            <v>7063</v>
          </cell>
          <cell r="B3381" t="str">
            <v>TRATOR DE PNEUS 110 A 126 HP - DEPRECIACAO</v>
          </cell>
          <cell r="C3381" t="str">
            <v>H</v>
          </cell>
          <cell r="D3381">
            <v>19.690000000000001</v>
          </cell>
        </row>
        <row r="3382">
          <cell r="A3382">
            <v>7064</v>
          </cell>
          <cell r="B3382" t="str">
            <v>TRATOR DE PNEUS 110 A 126 HP - JUROS</v>
          </cell>
          <cell r="C3382" t="str">
            <v>H</v>
          </cell>
          <cell r="D3382">
            <v>6.28</v>
          </cell>
        </row>
        <row r="3383">
          <cell r="A3383">
            <v>7065</v>
          </cell>
          <cell r="B3383" t="str">
            <v>TRATOR DE PNEUS 110 A 126 HP - MANUTENCAO</v>
          </cell>
          <cell r="C3383" t="str">
            <v>H</v>
          </cell>
          <cell r="D3383">
            <v>15.75</v>
          </cell>
        </row>
        <row r="3384">
          <cell r="A3384">
            <v>7066</v>
          </cell>
          <cell r="B3384" t="str">
            <v>TRATOR DE PNEUS 110 A 126 HP - CUSTOS COM MATERIAL NA OPERACAO</v>
          </cell>
          <cell r="C3384" t="str">
            <v>H</v>
          </cell>
          <cell r="D3384">
            <v>51.94</v>
          </cell>
        </row>
        <row r="3385">
          <cell r="A3385">
            <v>7067</v>
          </cell>
          <cell r="B3385" t="str">
            <v>TRATOR DE PNEUS 110 A 126 HP - MAO-DE-OBRA NA OPERACAO DIURNA</v>
          </cell>
          <cell r="C3385" t="str">
            <v>H</v>
          </cell>
          <cell r="D3385">
            <v>9.0399999999999991</v>
          </cell>
        </row>
        <row r="3386">
          <cell r="A3386">
            <v>53590</v>
          </cell>
          <cell r="B3386" t="str">
            <v>LANCAMENTO DE CONCRETO EM ESTRUTURA</v>
          </cell>
          <cell r="C3386" t="str">
            <v>M3</v>
          </cell>
          <cell r="D3386">
            <v>99.87</v>
          </cell>
        </row>
        <row r="3387">
          <cell r="A3387">
            <v>53781</v>
          </cell>
          <cell r="B3387" t="str">
            <v>CAMINHAO BASCULANTE 4,0M3 TOCO 162CV PBT=11800KG - DEPRECIACAO</v>
          </cell>
          <cell r="C3387" t="str">
            <v>H</v>
          </cell>
          <cell r="D3387">
            <v>13.79</v>
          </cell>
        </row>
        <row r="3388">
          <cell r="A3388">
            <v>53782</v>
          </cell>
          <cell r="B3388" t="str">
            <v>CAMINHAO BASCULANTE 4,0M3 TOCO 162CV PBT=11800KG - MANUTENCAO</v>
          </cell>
          <cell r="C3388" t="str">
            <v>H</v>
          </cell>
          <cell r="D3388">
            <v>13.79</v>
          </cell>
        </row>
        <row r="3389">
          <cell r="A3389">
            <v>53785</v>
          </cell>
          <cell r="B3389" t="str">
            <v>CAMINHAO BASCULANTE 4,0M3 TOCO 162CV PBT=11800KG - MAO-DE-OBRA NA OPERACAO DIURNA</v>
          </cell>
          <cell r="C3389" t="str">
            <v>H</v>
          </cell>
          <cell r="D3389">
            <v>7.77</v>
          </cell>
        </row>
        <row r="3390">
          <cell r="A3390">
            <v>53786</v>
          </cell>
          <cell r="B3390" t="str">
            <v>RETRO-ESCAVADEIRA, 4 X 4, 86 CV (VU= 5 ANOS) - MATERIAIS/OPERAÇÃO</v>
          </cell>
          <cell r="C3390" t="str">
            <v>H</v>
          </cell>
          <cell r="D3390">
            <v>31.33</v>
          </cell>
        </row>
        <row r="3391">
          <cell r="A3391">
            <v>53787</v>
          </cell>
          <cell r="B3391" t="str">
            <v>ROLO COMPACTADOR VIBRATÓRIO DE CILINDRO LISO, AUTO-PROPEL. 80HP, PESOMÁXIMO OPERACIONAL 8,1T - CUSTO DE MATERIAIS NA OPERAÇÃO</v>
          </cell>
          <cell r="C3391" t="str">
            <v>H</v>
          </cell>
          <cell r="D3391">
            <v>53.59</v>
          </cell>
        </row>
        <row r="3392">
          <cell r="A3392">
            <v>53788</v>
          </cell>
          <cell r="B3392" t="str">
            <v>ROLO COMPACTADOR VIBRATORIO DE CILINDRO LISO, AUTO-PROPELIDO 83 CV -6,6T, IMPACTO DINAMICO 18,5/11,5T - CUSTO DE MATERIAIS NA OPERACAO</v>
          </cell>
          <cell r="C3392" t="str">
            <v>H</v>
          </cell>
          <cell r="D3392">
            <v>53.59</v>
          </cell>
        </row>
        <row r="3393">
          <cell r="A3393">
            <v>53789</v>
          </cell>
          <cell r="B3393" t="str">
            <v>ROLO COMPACTADOR VIBRATÓRIO DE CILINDRO LISO, AUTO-PROPEL. 83 CV - 6,6T, IMPACTO DINÂMICO 18,5/11,5T - MAO-DE-OBRA NA OPERACAO</v>
          </cell>
          <cell r="C3393" t="str">
            <v>H</v>
          </cell>
          <cell r="D3393">
            <v>8.23</v>
          </cell>
        </row>
        <row r="3394">
          <cell r="A3394">
            <v>53790</v>
          </cell>
          <cell r="B3394" t="str">
            <v>ROLO COMPACTADOR VIBRATÓRIO, TANDEM, CILINDRO LISO, AUTO-PROPEL. - 40HP - 4,4T, IMPACTO DINÂMICO 3,1T, VU 5 ANOS - CHP DIURNO .</v>
          </cell>
          <cell r="C3394" t="str">
            <v>H</v>
          </cell>
          <cell r="D3394">
            <v>8.23</v>
          </cell>
        </row>
        <row r="3395">
          <cell r="A3395">
            <v>53792</v>
          </cell>
          <cell r="B3395" t="str">
            <v>CAMINHAO BASCULANTE ,162HP- 6M3 - OPERACAO DIURNA</v>
          </cell>
          <cell r="C3395" t="str">
            <v>H</v>
          </cell>
          <cell r="D3395">
            <v>53.59</v>
          </cell>
        </row>
        <row r="3396">
          <cell r="A3396">
            <v>53793</v>
          </cell>
          <cell r="B3396" t="str">
            <v>CAMINHAO BASCULANTE ,162HP- 6M3 / MAO-DE-OBRA NA OPERACAO DIURNA</v>
          </cell>
          <cell r="C3396" t="str">
            <v>H</v>
          </cell>
          <cell r="D3396">
            <v>6.88</v>
          </cell>
        </row>
        <row r="3397">
          <cell r="A3397">
            <v>53794</v>
          </cell>
          <cell r="B3397" t="str">
            <v>USINA DE CONCRETO FIXA CAPACIDADE 90/120 M³, 63HP - MANUTENÇÃO</v>
          </cell>
          <cell r="C3397" t="str">
            <v>H</v>
          </cell>
          <cell r="D3397">
            <v>18.559999999999999</v>
          </cell>
        </row>
        <row r="3398">
          <cell r="A3398">
            <v>53795</v>
          </cell>
          <cell r="B3398" t="str">
            <v>USINA DE CONCRETO FIXA CAPACIDADE 90/120 M³, 63HP - MÃO-DE-OBRA NA OPERAÇÃO NOTURNA</v>
          </cell>
          <cell r="C3398" t="str">
            <v>H</v>
          </cell>
          <cell r="D3398">
            <v>26.89</v>
          </cell>
        </row>
        <row r="3399">
          <cell r="A3399">
            <v>53796</v>
          </cell>
          <cell r="B3399" t="str">
            <v>CAMINHAO CARROCERIA ABERTA,EM MADEIRA, TOCO, 170CV - 11T (VU=6ANOS) -CHI DIURNO - DEPRECIACAO E JUROS</v>
          </cell>
          <cell r="C3399" t="str">
            <v>H</v>
          </cell>
          <cell r="D3399">
            <v>18.34</v>
          </cell>
        </row>
        <row r="3400">
          <cell r="A3400">
            <v>53797</v>
          </cell>
          <cell r="B3400" t="str">
            <v>CAMINHAO CARROCERIA ABERTA,EM MADEIRA, TOCO, 170CV - 11T (VU=6ANOS) -MATERIAIS/OPERACAO</v>
          </cell>
          <cell r="C3400" t="str">
            <v>H</v>
          </cell>
          <cell r="D3400">
            <v>53.59</v>
          </cell>
        </row>
        <row r="3401">
          <cell r="A3401">
            <v>53798</v>
          </cell>
          <cell r="B3401" t="str">
            <v>CAMINHAO CARROCERIA ABERTA,EM MADEIRA, TOCO, 170CV - 11T (VU=6ANOS) -MAO-DE-OBRA DIURNA NA OPERACAO</v>
          </cell>
          <cell r="C3401" t="str">
            <v>H</v>
          </cell>
          <cell r="D3401">
            <v>8.43</v>
          </cell>
        </row>
        <row r="3402">
          <cell r="A3402">
            <v>53799</v>
          </cell>
          <cell r="B3402" t="str">
            <v>CAMINHAO CARROCERIA ABERTA,EM MADEIRA, TOCO, 170CV - 11T (VU=6ANOS) -CHI DIURNO - MAO-DE-OBRA NA OPERACAO NOTURNA</v>
          </cell>
          <cell r="C3402" t="str">
            <v>H</v>
          </cell>
          <cell r="D3402">
            <v>8.26</v>
          </cell>
        </row>
        <row r="3403">
          <cell r="A3403">
            <v>53800</v>
          </cell>
          <cell r="B3403" t="str">
            <v>USINA MISTURADORA DE SOLOS, DOSADORES TRIPLOS, CALHA VIBRATÓRIA, CAPACIDADE 200/500 TON, 201HP - MATERIAIS NA OPERAÇÃO</v>
          </cell>
          <cell r="C3403" t="str">
            <v>H</v>
          </cell>
          <cell r="D3403">
            <v>35.159999999999997</v>
          </cell>
        </row>
        <row r="3404">
          <cell r="A3404">
            <v>53801</v>
          </cell>
          <cell r="B3404" t="str">
            <v>USINA MISTURADORA DE SOLOS, DOSADORES TRIPLOS, CALHA VIBRATÓRIA, CAPCIDADE 200/500 TON, 201HP - MÃO-DE-OBRA NA OPERAÇÃO DIURNA</v>
          </cell>
          <cell r="C3404" t="str">
            <v>H</v>
          </cell>
          <cell r="D3404">
            <v>39.21</v>
          </cell>
        </row>
        <row r="3405">
          <cell r="A3405">
            <v>53802</v>
          </cell>
          <cell r="B3405" t="str">
            <v>VIBROACABADORA SOBRE ESTEIRAS POTENCIA MAX. 105CV CAPACIDADE ATE 450 T/H - MAO-DE-OBRA NA OPERACAO DIURNA</v>
          </cell>
          <cell r="C3405" t="str">
            <v>H</v>
          </cell>
          <cell r="D3405">
            <v>8.23</v>
          </cell>
        </row>
        <row r="3406">
          <cell r="A3406">
            <v>53803</v>
          </cell>
          <cell r="B3406" t="str">
            <v>VIBROACABADORA SOBRE ESTEIRAS POTENCIA MAX. 105CV CAPACIDADE ATE 450 T/H - MAO-DE-OBRA NA OPERACAO NOTURNA</v>
          </cell>
          <cell r="C3406" t="str">
            <v>H</v>
          </cell>
          <cell r="D3406">
            <v>9.8699999999999992</v>
          </cell>
        </row>
        <row r="3407">
          <cell r="A3407">
            <v>53804</v>
          </cell>
          <cell r="B3407" t="str">
            <v>VASSOURA MECÂNICA REBOCÁVEL C/ ESCOVA CILÍNDRICA LARGURA DE VARRIMENTO= 2,44M - MANUTENÇÃO</v>
          </cell>
          <cell r="C3407" t="str">
            <v>H</v>
          </cell>
          <cell r="D3407">
            <v>1.03</v>
          </cell>
        </row>
        <row r="3408">
          <cell r="A3408">
            <v>53805</v>
          </cell>
          <cell r="B3408" t="str">
            <v>TRATOR PNEUS TRAÇÃO 4X2, 82 CV, PESO C/ LASTRO 4,555 T - MAO-DE-OBRAOPERACAO NOTURNA</v>
          </cell>
          <cell r="C3408" t="str">
            <v>H</v>
          </cell>
          <cell r="D3408">
            <v>10.85</v>
          </cell>
        </row>
        <row r="3409">
          <cell r="A3409">
            <v>53806</v>
          </cell>
          <cell r="B3409" t="str">
            <v>TRATOR DE ESTEIRAS POTENCIA 165 HP, PESO OPERACIONAL 17,1T (VU=5ANOS)- MANUTENCAO</v>
          </cell>
          <cell r="C3409" t="str">
            <v>H</v>
          </cell>
          <cell r="D3409">
            <v>76.069999999999993</v>
          </cell>
        </row>
        <row r="3410">
          <cell r="A3410">
            <v>53807</v>
          </cell>
          <cell r="B3410" t="str">
            <v>TRATOR DE ESTEIRAS POTENCIA 165 HP, PESO OPERACIONAL 17,1T - MAO-DE-OBRA NA OPERACAO DIURNA</v>
          </cell>
          <cell r="C3410" t="str">
            <v>H</v>
          </cell>
          <cell r="D3410">
            <v>16.809999999999999</v>
          </cell>
        </row>
        <row r="3411">
          <cell r="A3411">
            <v>53808</v>
          </cell>
          <cell r="B3411" t="str">
            <v>TRATOR DE ESTEIRAS POTENCIA 165 HP, PESO OPERACIONAL 17,1T - MAO-DE-OBRA NA OPERACAO NOTURNA</v>
          </cell>
          <cell r="C3411" t="str">
            <v>H</v>
          </cell>
          <cell r="D3411">
            <v>10.85</v>
          </cell>
        </row>
        <row r="3412">
          <cell r="A3412">
            <v>53810</v>
          </cell>
          <cell r="B3412" t="str">
            <v>TRATOR DE ESTEIRAS 153HP PESO OPERACIONAL 15T, COM RODA MOTRIZ ELEVADA(VU=5ANOS) - MANUTENCAO</v>
          </cell>
          <cell r="C3412" t="str">
            <v>H</v>
          </cell>
          <cell r="D3412">
            <v>78.040000000000006</v>
          </cell>
        </row>
        <row r="3413">
          <cell r="A3413">
            <v>53811</v>
          </cell>
          <cell r="B3413" t="str">
            <v>TRATOR DE ESTEIRAS 153HP PESO OPERACIONAL 15T, COM RODA MOTRIZ ELEVADA- MA0-DE-OBRA NA OPERACAO DIURNA</v>
          </cell>
          <cell r="C3413" t="str">
            <v>H</v>
          </cell>
          <cell r="D3413">
            <v>9.0399999999999991</v>
          </cell>
        </row>
        <row r="3414">
          <cell r="A3414">
            <v>53812</v>
          </cell>
          <cell r="B3414" t="str">
            <v>TRATOR DE ESTEIRAS 153HP PESO OPERACIONAL 15T, COM RODA MOTRIZ ELEVADA- MA0-DE-OBRA NA OPERACAO NOTURNA</v>
          </cell>
          <cell r="C3414" t="str">
            <v>H</v>
          </cell>
          <cell r="D3414">
            <v>10.85</v>
          </cell>
        </row>
        <row r="3415">
          <cell r="A3415">
            <v>53813</v>
          </cell>
          <cell r="B3415" t="str">
            <v>TRATOR DE ESTEIRAS COM LAMINA - POTENCIA 305 HP - PESO OPERACIONAL 37T (VU=5ANOS) -DEPRECIACAO E JUROS</v>
          </cell>
          <cell r="C3415" t="str">
            <v>H</v>
          </cell>
          <cell r="D3415">
            <v>260.91000000000003</v>
          </cell>
        </row>
        <row r="3416">
          <cell r="A3416">
            <v>53814</v>
          </cell>
          <cell r="B3416" t="str">
            <v>TRATOR DE ESTEIRAS COM LAMINA - POTENCIA 305 HP - PESO OPERACIONAL 37T (VU=5ANOS) - MANUTENCAO</v>
          </cell>
          <cell r="C3416" t="str">
            <v>H</v>
          </cell>
          <cell r="D3416">
            <v>197.81</v>
          </cell>
        </row>
        <row r="3417">
          <cell r="A3417">
            <v>53815</v>
          </cell>
          <cell r="B3417" t="str">
            <v>TRATOR DE ESTEIRAS COM LAMINA - POTENCIA 305 HP - PESO OPERACIONAL 37T - MAO-DE-OBRA NA OPERACAO DIURNA</v>
          </cell>
          <cell r="C3417" t="str">
            <v>H</v>
          </cell>
          <cell r="D3417">
            <v>9.0399999999999991</v>
          </cell>
        </row>
        <row r="3418">
          <cell r="A3418">
            <v>53816</v>
          </cell>
          <cell r="B3418" t="str">
            <v>TRATOR SOBRE ESTEIRAS 305HP - MAO-DE-OBRA NA OPERACAO NOTURNA</v>
          </cell>
          <cell r="C3418" t="str">
            <v>H</v>
          </cell>
          <cell r="D3418">
            <v>10.85</v>
          </cell>
        </row>
        <row r="3419">
          <cell r="A3419">
            <v>53817</v>
          </cell>
          <cell r="B3419" t="str">
            <v>TRATOR DE ESTEIRAS 99HP, PESO OPERACIONAL 8,5T - MATERIAIS NA OPERACAO</v>
          </cell>
          <cell r="C3419" t="str">
            <v>H</v>
          </cell>
          <cell r="D3419">
            <v>32.979999999999997</v>
          </cell>
        </row>
        <row r="3420">
          <cell r="A3420">
            <v>53818</v>
          </cell>
          <cell r="B3420" t="str">
            <v>ROLO COMPACTADOR VIBRATÓRIO REBOCÁVEL AÇO LISO, PESO 4,7T, IMPACTO DINÂMICO 18,3T - DEPRECIAÇÃO E JUROS</v>
          </cell>
          <cell r="C3420" t="str">
            <v>H</v>
          </cell>
          <cell r="D3420">
            <v>7.86</v>
          </cell>
        </row>
        <row r="3421">
          <cell r="A3421">
            <v>53819</v>
          </cell>
          <cell r="B3421" t="str">
            <v>ROLO COMPACTADOR VIBRATÓRIO REBOCÁVEL AÇO LISO, PESO 4,7T, IMPACTO DINÂMICO 18,3T - CUSTO COM MATERIAIS NA OPERACAO</v>
          </cell>
          <cell r="C3421" t="str">
            <v>H</v>
          </cell>
          <cell r="D3421">
            <v>31.33</v>
          </cell>
        </row>
        <row r="3422">
          <cell r="A3422">
            <v>53820</v>
          </cell>
          <cell r="B3422" t="str">
            <v>ROLO COMPACTADOR VIBRATÓRIO REBOCÁVEL AÇO LISO, PESO 4,7T, IMPACTO DINÂMICO 18,3T - CUSTO COM MAO-DE-OBRA NA OPERACAO DIURNA</v>
          </cell>
          <cell r="C3422" t="str">
            <v>H</v>
          </cell>
          <cell r="D3422">
            <v>8.23</v>
          </cell>
        </row>
        <row r="3423">
          <cell r="A3423">
            <v>53821</v>
          </cell>
          <cell r="B3423" t="str">
            <v>ROLO COMPACTADOR VIBRATÓRIO REBOCÁVEL AÇO LISO, PESO 4,7T, IMPACTO DINÂMICO 18,3T - CUSTO COM MÃO -DE-OBRA NA OPERAÇÃO NOTURNA</v>
          </cell>
          <cell r="C3423" t="str">
            <v>H</v>
          </cell>
          <cell r="D3423">
            <v>9.8699999999999992</v>
          </cell>
        </row>
        <row r="3424">
          <cell r="A3424">
            <v>53822</v>
          </cell>
          <cell r="B3424" t="str">
            <v>ROLO COMPACTADOR VIBRATÓRIO TANDEM AÇO LISO, POTÊNCIA 58CV, PESO SEM/COM LASTRO 6,5/9,4 T - CUSTO COM MÃO-DE-OBRA NA OPERAÇÃO DIURNA</v>
          </cell>
          <cell r="C3424" t="str">
            <v>H</v>
          </cell>
          <cell r="D3424">
            <v>16.809999999999999</v>
          </cell>
        </row>
        <row r="3425">
          <cell r="A3425">
            <v>53823</v>
          </cell>
          <cell r="B3425" t="str">
            <v>ROLO COMPACTADOR DE PNEUS ESTÁTICO PARA ASFALTO, PRESSÃO VARIÁVEL, POTÊNCIA 99HP, PESO OPERACIONAL SEM/COM LASTRO 8,3/21,0 T - DEPRECIAÇÃO EJUROS</v>
          </cell>
          <cell r="C3425" t="str">
            <v>H</v>
          </cell>
          <cell r="D3425">
            <v>36.950000000000003</v>
          </cell>
        </row>
        <row r="3426">
          <cell r="A3426">
            <v>53824</v>
          </cell>
          <cell r="B3426" t="str">
            <v>ROLO COMPACTADOR DE PNEUS ESTATICO PARA ASFALTO, PRESSAO VARIAVEL, POTENCIA 99HP, PESO OPERACIONAL SEM/COM LASTRO 8,3/21,0 T - CUSTO COM MAO-DE-OBRA NA OPERACAO DIURNA</v>
          </cell>
          <cell r="C3426" t="str">
            <v>H</v>
          </cell>
          <cell r="D3426">
            <v>8.23</v>
          </cell>
        </row>
        <row r="3427">
          <cell r="A3427">
            <v>53825</v>
          </cell>
          <cell r="B3427" t="str">
            <v>ROLO COMPACTADOR DE PNEUS ESTÁTICO PARA ASFALTO, PRESSÃO VARIÁVEL, POTÊNCIA 99HP, PESO OPERACIONAL SEM/COM LASTRO 8,3/21,0 T - CUSTO COM MATERIAIS NA OPERAÇÃO NOTURNA</v>
          </cell>
          <cell r="C3427" t="str">
            <v>H</v>
          </cell>
          <cell r="D3427">
            <v>20.170000000000002</v>
          </cell>
        </row>
        <row r="3428">
          <cell r="A3428">
            <v>53826</v>
          </cell>
          <cell r="B3428" t="str">
            <v>RETRO-ESCAVADEIRA, 74HP (VU=6 ANOS)- MÃO DE OBRA/OPERAÇÃO</v>
          </cell>
          <cell r="C3428" t="str">
            <v>H</v>
          </cell>
          <cell r="D3428">
            <v>7.47</v>
          </cell>
        </row>
        <row r="3429">
          <cell r="A3429">
            <v>53827</v>
          </cell>
          <cell r="B3429" t="str">
            <v>CAMINHAO TOCO, 177CV - 14T (VU=6ANOS) (NAO INCLUI CARROCERIA) - CUSTOHORARIO DE MATERIAIS NA OPERACAO</v>
          </cell>
          <cell r="C3429" t="str">
            <v>H</v>
          </cell>
          <cell r="D3429">
            <v>54.41</v>
          </cell>
        </row>
        <row r="3430">
          <cell r="A3430">
            <v>53828</v>
          </cell>
          <cell r="B3430" t="str">
            <v>CAMINHAO TOCO, 177CV - 14T (VU=6ANOS) (NAO INCLUI CARROCERIA) - MAO-DE-OBRA DIURNA NA OPERACAO</v>
          </cell>
          <cell r="C3430" t="str">
            <v>H</v>
          </cell>
          <cell r="D3430">
            <v>8.43</v>
          </cell>
        </row>
        <row r="3431">
          <cell r="A3431">
            <v>53829</v>
          </cell>
          <cell r="B3431" t="str">
            <v>CAMINHAO TOCO, 170CV - 11T (VU=6ANOS) (NAO INCLUI CARROCERIA) - CUSTOHORARIO DE MATERIAIS NA OPERACAO</v>
          </cell>
          <cell r="C3431" t="str">
            <v>H</v>
          </cell>
          <cell r="D3431">
            <v>53.59</v>
          </cell>
        </row>
        <row r="3432">
          <cell r="A3432">
            <v>53830</v>
          </cell>
          <cell r="B3432" t="str">
            <v>CAMINHAO TOCO, 170CV - 11T (VU=6ANOS) (NAO INCLUI CARROCERIA) - MAO-DE-OBRA NA OPERACAO NOTURNA</v>
          </cell>
          <cell r="C3432" t="str">
            <v>H</v>
          </cell>
          <cell r="D3432">
            <v>10.11</v>
          </cell>
        </row>
        <row r="3433">
          <cell r="A3433">
            <v>53831</v>
          </cell>
          <cell r="B3433" t="str">
            <v>CAMINHAO PIPA 10000L TRUCADO, 208CV - 21,1T (VU=6ANOS) (INCLUI TANQUEDE ACO PARA TRANSPORTE DE AGUA E MOTOBOMBA CENTRIFUGA A GASOLINA 3,5CV) - CUSTO HORARIO DE MATERIAIS NA OPERACAO</v>
          </cell>
          <cell r="C3433" t="str">
            <v>H</v>
          </cell>
          <cell r="D3433">
            <v>54.85</v>
          </cell>
        </row>
        <row r="3434">
          <cell r="A3434">
            <v>53832</v>
          </cell>
          <cell r="B3434" t="str">
            <v>CAMINHAO PIPA 10000L TRUCADO, 208CV - 21,1T (VU=6ANOS) (INCLUI TANQUEDE ACO PARA TRANSPORTE DE AGUA E MOTOBOMBA CENTRIFUGA A GASOLINA 3,5CV) - MAO-DE-OBRA DIURNA NA OPERACAO</v>
          </cell>
          <cell r="C3434" t="str">
            <v>H</v>
          </cell>
          <cell r="D3434">
            <v>8.43</v>
          </cell>
        </row>
        <row r="3435">
          <cell r="A3435">
            <v>53833</v>
          </cell>
          <cell r="B3435" t="str">
            <v>DISTRIBUIDOR DE AGREGADO TIPO DOSADOR REBOCAVEL COM 4 PNEUS COM LARGURA 3,66 M - DEPRECIACAO E JUROS</v>
          </cell>
          <cell r="C3435" t="str">
            <v>H</v>
          </cell>
          <cell r="D3435">
            <v>8.98</v>
          </cell>
        </row>
        <row r="3436">
          <cell r="A3436">
            <v>53834</v>
          </cell>
          <cell r="B3436" t="str">
            <v>DISTRIBUIDOR DE AGREGADO TIPO DOSADOR REBOCAVEL COM 4 PNEUS COM LARGURA 3,66 M - MANUTENCAO</v>
          </cell>
          <cell r="C3436" t="str">
            <v>H</v>
          </cell>
          <cell r="D3436">
            <v>3.26</v>
          </cell>
        </row>
        <row r="3437">
          <cell r="A3437">
            <v>53835</v>
          </cell>
          <cell r="B3437" t="str">
            <v>DISTRIBUIDOR DE BETUME COM TANQUE DE 2500L, REBOCAVEL, PNEUMATICO COMMOTOR A GASOLINA 3,4HP - DEPRECIACAO E JUROS</v>
          </cell>
          <cell r="C3437" t="str">
            <v>H</v>
          </cell>
          <cell r="D3437">
            <v>10.48</v>
          </cell>
        </row>
        <row r="3438">
          <cell r="A3438">
            <v>53836</v>
          </cell>
          <cell r="B3438" t="str">
            <v>DISTRIBUIDOR DE ASFALTO MONTADO SOBRE CAMINHAO TOCO 162 HP, COM TANQUEISOLADO 6 M3 COM BARRA ESPARGIDORA DE 3,66 M - DEPRECIACAO E JUROS</v>
          </cell>
          <cell r="C3438" t="str">
            <v>H</v>
          </cell>
          <cell r="D3438">
            <v>46.22</v>
          </cell>
        </row>
        <row r="3439">
          <cell r="A3439">
            <v>53837</v>
          </cell>
          <cell r="B3439" t="str">
            <v>DISTRIBUIDOR DE ASFALTO MONTADO SOBRE CAMINHAO TOCO 162 HP, COM TANQUEISOLADO 6 M3 COM BARRA ESPARGIDORA DE 3,66 M - CUSTO C/ MATERIAIS NAOPERACAO</v>
          </cell>
          <cell r="C3439" t="str">
            <v>H</v>
          </cell>
          <cell r="D3439">
            <v>80.38</v>
          </cell>
        </row>
        <row r="3440">
          <cell r="A3440">
            <v>53840</v>
          </cell>
          <cell r="B3440" t="str">
            <v>GRADE ARADORA COM 20 DISCOS DE 24 " SOBRE PNEUS - DEPRECIACAO E JUROS</v>
          </cell>
          <cell r="C3440" t="str">
            <v>H</v>
          </cell>
          <cell r="D3440">
            <v>3.64</v>
          </cell>
        </row>
        <row r="3441">
          <cell r="A3441">
            <v>53841</v>
          </cell>
          <cell r="B3441" t="str">
            <v>GRADE ARADORA COM 20 DISCOS DE 24 " SOBRE PNEUS - MANUTENCAO</v>
          </cell>
          <cell r="C3441" t="str">
            <v>H</v>
          </cell>
          <cell r="D3441">
            <v>1.21</v>
          </cell>
        </row>
        <row r="3442">
          <cell r="A3442">
            <v>53842</v>
          </cell>
          <cell r="B3442" t="str">
            <v>LANCA ELEVATORIA TELESCOPICA DE ACIONAMENTO HIDRAULICO, CAPACIDADE DECARGA 30.000 KG, COM CESTO, MONTADA SOBRE CAMINHAO TRUCADO - CUSTO COMMA0-DE-OBRA NA OPERACAO NOTURNA - DEPRECIACAO E JUROS</v>
          </cell>
          <cell r="C3442" t="str">
            <v>H</v>
          </cell>
          <cell r="D3442">
            <v>143.58000000000001</v>
          </cell>
        </row>
        <row r="3443">
          <cell r="A3443">
            <v>53843</v>
          </cell>
          <cell r="B3443" t="str">
            <v>LANCA ELEVATORIA TELESCOPICA DE ACIONAMENTO HIDRAULICO, CAPACIDADE DECARGA 30.000 KG, COM CESTO, MONTADA SOBRE CAMINHAO TRUCADO - CUSTO COMMA0-DE-OBRA NA OPERACAO DIURNA</v>
          </cell>
          <cell r="C3443" t="str">
            <v>H</v>
          </cell>
          <cell r="D3443">
            <v>8.43</v>
          </cell>
        </row>
        <row r="3444">
          <cell r="A3444">
            <v>53844</v>
          </cell>
          <cell r="B3444" t="str">
            <v>LANCA ELEVATORIA TELESCOPICA DE ACIONAMENTO HIDRAULICO, CAPACIDADE DECARGA 30.000 KG, COM CESTO, MONTADA SOBRE CAMINHAO TRUCADO - CUSTO COMMA0-DE-OBRA NA OPERACAO NOTURNA</v>
          </cell>
          <cell r="C3444" t="str">
            <v>H</v>
          </cell>
          <cell r="D3444">
            <v>10.11</v>
          </cell>
        </row>
        <row r="3445">
          <cell r="A3445">
            <v>53845</v>
          </cell>
          <cell r="B3445" t="str">
            <v>GUINDASTE MUNK COM CESTO, CARGA MAXIMA 5,75T (A 2M) E 2,3T ( A 5M), ALTURA MAXIMA = 7,9M, MONTADO SOBRE CAMINHAO DE CARROCERIA 162HP - DEPRECIACAO E JUROS</v>
          </cell>
          <cell r="C3445" t="str">
            <v>H</v>
          </cell>
          <cell r="D3445">
            <v>25.51</v>
          </cell>
        </row>
        <row r="3446">
          <cell r="A3446">
            <v>53846</v>
          </cell>
          <cell r="B3446" t="str">
            <v>GUINDASTE MUNK COM CESTO, CARGA MAXIMA 5,75T (A 2M) E 2,3T ( A 5M), ALTURA MAXIMA = 7,9M, MONTADO SOBRE CAMINHAO DE CARROCERIA 162HP - CUSTOCOM MATERIAIS NA OPERACAO</v>
          </cell>
          <cell r="C3446" t="str">
            <v>H</v>
          </cell>
          <cell r="D3446">
            <v>53.59</v>
          </cell>
        </row>
        <row r="3447">
          <cell r="A3447">
            <v>53847</v>
          </cell>
          <cell r="B3447" t="str">
            <v>GUINDASTE MUNK COM CESTO, CARGA MAXIMA 5,75T (A 2M) E 2,3T ( A 5M), ALTURA MAXIMA = 7,9M, MONTADO SOBRE CAMINHAO DE CARROCERIA FORD 162HP -CUSTO COM MA0-DE-0BRA NA OPERACAO DIURNA</v>
          </cell>
          <cell r="C3447" t="str">
            <v>H</v>
          </cell>
          <cell r="D3447">
            <v>8.43</v>
          </cell>
        </row>
        <row r="3448">
          <cell r="A3448">
            <v>53848</v>
          </cell>
          <cell r="B3448" t="str">
            <v>GUINDASTE MUNK COM CESTO, CARGA MAXIMA 5,75T (A 2M) E 2,3T ( A 5M), ALTURA MAXIMA = 7,9M, MONTADO SOBRE CAMINHAO DE CARROCERIA FORD 162HP -CUSTO C/MA0-DE-0BRA NA OPERCAO NOTURNA</v>
          </cell>
          <cell r="C3448" t="str">
            <v>H</v>
          </cell>
          <cell r="D3448">
            <v>10.11</v>
          </cell>
        </row>
        <row r="3449">
          <cell r="A3449">
            <v>53849</v>
          </cell>
          <cell r="B3449" t="str">
            <v>MOTONIVELADORA 140HP PESO OPERACIONAL 12,5T - CUSTO COM MATERIAIS NAOPERACAO</v>
          </cell>
          <cell r="C3449" t="str">
            <v>H</v>
          </cell>
          <cell r="D3449">
            <v>57.71</v>
          </cell>
        </row>
        <row r="3450">
          <cell r="A3450">
            <v>53850</v>
          </cell>
          <cell r="B3450" t="str">
            <v>MOTONIVELADORA 140HP PESO OPERACIONAL 12,5T - MAO-DE-OBRA NA OPERACAODIURNA</v>
          </cell>
          <cell r="C3450" t="str">
            <v>H</v>
          </cell>
          <cell r="D3450">
            <v>9.02</v>
          </cell>
        </row>
        <row r="3451">
          <cell r="A3451">
            <v>53851</v>
          </cell>
          <cell r="B3451" t="str">
            <v>MOTONIVELADORA 140HP -MAO-DE-OBRA NA OPERACAO NOTURNA</v>
          </cell>
          <cell r="C3451" t="str">
            <v>H</v>
          </cell>
          <cell r="D3451">
            <v>10.82</v>
          </cell>
        </row>
        <row r="3452">
          <cell r="A3452">
            <v>53852</v>
          </cell>
          <cell r="B3452" t="str">
            <v>MOTOSCRAPER 270HP -CUSTO COM MA0-DE-0BRA NA OPERACAO NOTURNA</v>
          </cell>
          <cell r="C3452" t="str">
            <v>H</v>
          </cell>
          <cell r="D3452">
            <v>9.8699999999999992</v>
          </cell>
        </row>
        <row r="3453">
          <cell r="A3453">
            <v>53853</v>
          </cell>
          <cell r="B3453" t="str">
            <v>MOTOSCRAPER 270HP - CUSTO C/MATERIAIS NA OPERACAO</v>
          </cell>
          <cell r="C3453" t="str">
            <v>H</v>
          </cell>
          <cell r="D3453">
            <v>111.29</v>
          </cell>
        </row>
        <row r="3454">
          <cell r="A3454">
            <v>53854</v>
          </cell>
          <cell r="B3454" t="str">
            <v>MOTOSCRAPER 270HP - CUSTO C/MAO-DE-OBRA NA OPERACAO DIURNA</v>
          </cell>
          <cell r="C3454" t="str">
            <v>H</v>
          </cell>
          <cell r="D3454">
            <v>8.23</v>
          </cell>
        </row>
        <row r="3455">
          <cell r="A3455">
            <v>53855</v>
          </cell>
          <cell r="B3455" t="str">
            <v>MOTOSCRAPER 270HP - CUSTO C/MAO-DE-OBRA NA OPERACAO NOTURNA</v>
          </cell>
          <cell r="C3455" t="str">
            <v>H</v>
          </cell>
          <cell r="D3455">
            <v>9.8699999999999992</v>
          </cell>
        </row>
        <row r="3456">
          <cell r="A3456">
            <v>53856</v>
          </cell>
          <cell r="B3456" t="str">
            <v>PA CARREGADEIRA SOBRE RODAS 105 HP - CAPACIDADE DA CACAMBA 1,4 A 1,7 M3 - PESO OPERACIONAL 9.100 KG (VU=5ANOS) - DEPRECIACAO E JUROS</v>
          </cell>
          <cell r="C3456" t="str">
            <v>H</v>
          </cell>
          <cell r="D3456">
            <v>40.03</v>
          </cell>
        </row>
        <row r="3457">
          <cell r="A3457">
            <v>53857</v>
          </cell>
          <cell r="B3457" t="str">
            <v>PA CARREGADEIRA SOBRE RODAS 105 HP - CAPACIDADE DA CACAMBA 1,4 A 1,7 M3 - PESO OPERACIONAL 9.100 KG (VU=5ANOS) - MANUTENCAO</v>
          </cell>
          <cell r="C3457" t="str">
            <v>H</v>
          </cell>
          <cell r="D3457">
            <v>30.35</v>
          </cell>
        </row>
        <row r="3458">
          <cell r="A3458">
            <v>53858</v>
          </cell>
          <cell r="B3458" t="str">
            <v>PA CARREGADEIRA SOBRE RODAS 105 HP - CAPACIDADE DA CACAMBA 1,4 A 1,7 M3 - PESO OPERACIONAL 9.100 KG - CUSTO C/ MATERIAIS NA OPERACAO</v>
          </cell>
          <cell r="C3458" t="str">
            <v>H</v>
          </cell>
          <cell r="D3458">
            <v>41.22</v>
          </cell>
        </row>
        <row r="3459">
          <cell r="A3459">
            <v>53859</v>
          </cell>
          <cell r="B3459" t="str">
            <v>PA CARREGADEIRA SOBRE RODAS 105 HP - CAPACIDADE DA CACAMBA 1,4 A 1,7 M3 - PESO OPERACIONAL 9.100 KG - CUSTO C/ MAO-DE-OBRA NA OPERACAO DIURNA</v>
          </cell>
          <cell r="C3459" t="str">
            <v>H</v>
          </cell>
          <cell r="D3459">
            <v>8.85</v>
          </cell>
        </row>
        <row r="3460">
          <cell r="A3460">
            <v>53860</v>
          </cell>
          <cell r="B3460" t="str">
            <v>PA CARREGADEIRA SOBRE RODAS 105 HP - CAPACIDADE DA CACAMBA 1,4 A 1,7 M3 - PESO OPERACIONAL 9.100 KG - CUSTO C/ MAO-DE-OBRA NA OPERACAO NOTURNA</v>
          </cell>
          <cell r="C3460" t="str">
            <v>H</v>
          </cell>
          <cell r="D3460">
            <v>10.62</v>
          </cell>
        </row>
        <row r="3461">
          <cell r="A3461">
            <v>53861</v>
          </cell>
          <cell r="B3461" t="str">
            <v>PA CARREGADEIRA SOBRE RODAS 180 HP - CAPACIDADE DA CACAMBA. 2,5 A 3,3M3 - PESO OPERACIONAL 17.428 (VU=5ANOS) - MANUTENCAO</v>
          </cell>
          <cell r="C3461" t="str">
            <v>H</v>
          </cell>
          <cell r="D3461">
            <v>57</v>
          </cell>
        </row>
        <row r="3462">
          <cell r="A3462">
            <v>53862</v>
          </cell>
          <cell r="B3462" t="str">
            <v>ROLO COMPACTADOR VIBRATÓRIO DE UM CILINDRO AÇO LISO, POTÊNCIA 80HP, PESO OPERACIONAL 8,1T - CUSTO DA MÃO-DE-OBRA NA OPERAÇÃO DIURNA</v>
          </cell>
          <cell r="C3462" t="str">
            <v>H</v>
          </cell>
          <cell r="D3462">
            <v>20.65</v>
          </cell>
        </row>
        <row r="3463">
          <cell r="A3463">
            <v>53863</v>
          </cell>
          <cell r="B3463" t="str">
            <v>MARTELETE OU ROMPEDOR PNEUMÁTICO MANUAL 28KG, FREQUENCIA DE IMPACTO 1230/MINUTO - MANUTENÇÃO</v>
          </cell>
          <cell r="C3463" t="str">
            <v>H</v>
          </cell>
          <cell r="D3463">
            <v>2.06</v>
          </cell>
        </row>
        <row r="3464">
          <cell r="A3464">
            <v>53864</v>
          </cell>
          <cell r="B3464" t="str">
            <v>COMPRESSOR DE AR REBOCAVEL, DESCARGA LIVRE EFETIVA 180PCM, PRESSAO DETRABALHO 102 PSI, MOTOR A DIESEL 89CV - DEPRECIACAO E JUROS</v>
          </cell>
          <cell r="C3464" t="str">
            <v>H</v>
          </cell>
          <cell r="D3464">
            <v>11.86</v>
          </cell>
        </row>
        <row r="3465">
          <cell r="A3465">
            <v>53865</v>
          </cell>
          <cell r="B3465" t="str">
            <v>COMPRESSOR DE AR REBOCAVEL, DESCARGA LIVRE EFETIVA 180PCM, PRESSAO DETRABALHO 102 PSI, MOTOR A DIESEL 89CV - CUSTO HORARIO DE MATERIAIS NAOPERACAO</v>
          </cell>
          <cell r="C3465" t="str">
            <v>H</v>
          </cell>
          <cell r="D3465">
            <v>32.979999999999997</v>
          </cell>
        </row>
        <row r="3466">
          <cell r="A3466">
            <v>53866</v>
          </cell>
          <cell r="B3466" t="str">
            <v>BOMBA ELETRICA SUBMERSA MONOFASICA 3CV - MATERIAIS NA OPERACAO</v>
          </cell>
          <cell r="C3466" t="str">
            <v>H</v>
          </cell>
          <cell r="D3466">
            <v>1.04</v>
          </cell>
        </row>
        <row r="3467">
          <cell r="A3467">
            <v>53867</v>
          </cell>
          <cell r="B3467" t="str">
            <v>COMPACTADOR DE SOLOS COM PLACA VIBRATORIA, 46X51CM, 5HP, 156KG, DIESEL, IMPACTO DINAMICO 1700KG - MAO-DE-OBRA NOTURNA NA OPERACAO</v>
          </cell>
          <cell r="C3467" t="str">
            <v>H</v>
          </cell>
          <cell r="D3467">
            <v>8.23</v>
          </cell>
        </row>
        <row r="3468">
          <cell r="A3468">
            <v>53868</v>
          </cell>
          <cell r="B3468" t="str">
            <v>ROLO COMPACTADOR VIBRATÓRIO PÉ DE CARNEIRO, OPERADO POR CONTROLE REMOTO, POTÊNCIA 17HP, PESO OPERACIONAL 1,65T - CHI NOTURNO</v>
          </cell>
          <cell r="C3468" t="str">
            <v>CHI-N</v>
          </cell>
          <cell r="D3468">
            <v>5.66</v>
          </cell>
        </row>
        <row r="3469">
          <cell r="A3469">
            <v>53869</v>
          </cell>
          <cell r="B3469" t="str">
            <v>GRADE ARADORA COM 20 DISCOS DE 24 " SOBRE PNEUS - CHI NOTURNO</v>
          </cell>
          <cell r="C3469" t="str">
            <v>CHI-N</v>
          </cell>
          <cell r="D3469">
            <v>3.64</v>
          </cell>
        </row>
        <row r="3470">
          <cell r="A3470">
            <v>53879</v>
          </cell>
          <cell r="B3470" t="str">
            <v>CUSTOS C/MATERIAL NA OPERACAO-ROLO COMPACTADOR PNEUS MULLER AP-23AUTO-PROPELIDO 111HP PESO SEM/COM LASTRO 8/23T</v>
          </cell>
          <cell r="C3470" t="str">
            <v>H</v>
          </cell>
          <cell r="D3470">
            <v>45.75</v>
          </cell>
        </row>
        <row r="3471">
          <cell r="A3471">
            <v>53881</v>
          </cell>
          <cell r="B3471" t="str">
            <v>CAMINHAO BASCULANTE - 5,0 M3 - 170CV - 11,24T (VU=5ANOS) - MANUTENCAO</v>
          </cell>
          <cell r="C3471" t="str">
            <v>H</v>
          </cell>
          <cell r="D3471">
            <v>24.97</v>
          </cell>
        </row>
        <row r="3472">
          <cell r="A3472">
            <v>53882</v>
          </cell>
          <cell r="B3472" t="str">
            <v>CAMINHAO PIPA 6000L TOCO, 162CV - 7,5T (VU=6ANOS) (INCLUI TANQUE DE ACO PARA TRANSPORTE DE AGUA) - MANUTENCAO</v>
          </cell>
          <cell r="C3472" t="str">
            <v>H</v>
          </cell>
          <cell r="D3472">
            <v>6.26</v>
          </cell>
        </row>
        <row r="3473">
          <cell r="A3473">
            <v>55147</v>
          </cell>
          <cell r="B3473" t="str">
            <v>MAO-DE-OBRA NA OPERACAO-ROLO COMPACTADOR PNEUS MULLER AP-23 111HPAUTO-PROPELIDO PESO SEM/COM LASTRO 8/23T</v>
          </cell>
          <cell r="C3473" t="str">
            <v>H</v>
          </cell>
          <cell r="D3473">
            <v>24.68</v>
          </cell>
        </row>
        <row r="3474">
          <cell r="A3474">
            <v>55255</v>
          </cell>
          <cell r="B3474" t="str">
            <v>EXTRUSORA DE GUIAS E SARJETAS 14HP - CUSTOS COM MATERIAL NA OPERACAO DIURNA</v>
          </cell>
          <cell r="C3474" t="str">
            <v>H</v>
          </cell>
          <cell r="D3474">
            <v>4.63</v>
          </cell>
        </row>
        <row r="3475">
          <cell r="A3475">
            <v>55263</v>
          </cell>
          <cell r="B3475" t="str">
            <v>ROLO COMPACTADOR PNEUMATICO AUTO-PROPELIDO 111HP 8/23T - CUSTOS COMMATERIAL NA OPERACAO</v>
          </cell>
          <cell r="C3475" t="str">
            <v>H</v>
          </cell>
          <cell r="D3475">
            <v>45.75</v>
          </cell>
        </row>
        <row r="3476">
          <cell r="A3476">
            <v>55264</v>
          </cell>
          <cell r="B3476" t="str">
            <v>TRATOR DE PNEUS 110 A 126 HP - MAO-DE-OBRA NA OPERACAO NOTURNA</v>
          </cell>
          <cell r="C3476" t="str">
            <v>H</v>
          </cell>
          <cell r="D3476">
            <v>20.170000000000002</v>
          </cell>
        </row>
        <row r="3477">
          <cell r="A3477">
            <v>65695</v>
          </cell>
          <cell r="B3477" t="str">
            <v>ROLO COMPACTADOR PNEUMATICO AUTOPROPELIDO 111HP 11TON - CUSTOS COM MATERIAL NA OPERACAO DIURNA</v>
          </cell>
          <cell r="C3477" t="str">
            <v>H</v>
          </cell>
          <cell r="D3477">
            <v>45.75</v>
          </cell>
        </row>
        <row r="3478">
          <cell r="A3478">
            <v>67825</v>
          </cell>
          <cell r="B3478" t="str">
            <v>CAMINHAO BASCULANTE COM 4,0 M3, 8,5 T - 152 CV - CUSTOS COM MATERIALNA OPERACAO</v>
          </cell>
          <cell r="C3478" t="str">
            <v>H</v>
          </cell>
          <cell r="D3478">
            <v>56.06</v>
          </cell>
        </row>
        <row r="3479">
          <cell r="A3479">
            <v>67826</v>
          </cell>
          <cell r="B3479" t="str">
            <v>CAMINHAO BASCULANTE -4,0 M3 - 152CV - 8,5T (CHP)</v>
          </cell>
          <cell r="C3479" t="str">
            <v>CHP</v>
          </cell>
          <cell r="D3479">
            <v>104.16</v>
          </cell>
        </row>
        <row r="3480">
          <cell r="A3480">
            <v>67827</v>
          </cell>
          <cell r="B3480" t="str">
            <v>CAMINHAO TOCO BASCULANTE 152CV, 4M3, 8,5T (CHI)</v>
          </cell>
          <cell r="C3480" t="str">
            <v>CHI</v>
          </cell>
          <cell r="D3480">
            <v>30.71</v>
          </cell>
        </row>
        <row r="3481">
          <cell r="A3481">
            <v>73286</v>
          </cell>
          <cell r="B3481" t="str">
            <v>DEPRECIAO E JUROS-AQUECEDOR DE FLUIDO TERMICO C/CALDEIRA</v>
          </cell>
          <cell r="C3481" t="str">
            <v>H</v>
          </cell>
          <cell r="D3481">
            <v>5.22</v>
          </cell>
        </row>
        <row r="3482">
          <cell r="A3482">
            <v>73287</v>
          </cell>
          <cell r="B3482" t="str">
            <v>DEPRECIACAO/TANQUE ESTACIONARIO FERLEX TAA-SERPENTINA CAP. 30.000L</v>
          </cell>
          <cell r="C3482" t="str">
            <v>H</v>
          </cell>
          <cell r="D3482">
            <v>5.22</v>
          </cell>
        </row>
        <row r="3483">
          <cell r="A3483">
            <v>73288</v>
          </cell>
          <cell r="B3483" t="str">
            <v>CUSTOS C/MATERIAL NA OPERACAO/TANQUE ESTACIONARIO FERLEX TAA-SERPENT.CAP. 30.000L</v>
          </cell>
          <cell r="C3483" t="str">
            <v>H</v>
          </cell>
          <cell r="D3483">
            <v>392.12</v>
          </cell>
        </row>
        <row r="3484">
          <cell r="A3484">
            <v>73290</v>
          </cell>
          <cell r="B3484" t="str">
            <v>JUROS/TANQUE ESTACIONARIO FERLEX TAA-SERPENTINA CAP.30.000L</v>
          </cell>
          <cell r="C3484" t="str">
            <v>H</v>
          </cell>
          <cell r="D3484">
            <v>1.97</v>
          </cell>
        </row>
        <row r="3485">
          <cell r="A3485">
            <v>73291</v>
          </cell>
          <cell r="B3485" t="str">
            <v>MANUTENCAO-AQUECEDOR DE FLUIDO TERMICO C/CALDEIRA</v>
          </cell>
          <cell r="C3485" t="str">
            <v>H</v>
          </cell>
          <cell r="D3485">
            <v>2.4300000000000002</v>
          </cell>
        </row>
        <row r="3486">
          <cell r="A3486">
            <v>73292</v>
          </cell>
          <cell r="B3486" t="str">
            <v>MANUTENCAO/TANQUE ESTACIONARIO FERLEX TAA-SERPENTINA CAP. 30.000L</v>
          </cell>
          <cell r="C3486" t="str">
            <v>H</v>
          </cell>
          <cell r="D3486">
            <v>2.61</v>
          </cell>
        </row>
        <row r="3487">
          <cell r="A3487">
            <v>73293</v>
          </cell>
          <cell r="B3487" t="str">
            <v>CONCRETO DOSADO 15 MPA SOMENTE MATERIAIS INCL 5% PERDAS</v>
          </cell>
          <cell r="C3487" t="str">
            <v>M3</v>
          </cell>
          <cell r="D3487">
            <v>246.66</v>
          </cell>
        </row>
        <row r="3488">
          <cell r="A3488">
            <v>73294</v>
          </cell>
          <cell r="B3488" t="str">
            <v>BETONEIRA MOTOR GAS P/320L MIST SECA (CP) CARREG MEC E TAMBOR REVERSI-VEL - EXCL OPERADOR</v>
          </cell>
          <cell r="C3488" t="str">
            <v>H</v>
          </cell>
          <cell r="D3488">
            <v>8.1300000000000008</v>
          </cell>
        </row>
        <row r="3489">
          <cell r="A3489">
            <v>73295</v>
          </cell>
          <cell r="B3489" t="str">
            <v>BETONEIRA MOTOR GAS P/320L MIST SECA (CI) CARREG MEC E TAMBOR REVERSI-VEL - EXCL OPERADOR</v>
          </cell>
          <cell r="C3489" t="str">
            <v>H</v>
          </cell>
          <cell r="D3489">
            <v>1.2</v>
          </cell>
        </row>
        <row r="3490">
          <cell r="A3490">
            <v>73296</v>
          </cell>
          <cell r="B3490" t="str">
            <v>ALUGUEL ELEVADOR EQUIPADO P/TRANSP CONCR A 10M ALT-CP-S/OPERADOR COMGUINCHO DE 10CV 16M TORRE DESMONTAVEL CACAMBA AUTOMATICA DE 550L FUNILP/DESCARGA E SILO DE ESPERA DE 1000L</v>
          </cell>
          <cell r="C3490" t="str">
            <v>H</v>
          </cell>
          <cell r="D3490">
            <v>7.6</v>
          </cell>
        </row>
        <row r="3491">
          <cell r="A3491">
            <v>73297</v>
          </cell>
          <cell r="B3491" t="str">
            <v>CONCRETO DOSADO 10 MPA SOMENTE MATERIAIS INCL 5% PERDAS</v>
          </cell>
          <cell r="C3491" t="str">
            <v>M3</v>
          </cell>
          <cell r="D3491">
            <v>229.35</v>
          </cell>
        </row>
        <row r="3492">
          <cell r="A3492">
            <v>73298</v>
          </cell>
          <cell r="B3492" t="str">
            <v>VIBRADOR DE IMERSAO MOTOR ELETR 2CV (CP) TUBO DE 48X48 C/MANGOTEDE 5M COMP -EXCL OPERADOR</v>
          </cell>
          <cell r="C3492" t="str">
            <v>H</v>
          </cell>
          <cell r="D3492">
            <v>1.22</v>
          </cell>
        </row>
        <row r="3493">
          <cell r="A3493">
            <v>73299</v>
          </cell>
          <cell r="B3493" t="str">
            <v>VIBRADOR DE IMERSAO MOTOR ELETR 2CV (CI) TUBO 48X480MM C/MANGOTEDE 5M COMP - EXCL OPERADOR</v>
          </cell>
          <cell r="C3493" t="str">
            <v>H</v>
          </cell>
          <cell r="D3493">
            <v>0.75</v>
          </cell>
        </row>
        <row r="3494">
          <cell r="A3494">
            <v>73300</v>
          </cell>
          <cell r="B3494" t="str">
            <v>ALUGUEL ELEVADOR EQUIPADO P/TRANSP CONCR A 10M ALT-CI-S/OPERADOR COMGUINCHO DE 10CV 16M TORRE DESMONTAVEL CACAMBA AUTOMATICA DE 550L FUNILP/DESCARGA E SILO ESPERA DE 1000L</v>
          </cell>
          <cell r="C3494" t="str">
            <v>H</v>
          </cell>
          <cell r="D3494">
            <v>4.01</v>
          </cell>
        </row>
        <row r="3495">
          <cell r="A3495">
            <v>73301</v>
          </cell>
          <cell r="B3495" t="str">
            <v>ESCORAMENTO FORMAS ATE 3,30M</v>
          </cell>
          <cell r="C3495" t="str">
            <v>M3</v>
          </cell>
          <cell r="D3495">
            <v>5.36</v>
          </cell>
        </row>
        <row r="3496">
          <cell r="A3496">
            <v>73302</v>
          </cell>
          <cell r="B3496" t="str">
            <v>FORMA MADEIRA 1,4 VEZES PINHO 3A ESP=2,5CM P/PECAS CONCRETOARMADO INCL FORN MATERIAIS E DESMOLDAGEM EXCL ESCORAMENTO.</v>
          </cell>
          <cell r="C3496" t="str">
            <v>M2</v>
          </cell>
          <cell r="D3496">
            <v>35.54</v>
          </cell>
        </row>
        <row r="3497">
          <cell r="A3497">
            <v>73303</v>
          </cell>
          <cell r="B3497" t="str">
            <v>DEPRECIAO E JUROS - GRUPO GERADOR 150 KVA</v>
          </cell>
          <cell r="C3497" t="str">
            <v>H</v>
          </cell>
          <cell r="D3497">
            <v>3.83</v>
          </cell>
        </row>
        <row r="3498">
          <cell r="A3498">
            <v>73304</v>
          </cell>
          <cell r="B3498" t="str">
            <v>CUSTOS COMBUSTIVEL + MATERIAL DISTRIBUIDOR DE AGREGADO SPRE*</v>
          </cell>
          <cell r="C3498" t="str">
            <v>H</v>
          </cell>
          <cell r="D3498">
            <v>40.35</v>
          </cell>
        </row>
        <row r="3499">
          <cell r="A3499">
            <v>73305</v>
          </cell>
          <cell r="B3499" t="str">
            <v>DISTRIBUIDOR DE AGREGADOS AUTOPROPELIDO CAP 3 M3, A DIESEL, 6 CC, 140CV - JUROS</v>
          </cell>
          <cell r="C3499" t="str">
            <v>H</v>
          </cell>
          <cell r="D3499">
            <v>29.83</v>
          </cell>
        </row>
        <row r="3500">
          <cell r="A3500">
            <v>73306</v>
          </cell>
          <cell r="B3500" t="str">
            <v>ALUGUEL CAMINHAO BASCUL NO TOCO 5M3 MOTOR DIESEL 132CV (CP) C/MOTORISTA</v>
          </cell>
          <cell r="C3500" t="str">
            <v>H</v>
          </cell>
          <cell r="D3500">
            <v>75.17</v>
          </cell>
        </row>
        <row r="3501">
          <cell r="A3501">
            <v>73307</v>
          </cell>
          <cell r="B3501" t="str">
            <v>MANUTENCAO - GRUPO GERADOR 150 KVA</v>
          </cell>
          <cell r="C3501" t="str">
            <v>H</v>
          </cell>
          <cell r="D3501">
            <v>1.35</v>
          </cell>
        </row>
        <row r="3502">
          <cell r="A3502">
            <v>73308</v>
          </cell>
          <cell r="B3502" t="str">
            <v>DISTRIBUIDOR DE AGREGADOS AUTOPROPELIDO CAP 3 M3, A DIESEL, 6 CC, 140CV - DEPRECIACAO</v>
          </cell>
          <cell r="C3502" t="str">
            <v>H</v>
          </cell>
          <cell r="D3502">
            <v>79.010000000000005</v>
          </cell>
        </row>
        <row r="3503">
          <cell r="A3503">
            <v>73309</v>
          </cell>
          <cell r="B3503" t="str">
            <v>ROLO COMPACTADOR VIBRATORIO PE DE CARNEIRO PARA SOLOS, POTENCIA 80HP,PESO MÁXIMO OPERACIONAL 8,8T - DEPRECIACAO</v>
          </cell>
          <cell r="C3503" t="str">
            <v>H</v>
          </cell>
          <cell r="D3503">
            <v>17.41</v>
          </cell>
        </row>
        <row r="3504">
          <cell r="A3504">
            <v>73310</v>
          </cell>
          <cell r="B3504" t="str">
            <v>CUSTO HORARIO COM DEPRECIACAO E JUROS-RETRO-ESCAVADEIRA SOBRE RODAS -CASE 580 H - 74 HP</v>
          </cell>
          <cell r="C3504" t="str">
            <v>H</v>
          </cell>
          <cell r="D3504">
            <v>23.53</v>
          </cell>
        </row>
        <row r="3505">
          <cell r="A3505">
            <v>73311</v>
          </cell>
          <cell r="B3505" t="str">
            <v>CUSTOS C/MATERIAL OPERACAO - GRUPO GERADOR 150 KVA</v>
          </cell>
          <cell r="C3505" t="str">
            <v>H</v>
          </cell>
          <cell r="D3505">
            <v>74.2</v>
          </cell>
        </row>
        <row r="3506">
          <cell r="A3506">
            <v>73312</v>
          </cell>
          <cell r="B3506" t="str">
            <v>DISTRIBUIDOR DE AGREGADOS AUTOPROPELIDO CAP 3 M3, A DIESEL, 6 CC, 140CV - MANUTENCAO</v>
          </cell>
          <cell r="C3506" t="str">
            <v>H</v>
          </cell>
          <cell r="D3506">
            <v>39.5</v>
          </cell>
        </row>
        <row r="3507">
          <cell r="A3507">
            <v>73313</v>
          </cell>
          <cell r="B3507" t="str">
            <v>ROLO COMPACTADOR VIBRATORIO PE DE CARNEIRO PARA SOLOS, POTENCIA 80HP,PESO MÁXIMO OPERACIONAL 8,8T - JUROS</v>
          </cell>
          <cell r="C3507" t="str">
            <v>H</v>
          </cell>
          <cell r="D3507">
            <v>8.6999999999999993</v>
          </cell>
        </row>
        <row r="3508">
          <cell r="A3508">
            <v>73314</v>
          </cell>
          <cell r="B3508" t="str">
            <v>CUSTO HORARIO COM MAO-DE-OBRA NA OPERACAO DIURNA-RETRO-ESCAVADEIRA SO-BRE RODAS - CASE 580 H - 74 HP</v>
          </cell>
          <cell r="C3508" t="str">
            <v>H</v>
          </cell>
          <cell r="D3508">
            <v>16.809999999999999</v>
          </cell>
        </row>
        <row r="3509">
          <cell r="A3509">
            <v>73315</v>
          </cell>
          <cell r="B3509" t="str">
            <v>CUSTOS COMBUSTIVEL + MATERIAL NA OPERACAO DE ROLO VIBRATORIO TT SPV 84PE-DE-CARNEIRO</v>
          </cell>
          <cell r="C3509" t="str">
            <v>H</v>
          </cell>
          <cell r="D3509">
            <v>68.010000000000005</v>
          </cell>
        </row>
        <row r="3510">
          <cell r="A3510">
            <v>73316</v>
          </cell>
          <cell r="B3510" t="str">
            <v>CUSTO HORARIO COM MANUTENCAO-RETRO-ESCAVADEIRA SOBRE RODAS - CASE 580H - 74 HP</v>
          </cell>
          <cell r="C3510" t="str">
            <v>H</v>
          </cell>
          <cell r="D3510">
            <v>13.67</v>
          </cell>
        </row>
        <row r="3511">
          <cell r="A3511">
            <v>73317</v>
          </cell>
          <cell r="B3511" t="str">
            <v>CUSTO HORARIO COM MATERIAIS NA OPERACAO-RETRO-ESCAVADEIRA SOBRE RODAS- CASE 580 H - 74 HP</v>
          </cell>
          <cell r="C3511" t="str">
            <v>H</v>
          </cell>
          <cell r="D3511">
            <v>34.619999999999997</v>
          </cell>
        </row>
        <row r="3512">
          <cell r="A3512">
            <v>73318</v>
          </cell>
          <cell r="B3512" t="str">
            <v>TRATOR CARREGADEIRA E RETRO-ESCAVADEIRA DIESEL 75CV (CP) INCL OPERADOR-CAPAC CACAMBA 0,76M3</v>
          </cell>
          <cell r="C3512" t="str">
            <v>H</v>
          </cell>
          <cell r="D3512">
            <v>84.83</v>
          </cell>
        </row>
        <row r="3513">
          <cell r="A3513">
            <v>73319</v>
          </cell>
          <cell r="B3513" t="str">
            <v>CUSTO HORARIO COM DEPRECIACAO E JUROS - COMPRESSOR ATLAS COPCO - XA80170 PCM 80 HP</v>
          </cell>
          <cell r="C3513" t="str">
            <v>H</v>
          </cell>
          <cell r="D3513">
            <v>11.86</v>
          </cell>
        </row>
        <row r="3514">
          <cell r="A3514">
            <v>73320</v>
          </cell>
          <cell r="B3514" t="str">
            <v>TRATOR CARREGADEIRA E RETRO-ESCAVADEIRA DIESEL 75CV (CI) INCL OPERADOR-CAPAC CACAMBA 0,76M3</v>
          </cell>
          <cell r="C3514" t="str">
            <v>H</v>
          </cell>
          <cell r="D3514">
            <v>32.43</v>
          </cell>
        </row>
        <row r="3515">
          <cell r="A3515">
            <v>73321</v>
          </cell>
          <cell r="B3515" t="str">
            <v>GRUPO GERADOR TRANSPORTAVEL SOBRE RODAS 60/66KVA (CP) DIESEL 85CV(1.800RPM) - EXCL OPERADOR</v>
          </cell>
          <cell r="C3515" t="str">
            <v>H</v>
          </cell>
          <cell r="D3515">
            <v>42.6</v>
          </cell>
        </row>
        <row r="3516">
          <cell r="A3516">
            <v>73322</v>
          </cell>
          <cell r="B3516" t="str">
            <v>CUSTO HORARIO COM MATERIAIS NA OPERACAO - COMPRESSOR ATLAS COPCO - XA80 170 PCM 80 HP</v>
          </cell>
          <cell r="C3516" t="str">
            <v>H</v>
          </cell>
          <cell r="D3516">
            <v>32.979999999999997</v>
          </cell>
        </row>
        <row r="3517">
          <cell r="A3517">
            <v>73323</v>
          </cell>
          <cell r="B3517" t="str">
            <v>CUSTO HORARIO COM MANUTENCAO - COMPRESSOR ATLAS COPCO - XA80 170 PCM80 HP</v>
          </cell>
          <cell r="C3517" t="str">
            <v>H</v>
          </cell>
          <cell r="D3517">
            <v>2.41</v>
          </cell>
        </row>
        <row r="3518">
          <cell r="A3518">
            <v>73324</v>
          </cell>
          <cell r="B3518" t="str">
            <v>CARREGADOR FRONTAL RODAS DIESEL 100CV CAPAC RASA 1,30M3 (CP) INCLOPERADOR</v>
          </cell>
          <cell r="C3518" t="str">
            <v>H</v>
          </cell>
          <cell r="D3518">
            <v>103.54</v>
          </cell>
        </row>
        <row r="3519">
          <cell r="A3519">
            <v>73325</v>
          </cell>
          <cell r="B3519" t="str">
            <v>CUSTO HORARIO COM MAO-DE-OBRA NA OPERACAO DIURNA - COMPRESSOR ATLAS COPCO - XA80 170 PCM 80 HP</v>
          </cell>
          <cell r="C3519" t="str">
            <v>H</v>
          </cell>
          <cell r="D3519">
            <v>5.6</v>
          </cell>
        </row>
        <row r="3520">
          <cell r="A3520">
            <v>73326</v>
          </cell>
          <cell r="B3520" t="str">
            <v>ALUGUEL CAMINHAO BASCUL NO TOCO 5M3 MOTOR DIESEL 132CV (CI) C/MOTORISTA</v>
          </cell>
          <cell r="C3520" t="str">
            <v>H</v>
          </cell>
          <cell r="D3520">
            <v>24.92</v>
          </cell>
        </row>
        <row r="3521">
          <cell r="A3521">
            <v>73327</v>
          </cell>
          <cell r="B3521" t="str">
            <v>CUSTO HORARIO COM MAO-DE-OBRA NA OPERACAO DIURNA - MARTELETE OU ROMPE-DOR ATLAS COPCO - TEX 31</v>
          </cell>
          <cell r="C3521" t="str">
            <v>H</v>
          </cell>
          <cell r="D3521">
            <v>9.52</v>
          </cell>
        </row>
        <row r="3522">
          <cell r="A3522">
            <v>73328</v>
          </cell>
          <cell r="B3522" t="str">
            <v>ACO CA-50 B DIAM DE 5/8" A 1" ( MEDIA )</v>
          </cell>
          <cell r="C3522" t="str">
            <v>KG</v>
          </cell>
          <cell r="D3522">
            <v>3.62</v>
          </cell>
        </row>
        <row r="3523">
          <cell r="A3523">
            <v>73329</v>
          </cell>
          <cell r="B3523" t="str">
            <v>CUSTO HORARIO C/ DEPRECIACAO E JUROS - CAMINHAO CARROCERIA MERCEDESBENZ - 1418/48 184 HP</v>
          </cell>
          <cell r="C3523" t="str">
            <v>H</v>
          </cell>
          <cell r="D3523">
            <v>16.329999999999998</v>
          </cell>
        </row>
        <row r="3524">
          <cell r="A3524">
            <v>73330</v>
          </cell>
          <cell r="B3524" t="str">
            <v>CARREGADOR FRONTAL RODAS DIESEL 100CV CAPAC RASA 1,30M3 (CI) INCLOPERADOR</v>
          </cell>
          <cell r="C3524" t="str">
            <v>H</v>
          </cell>
          <cell r="D3524">
            <v>43.85</v>
          </cell>
        </row>
        <row r="3525">
          <cell r="A3525">
            <v>73331</v>
          </cell>
          <cell r="B3525" t="str">
            <v>VIBRADOR DE IMERSAO MOTOR GAS 3,5CV (CP) TUBO 48X480MM C/MANGOTEDE 5M COMP - EXCL OPERADOR</v>
          </cell>
          <cell r="C3525" t="str">
            <v>H</v>
          </cell>
          <cell r="D3525">
            <v>3.42</v>
          </cell>
        </row>
        <row r="3526">
          <cell r="A3526">
            <v>73332</v>
          </cell>
          <cell r="B3526" t="str">
            <v>CUSTO HORARIO COM MANUTENCAO - MARTELETE OU ROMPEDOR ATLAS COPCO - TEX31</v>
          </cell>
          <cell r="C3526" t="str">
            <v>H</v>
          </cell>
          <cell r="D3526">
            <v>2.06</v>
          </cell>
        </row>
        <row r="3527">
          <cell r="A3527">
            <v>73333</v>
          </cell>
          <cell r="B3527" t="str">
            <v>GRUPO GERADOR C/POTENCIA 1450W/110V C.A OU 12V C.C. (CI) GAS 3,4HP(3.600RPM) DE 4 TEMPOS REFRIGERACAO A AR - EXCL OPERADOR</v>
          </cell>
          <cell r="C3527" t="str">
            <v>H</v>
          </cell>
          <cell r="D3527">
            <v>0.69</v>
          </cell>
        </row>
        <row r="3528">
          <cell r="A3528">
            <v>73334</v>
          </cell>
          <cell r="B3528" t="str">
            <v>BETONEIRA DIESEL P/580L MIST SECA (CP) CARREG MEC E TAMBOR REVERSIVELEXCL OPERADOR</v>
          </cell>
          <cell r="C3528" t="str">
            <v>H</v>
          </cell>
          <cell r="D3528">
            <v>14.36</v>
          </cell>
        </row>
        <row r="3529">
          <cell r="A3529">
            <v>73335</v>
          </cell>
          <cell r="B3529" t="str">
            <v>CUSTO HORARIO C/ MANUTENCAO - CAMINHAO CARROCERIA MERCEDES BENZ -1418/48 184 HP</v>
          </cell>
          <cell r="C3529" t="str">
            <v>H</v>
          </cell>
          <cell r="D3529">
            <v>8.1199999999999992</v>
          </cell>
        </row>
        <row r="3530">
          <cell r="A3530">
            <v>73336</v>
          </cell>
          <cell r="B3530" t="str">
            <v>USINA MIST A FRIO CAPAC 50T/H (CP) INCL EQUIPE DE OPERACAO</v>
          </cell>
          <cell r="C3530" t="str">
            <v>H</v>
          </cell>
          <cell r="D3530">
            <v>213.87</v>
          </cell>
        </row>
        <row r="3531">
          <cell r="A3531">
            <v>73337</v>
          </cell>
          <cell r="B3531" t="str">
            <v>CUSTO HORARIO COM DEPRECIACAO E JUROS - MARTELETE OU ROMPEDOR ATLAS COPCO - TEX 31</v>
          </cell>
          <cell r="C3531" t="str">
            <v>H</v>
          </cell>
          <cell r="D3531">
            <v>1.56</v>
          </cell>
        </row>
        <row r="3532">
          <cell r="A3532">
            <v>73338</v>
          </cell>
          <cell r="B3532" t="str">
            <v>COMPRESSOR AR PORTATIL/REBOCAVEL DESC 170PCM DIESEL 40CV (CI) PRESSAODE TRABALHO DE 102PSI - EXCL OPERADOR</v>
          </cell>
          <cell r="C3532" t="str">
            <v>H</v>
          </cell>
          <cell r="D3532">
            <v>7.34</v>
          </cell>
        </row>
        <row r="3533">
          <cell r="A3533">
            <v>73339</v>
          </cell>
          <cell r="B3533" t="str">
            <v>TRATOR DE PNEUS MOTOR DIESEL 61CV (CI) INCL OPERADOR</v>
          </cell>
          <cell r="C3533" t="str">
            <v>H</v>
          </cell>
          <cell r="D3533">
            <v>16.52</v>
          </cell>
        </row>
        <row r="3534">
          <cell r="A3534">
            <v>73340</v>
          </cell>
          <cell r="B3534" t="str">
            <v>CUSTO HORARIO C/ MATERIAIS NA OPERACAO - CAMINHAO CARROCERIA MERCEDESBENZ - 1418/48 HP</v>
          </cell>
          <cell r="C3534" t="str">
            <v>H</v>
          </cell>
          <cell r="D3534">
            <v>75.84</v>
          </cell>
        </row>
        <row r="3535">
          <cell r="A3535">
            <v>73341</v>
          </cell>
          <cell r="B3535" t="str">
            <v>GUINDAUTO CAPAC 3,5T APROX 2M ALCANCE VERT 7M (CP) SOBRE CHASSIS DECAMINHAO (EXCL ESTE) EXCL OPERADOR</v>
          </cell>
          <cell r="C3535" t="str">
            <v>H</v>
          </cell>
          <cell r="D3535">
            <v>19.21</v>
          </cell>
        </row>
        <row r="3536">
          <cell r="A3536">
            <v>73342</v>
          </cell>
          <cell r="B3536" t="str">
            <v>CUSTO HORARIO C/ MAO-DE-OBRA NA OPERACAO DIURNA - CAMINHAO CARROCERIAMERCEDES BENZ - 1418/48 184 HP</v>
          </cell>
          <cell r="C3536" t="str">
            <v>H</v>
          </cell>
          <cell r="D3536">
            <v>6.64</v>
          </cell>
        </row>
        <row r="3537">
          <cell r="A3537">
            <v>73343</v>
          </cell>
          <cell r="B3537" t="str">
            <v>VIBRADOR DE IMERSAO MOTOR GAS 3,5CV TUBO DE 48X480MM (CI) C/MANGOTEDE 5M COMP -EXCL OPERADOR</v>
          </cell>
          <cell r="C3537" t="str">
            <v>H</v>
          </cell>
          <cell r="D3537">
            <v>0.7</v>
          </cell>
        </row>
        <row r="3538">
          <cell r="A3538">
            <v>73344</v>
          </cell>
          <cell r="B3538" t="str">
            <v>GRUPO GERADOR ESTACIONARIO C/ALTERNADOR 125/145KVA (CP) DIESEL 165CVEXCL OPERADOR</v>
          </cell>
          <cell r="C3538" t="str">
            <v>H</v>
          </cell>
          <cell r="D3538">
            <v>88.76</v>
          </cell>
        </row>
        <row r="3539">
          <cell r="A3539">
            <v>73345</v>
          </cell>
          <cell r="B3539" t="str">
            <v>ROLO COMPACTADOR TANDEM 5 A 10T DIESEL 58,5CV (CI) INCL OPERADOR</v>
          </cell>
          <cell r="C3539" t="str">
            <v>H</v>
          </cell>
          <cell r="D3539">
            <v>28.13</v>
          </cell>
        </row>
        <row r="3540">
          <cell r="A3540">
            <v>73347</v>
          </cell>
          <cell r="B3540" t="str">
            <v>CORTE ACO CA-50B OU CA 50-A DIAM 8,0 A 12,5MM</v>
          </cell>
          <cell r="C3540" t="str">
            <v>KG</v>
          </cell>
          <cell r="D3540">
            <v>1.67</v>
          </cell>
        </row>
        <row r="3541">
          <cell r="A3541">
            <v>73348</v>
          </cell>
          <cell r="B3541" t="str">
            <v>CUSTO HORARIO C/ DEPRECIACAO E JUROS - GUINDASTE AUTOPROPELIDO MADAL- MD 10 A 45 HP</v>
          </cell>
          <cell r="C3541" t="str">
            <v>H</v>
          </cell>
          <cell r="D3541">
            <v>29.82</v>
          </cell>
        </row>
        <row r="3542">
          <cell r="A3542">
            <v>73349</v>
          </cell>
          <cell r="B3542" t="str">
            <v>BARRA ACO CA-50B DIAM ACIMA 12,5MM</v>
          </cell>
          <cell r="C3542" t="str">
            <v>KG</v>
          </cell>
          <cell r="D3542">
            <v>4.18</v>
          </cell>
        </row>
        <row r="3543">
          <cell r="A3543">
            <v>73351</v>
          </cell>
          <cell r="B3543" t="str">
            <v>ALVENARIA TIJOLO FURADO 10X20X20CM, 1/2 VEZ, C/ ARGAMASSA DE CIM /SABRO, E JUNTAS DE 1,0CM</v>
          </cell>
          <cell r="C3543" t="str">
            <v>M2</v>
          </cell>
          <cell r="D3543">
            <v>26.89</v>
          </cell>
        </row>
        <row r="3544">
          <cell r="A3544">
            <v>73352</v>
          </cell>
          <cell r="B3544" t="str">
            <v>CUSTO HORARIO C/ DEPRECIACAO E JUROS - GUINCHO 8 T MUNCK - 640/18S/ CAMINHAO MERCEDES BENZ 1418/51 184 HP</v>
          </cell>
          <cell r="C3544" t="str">
            <v>H</v>
          </cell>
          <cell r="D3544">
            <v>7.17</v>
          </cell>
        </row>
        <row r="3545">
          <cell r="A3545">
            <v>73353</v>
          </cell>
          <cell r="B3545" t="str">
            <v>COMPACTADOR DE PNEUS AUTO-PROPULSOR DIESEL 76HP C/7 PNEUS-CI- PESO5,5/20T INCL OPERADOR</v>
          </cell>
          <cell r="C3545" t="str">
            <v>H</v>
          </cell>
          <cell r="D3545">
            <v>43.24</v>
          </cell>
        </row>
        <row r="3546">
          <cell r="A3546">
            <v>73354</v>
          </cell>
          <cell r="B3546" t="str">
            <v>MAQUINA DE JUNTAS GAS 8,25CV PART MANUAL (CI) INCL OPERADOR</v>
          </cell>
          <cell r="C3546" t="str">
            <v>H</v>
          </cell>
          <cell r="D3546">
            <v>9.5500000000000007</v>
          </cell>
        </row>
        <row r="3547">
          <cell r="A3547">
            <v>73355</v>
          </cell>
          <cell r="B3547" t="str">
            <v>ALUGUEL CAMINHAO CARROC FIXA TOCO 7,5T MOTOR DIESEL 132CV (CF) C/MOTORISTA</v>
          </cell>
          <cell r="C3547" t="str">
            <v>H</v>
          </cell>
          <cell r="D3547">
            <v>33.35</v>
          </cell>
        </row>
        <row r="3548">
          <cell r="A3548">
            <v>73356</v>
          </cell>
          <cell r="B3548" t="str">
            <v>BARRA ACO CA-50B DIAM 8,0 A 12,5MM</v>
          </cell>
          <cell r="C3548" t="str">
            <v>KG</v>
          </cell>
          <cell r="D3548">
            <v>4.3899999999999997</v>
          </cell>
        </row>
        <row r="3549">
          <cell r="A3549">
            <v>73357</v>
          </cell>
          <cell r="B3549" t="str">
            <v>ESCAV MANUAL VALA/CAVA MAT 1A CAT ATE 1,50M EXCL ESG/ESCOR(AREIA ARGILA OU PICARRA)</v>
          </cell>
          <cell r="C3549" t="str">
            <v>M3</v>
          </cell>
          <cell r="D3549">
            <v>24</v>
          </cell>
        </row>
        <row r="3550">
          <cell r="A3550">
            <v>73358</v>
          </cell>
          <cell r="B3550" t="str">
            <v>CONCRETO DOSADO 20 MPA SOMENTE MATERIAIS INCL 5% PERDAS.</v>
          </cell>
          <cell r="C3550" t="str">
            <v>M3</v>
          </cell>
          <cell r="D3550">
            <v>265.74</v>
          </cell>
        </row>
        <row r="3551">
          <cell r="A3551">
            <v>73359</v>
          </cell>
          <cell r="B3551" t="str">
            <v>CUSTO HORARIO C/ MANUTENCAO - GUINDASTE AUTOPROPELIDO MADAL -MD 10A 45 HP</v>
          </cell>
          <cell r="C3551" t="str">
            <v>H</v>
          </cell>
          <cell r="D3551">
            <v>17.48</v>
          </cell>
        </row>
        <row r="3552">
          <cell r="A3552">
            <v>73361</v>
          </cell>
          <cell r="B3552" t="str">
            <v>CONCRETO CICLOPICO C/CONC DOS RAC 10 MPA 30% PED DE MAO INCLTRANSP HORIZ C/CARRINHOS ATE 20M E COLOCACAO.</v>
          </cell>
          <cell r="C3552" t="str">
            <v>M3</v>
          </cell>
          <cell r="D3552">
            <v>275.5</v>
          </cell>
        </row>
        <row r="3553">
          <cell r="A3553">
            <v>73362</v>
          </cell>
          <cell r="B3553" t="str">
            <v>LANCAMENTO CONCRETO P/PECAS S/ARMAD PROD 7 M3/H INCL APENASTRANSP HORIZ C/CARRINHOS ATE 20M COLOCACAO ADENS E ACAB.</v>
          </cell>
          <cell r="C3553" t="str">
            <v>M3</v>
          </cell>
          <cell r="D3553">
            <v>30.07</v>
          </cell>
        </row>
        <row r="3554">
          <cell r="A3554">
            <v>73363</v>
          </cell>
          <cell r="B3554" t="str">
            <v>EMBOCO ARGAMASSA CIMENTO AREIA 1:2 E=1,5CM INCL CHAPISCO 1:3 E=9MM</v>
          </cell>
          <cell r="C3554" t="str">
            <v>M2</v>
          </cell>
          <cell r="D3554">
            <v>16.920000000000002</v>
          </cell>
        </row>
        <row r="3555">
          <cell r="A3555">
            <v>73364</v>
          </cell>
          <cell r="B3555" t="str">
            <v>TANQUE ESTACIONARIO FERLEX TAA-SERPENTINA CAP. 30.000L</v>
          </cell>
          <cell r="C3555" t="str">
            <v>CHP</v>
          </cell>
          <cell r="D3555">
            <v>401.92</v>
          </cell>
        </row>
        <row r="3556">
          <cell r="A3556">
            <v>73365</v>
          </cell>
          <cell r="B3556" t="str">
            <v>CUSTO HORARIO C/ MANUTENCAO - GUINCHO 8 T MUNCK - 640/18 S/ CAMINHAOMERCEDES BENZ 1418/51 184 HP</v>
          </cell>
          <cell r="C3556" t="str">
            <v>H</v>
          </cell>
          <cell r="D3556">
            <v>3.56</v>
          </cell>
        </row>
        <row r="3557">
          <cell r="A3557">
            <v>73366</v>
          </cell>
          <cell r="B3557" t="str">
            <v>ROLO VIBRATORIO LISO 7T AUTO-PROPULSOR DIESEL 76,5H (CI) INCL OPERADORLARG TOTAL 2,015M</v>
          </cell>
          <cell r="C3557" t="str">
            <v>H</v>
          </cell>
          <cell r="D3557">
            <v>34.9</v>
          </cell>
        </row>
        <row r="3558">
          <cell r="A3558">
            <v>73367</v>
          </cell>
          <cell r="B3558" t="str">
            <v>ROMPEDOR PNEUNATICO 32,6KG CONSUMO AR 38,8L (CI) S/OPERADOR PONTEIRAE MANGUEIRA - FREQUENCIA DE IMPACTOS 1110 IMP/MIN</v>
          </cell>
          <cell r="C3558" t="str">
            <v>H</v>
          </cell>
          <cell r="D3558">
            <v>1.93</v>
          </cell>
        </row>
        <row r="3559">
          <cell r="A3559">
            <v>73368</v>
          </cell>
          <cell r="B3559" t="str">
            <v>GUINDAUTO CAPAC 3,5T APROX 2M ALCANCE VERT 7M (CI) SOBRE CHASSI DECAMINHAO (EXCL ESTE) EXCL OPERADOR</v>
          </cell>
          <cell r="C3559" t="str">
            <v>H</v>
          </cell>
          <cell r="D3559">
            <v>16.989999999999998</v>
          </cell>
        </row>
        <row r="3560">
          <cell r="A3560">
            <v>73370</v>
          </cell>
          <cell r="B3560" t="str">
            <v>TRANSPORTE QQ NAT CAM BASCULANTE 30 KM/H 8.00 T EXCL DESPE-SA CARGA/DESC ESPERA DO CAMINHAO/SERVENTE/E OU EQUIP AUX.</v>
          </cell>
          <cell r="C3560" t="str">
            <v>T/KM</v>
          </cell>
          <cell r="D3560">
            <v>0.75</v>
          </cell>
        </row>
        <row r="3561">
          <cell r="A3561">
            <v>73371</v>
          </cell>
          <cell r="B3561" t="str">
            <v>ROLO COMPACTADOR TANDEM 5 A 10T DIESEL 58,5CV (CP) INCL OPERADOR</v>
          </cell>
          <cell r="C3561" t="str">
            <v>H</v>
          </cell>
          <cell r="D3561">
            <v>58.73</v>
          </cell>
        </row>
        <row r="3562">
          <cell r="A3562">
            <v>73372</v>
          </cell>
          <cell r="B3562" t="str">
            <v>PINHO DE TERCEIRA 1" X 12" E 1" X 9"</v>
          </cell>
          <cell r="C3562" t="str">
            <v>M2</v>
          </cell>
          <cell r="D3562">
            <v>17.02</v>
          </cell>
        </row>
        <row r="3563">
          <cell r="A3563">
            <v>73373</v>
          </cell>
          <cell r="B3563" t="str">
            <v>CUSTO HORARIO C/ MATERIAIS NA OPERACAO - GUINDASTE AUTOPROPELIDO MADAL- MD 10A 45 HP</v>
          </cell>
          <cell r="C3563" t="str">
            <v>H</v>
          </cell>
          <cell r="D3563">
            <v>18.55</v>
          </cell>
        </row>
        <row r="3564">
          <cell r="A3564">
            <v>73374</v>
          </cell>
          <cell r="B3564" t="str">
            <v>USINA PRE-MISTURADORA DE SOLOS CAPAC 350/600T/H (CF) INCL EQUIPEDE OPERACAO</v>
          </cell>
          <cell r="C3564" t="str">
            <v>H</v>
          </cell>
          <cell r="D3564">
            <v>179.38</v>
          </cell>
        </row>
        <row r="3565">
          <cell r="A3565">
            <v>73375</v>
          </cell>
          <cell r="B3565" t="str">
            <v>CORTE ACO CA-5AB OU CA 50-A DIAM ACIMA 12,5MM</v>
          </cell>
          <cell r="C3565" t="str">
            <v>KG</v>
          </cell>
          <cell r="D3565">
            <v>1.43</v>
          </cell>
        </row>
        <row r="3566">
          <cell r="A3566">
            <v>73376</v>
          </cell>
          <cell r="B3566" t="str">
            <v>CUSTO HORARIO C/ MAO-DE-OBRA NA OPERACAO DIURNA - GUINCHO 8 T MUNCK -640/18 S/ CAMINHAO MERCEDES BENZ 1418/51 184 HP</v>
          </cell>
          <cell r="C3566" t="str">
            <v>H</v>
          </cell>
          <cell r="D3566">
            <v>6.64</v>
          </cell>
        </row>
        <row r="3567">
          <cell r="A3567">
            <v>73377</v>
          </cell>
          <cell r="B3567" t="str">
            <v>VIBRO-ACABADORA ASF SOBRE ESTEIRA DIESEL 69CV (CI) C/EXTENSAO P/PAVI-MENTO - INCL OPERADOR E AUXILIAR</v>
          </cell>
          <cell r="C3567" t="str">
            <v>H</v>
          </cell>
          <cell r="D3567">
            <v>121.41</v>
          </cell>
        </row>
        <row r="3568">
          <cell r="A3568">
            <v>73378</v>
          </cell>
          <cell r="B3568" t="str">
            <v>ROMPEDOR PNEUMATICO 32,6KG CONSUMO AR 38,8L (CP) S/OPERADOR PONTEIRAE MANGUEIRA-FREQUENCIA DE IMPACTO DE 1110 IMP/MIN</v>
          </cell>
          <cell r="C3568" t="str">
            <v>H</v>
          </cell>
          <cell r="D3568">
            <v>2.67</v>
          </cell>
        </row>
        <row r="3569">
          <cell r="A3569">
            <v>73379</v>
          </cell>
          <cell r="B3569" t="str">
            <v>ESCAVADEIRA HIDR DIESEL 92CV CAPAC 0,78M3 (CP) INCL OPERADOR - COM3 BRACOS ARTICULADOS BRACO INTERMEDIARIO AJUSTAVEL EM 3 POSICOES</v>
          </cell>
          <cell r="C3569" t="str">
            <v>H</v>
          </cell>
          <cell r="D3569">
            <v>152.56</v>
          </cell>
        </row>
        <row r="3570">
          <cell r="A3570">
            <v>73380</v>
          </cell>
          <cell r="B3570" t="str">
            <v>VIBRO-ACABADORA ASF SOBRE ESTEIRA DIESEL 69CV (CP) C/EXTENSAO P/PAVI-MENTO - INCL OPERADOR E AUXILIAR</v>
          </cell>
          <cell r="C3570" t="str">
            <v>H</v>
          </cell>
          <cell r="D3570">
            <v>206.54</v>
          </cell>
        </row>
        <row r="3571">
          <cell r="A3571">
            <v>73381</v>
          </cell>
          <cell r="B3571" t="str">
            <v>CONCRETO DOSADO 25 MPA SOMENTE MATERIAIS INCL 5% PERDAS.</v>
          </cell>
          <cell r="C3571" t="str">
            <v>M3</v>
          </cell>
          <cell r="D3571">
            <v>281.41000000000003</v>
          </cell>
        </row>
        <row r="3572">
          <cell r="A3572">
            <v>73382</v>
          </cell>
          <cell r="B3572" t="str">
            <v>CUSTO HORARIO C/ MAO-DE-OBRA NA OPERACAO DIURNA - GUINDASTEAUTOPROPELIDO MADAL - MD 10A 45 HP</v>
          </cell>
          <cell r="C3572" t="str">
            <v>H</v>
          </cell>
          <cell r="D3572">
            <v>6.64</v>
          </cell>
        </row>
        <row r="3573">
          <cell r="A3573">
            <v>73383</v>
          </cell>
          <cell r="B3573" t="str">
            <v>CUSTO HORARIO C/ MATERIAIS NA OPERACAO - GUINCHO 8 T MUNCK - 640/18S/ CAMINHAO MERCEDES BENZ 1418/51 184 HP</v>
          </cell>
          <cell r="C3573" t="str">
            <v>H</v>
          </cell>
          <cell r="D3573">
            <v>70.069999999999993</v>
          </cell>
        </row>
        <row r="3574">
          <cell r="A3574">
            <v>73384</v>
          </cell>
          <cell r="B3574" t="str">
            <v>PREPARO DE CONCRETO COM MISTURA E AMASSAMENTO EM 2 BETONEIRAS 600L COMPRODUCAO DE 7M3/H EXCL MATERIAIS.</v>
          </cell>
          <cell r="C3574" t="str">
            <v>M3</v>
          </cell>
          <cell r="D3574">
            <v>24.39</v>
          </cell>
        </row>
        <row r="3575">
          <cell r="A3575">
            <v>73385</v>
          </cell>
          <cell r="B3575" t="str">
            <v>ESCAVADEIRA HIDR DIESEL 92CV CAPAC 0,78M3 (CI) INCL OPERADOR-COM3BRACOS ARTICULADOS AJUSTAVEIS EM 3 POSICOES</v>
          </cell>
          <cell r="C3575" t="str">
            <v>H</v>
          </cell>
          <cell r="D3575">
            <v>65.069999999999993</v>
          </cell>
        </row>
        <row r="3576">
          <cell r="A3576">
            <v>73386</v>
          </cell>
          <cell r="B3576" t="str">
            <v>ALUGUEL CAMINHAO BASCUL NO TOCO 4M3 DMOTOR DIESEL 85CV (CI) C/MOTORISTA</v>
          </cell>
          <cell r="C3576" t="str">
            <v>H</v>
          </cell>
          <cell r="D3576">
            <v>24.92</v>
          </cell>
        </row>
        <row r="3577">
          <cell r="A3577">
            <v>73387</v>
          </cell>
          <cell r="B3577" t="str">
            <v>GRUPO GERADOR C/POTENCIA 1450W/110V C.A OU 12V C.C. (CP) GAS 3,4HPREFRIGERADO A AR - EXCL OPERADOR</v>
          </cell>
          <cell r="C3577" t="str">
            <v>H</v>
          </cell>
          <cell r="D3577">
            <v>6.99</v>
          </cell>
        </row>
        <row r="3578">
          <cell r="A3578">
            <v>73388</v>
          </cell>
          <cell r="B3578" t="str">
            <v>COMPRESSOR AR PORTATIL/REBOCAVEL DESC 170PCM DIESEL 40CV (CP) PRESSAODE TRABALHO DE 102PSI - EXCL OPERADOR</v>
          </cell>
          <cell r="C3578" t="str">
            <v>H</v>
          </cell>
          <cell r="D3578">
            <v>44.98</v>
          </cell>
        </row>
        <row r="3579">
          <cell r="A3579">
            <v>73389</v>
          </cell>
          <cell r="B3579" t="str">
            <v>ESPALHADOR AGREG REBOCAVEL CAPAC RASA 1,3M3 PESO 860KG (CP) DIAM ROLO127MM (5") - EXCL OPERADOR</v>
          </cell>
          <cell r="C3579" t="str">
            <v>H</v>
          </cell>
          <cell r="D3579">
            <v>11.3</v>
          </cell>
        </row>
        <row r="3580">
          <cell r="A3580">
            <v>73390</v>
          </cell>
          <cell r="B3580" t="str">
            <v>COMPACTADOR DE PNEUS AUTO-PROPULSOR DIESEL 76HP C/7 PNEUS-CP -PESO5,5/20T INCL OPERADOR</v>
          </cell>
          <cell r="C3580" t="str">
            <v>H</v>
          </cell>
          <cell r="D3580">
            <v>86.48</v>
          </cell>
        </row>
        <row r="3581">
          <cell r="A3581">
            <v>73391</v>
          </cell>
          <cell r="B3581" t="str">
            <v>BARRA DE ACO CA-25 REDONDA DIAM DE 6,3 A 8,00MM (1/4 A 5/16) SEMSALIENCIA OU MOSSA</v>
          </cell>
          <cell r="C3581" t="str">
            <v>KG</v>
          </cell>
          <cell r="D3581">
            <v>4.32</v>
          </cell>
        </row>
        <row r="3582">
          <cell r="A3582">
            <v>73392</v>
          </cell>
          <cell r="B3582" t="str">
            <v>FORMA PLACAS MADEIRIT APROV 3 VEZES</v>
          </cell>
          <cell r="C3582" t="str">
            <v>M2</v>
          </cell>
          <cell r="D3582">
            <v>33.58</v>
          </cell>
        </row>
        <row r="3583">
          <cell r="A3583">
            <v>73393</v>
          </cell>
          <cell r="B3583" t="str">
            <v>CORTE ACO CA-25 DIAM 6,3 A 8,0MM</v>
          </cell>
          <cell r="C3583" t="str">
            <v>KG</v>
          </cell>
          <cell r="D3583">
            <v>1.59</v>
          </cell>
        </row>
        <row r="3584">
          <cell r="A3584">
            <v>73394</v>
          </cell>
          <cell r="B3584" t="str">
            <v>FORMA PLANA P/FUNDACAO E BALDRAME EM CHAPA RESINADA E=10 MM</v>
          </cell>
          <cell r="C3584" t="str">
            <v>M2</v>
          </cell>
          <cell r="D3584">
            <v>22.87</v>
          </cell>
        </row>
        <row r="3585">
          <cell r="A3585">
            <v>73395</v>
          </cell>
          <cell r="B3585" t="str">
            <v>GRUPO GERADOR 150 KVA- CHI</v>
          </cell>
          <cell r="C3585" t="str">
            <v>CHI</v>
          </cell>
          <cell r="D3585">
            <v>3.83</v>
          </cell>
        </row>
        <row r="3586">
          <cell r="A3586">
            <v>73396</v>
          </cell>
          <cell r="B3586" t="str">
            <v>DEGRAU DE FERRO FUNDIDO NUM 1 DE 3,0 KG</v>
          </cell>
          <cell r="C3586" t="str">
            <v>UN</v>
          </cell>
          <cell r="D3586">
            <v>32</v>
          </cell>
        </row>
        <row r="3587">
          <cell r="A3587">
            <v>73397</v>
          </cell>
          <cell r="B3587" t="str">
            <v>EMBOCO CIMENTO AREIA 1:4 ESP=1,5CM INCL CHAPISCO 1:3 E=9MM</v>
          </cell>
          <cell r="C3587" t="str">
            <v>M2</v>
          </cell>
          <cell r="D3587">
            <v>15.38</v>
          </cell>
        </row>
        <row r="3588">
          <cell r="A3588">
            <v>73398</v>
          </cell>
          <cell r="B3588" t="str">
            <v>BARRA ACO CA-25 DIAM MAIOR OU IGUAL 10MM</v>
          </cell>
          <cell r="C3588" t="str">
            <v>KG</v>
          </cell>
          <cell r="D3588">
            <v>3.83</v>
          </cell>
        </row>
        <row r="3589">
          <cell r="A3589">
            <v>73399</v>
          </cell>
          <cell r="B3589" t="str">
            <v>DEPRECIAO E JUROS - MAQUINA DE DEMARCAR FAIXAS AUTOPROP.</v>
          </cell>
          <cell r="C3589" t="str">
            <v>H</v>
          </cell>
          <cell r="D3589">
            <v>64.209999999999994</v>
          </cell>
        </row>
        <row r="3590">
          <cell r="A3590">
            <v>73400</v>
          </cell>
          <cell r="B3590" t="str">
            <v>TRATOR ESTEIRAS DIESEL APROX 200CV C/LAMINA 2500KG (CI) INCL OPERADOR</v>
          </cell>
          <cell r="C3590" t="str">
            <v>H</v>
          </cell>
          <cell r="D3590">
            <v>102.81</v>
          </cell>
        </row>
        <row r="3591">
          <cell r="A3591">
            <v>73401</v>
          </cell>
          <cell r="B3591" t="str">
            <v>COMPRESSOR AR PORTATIL/REBOCAVEL DESC 170PCM DIESEL 40CV (CF) PRESSAODE TRABALHO DE 102PSI - EXCL OPERADOR</v>
          </cell>
          <cell r="C3591" t="str">
            <v>H</v>
          </cell>
          <cell r="D3591">
            <v>11.49</v>
          </cell>
        </row>
        <row r="3592">
          <cell r="A3592">
            <v>73402</v>
          </cell>
          <cell r="B3592" t="str">
            <v>USINA PRE-MISTURADORA DE SOLOS CAPAC 350/600T/H (CP) INCL EQUIPEDE OPERACAO</v>
          </cell>
          <cell r="C3592" t="str">
            <v>H</v>
          </cell>
          <cell r="D3592">
            <v>243.18</v>
          </cell>
        </row>
        <row r="3593">
          <cell r="A3593">
            <v>73403</v>
          </cell>
          <cell r="B3593" t="str">
            <v>ALUGUEL CAMINHAO TANQUE 6000L DIESEL 132CV (CP) C/MOTORISTA</v>
          </cell>
          <cell r="C3593" t="str">
            <v>H</v>
          </cell>
          <cell r="D3593">
            <v>72.25</v>
          </cell>
        </row>
        <row r="3594">
          <cell r="A3594">
            <v>73404</v>
          </cell>
          <cell r="B3594" t="str">
            <v>FORMA MADEIRA 2 VEZES PINHO 3A ESP=2,5CM P/PECAS DE CONCRETOARMADO INCL FORN MATERIAIS E DESMOLDAGEM EXCL ESCORAMENTO.ARMADO INCL FORN MATERIAISE DESMOLDAGEM EXCL ESCORAMENTO.</v>
          </cell>
          <cell r="C3594" t="str">
            <v>M2</v>
          </cell>
          <cell r="D3594">
            <v>30.02</v>
          </cell>
        </row>
        <row r="3595">
          <cell r="A3595">
            <v>73405</v>
          </cell>
          <cell r="B3595" t="str">
            <v>CUSTO HORARIO PRODUTIVO DIURNO-RETRO-ESCAVADEIRA SOBRE RODAS - CASE580 H - 74 HP</v>
          </cell>
          <cell r="C3595" t="str">
            <v>CHP</v>
          </cell>
          <cell r="D3595">
            <v>88.64</v>
          </cell>
        </row>
        <row r="3596">
          <cell r="A3596">
            <v>73406</v>
          </cell>
          <cell r="B3596" t="str">
            <v>CONCRETO FCK= 15,0 MPA ( 1: 2,5:3) , INCLUIDO PREPARO MECANICO, LANÇAMENTO E ADENSAMENTO.</v>
          </cell>
          <cell r="C3596" t="str">
            <v>M3</v>
          </cell>
          <cell r="D3596">
            <v>352.83</v>
          </cell>
        </row>
        <row r="3597">
          <cell r="A3597">
            <v>73407</v>
          </cell>
          <cell r="B3597" t="str">
            <v>JUROS/CAMINHAO CARROCERIA FIXA FORD F-12000 - 142CV</v>
          </cell>
          <cell r="C3597" t="str">
            <v>H</v>
          </cell>
          <cell r="D3597">
            <v>5.03</v>
          </cell>
        </row>
        <row r="3598">
          <cell r="A3598">
            <v>73408</v>
          </cell>
          <cell r="B3598" t="str">
            <v>DISTRIBUIDOR DE AGREGADOS AUTOPROPELIDO, CAP 3 M3, A DIESEL, 6 CC, 140CV</v>
          </cell>
          <cell r="C3598" t="str">
            <v>CHP</v>
          </cell>
          <cell r="D3598">
            <v>197.12</v>
          </cell>
        </row>
        <row r="3599">
          <cell r="A3599">
            <v>73409</v>
          </cell>
          <cell r="B3599" t="str">
            <v>CARGA 200T/DIA 8H/DESC C/PA CARREG CAP 1.5M3/CAM BASC CAP 8TDIESEL INCL TEMPO ESPERA/MANOBRA/CARGA/DESC P/CAMINHAO/TEMPOESPERA/OPERACAO P/PA-CARREGADEIRA</v>
          </cell>
          <cell r="C3599" t="str">
            <v>T</v>
          </cell>
          <cell r="D3599">
            <v>3.38</v>
          </cell>
        </row>
        <row r="3600">
          <cell r="A3600">
            <v>73410</v>
          </cell>
          <cell r="B3600" t="str">
            <v>FORMA PLANA P/VIGA, PILAR E PAREDE EM CHAPA RESINADA E= 10 MM</v>
          </cell>
          <cell r="C3600" t="str">
            <v>M2</v>
          </cell>
          <cell r="D3600">
            <v>36.130000000000003</v>
          </cell>
        </row>
        <row r="3601">
          <cell r="A3601">
            <v>73411</v>
          </cell>
          <cell r="B3601" t="str">
            <v>CUSTOS C/MAO-DE-OBRA OPERACAO- MAQUINA DE DEMARCAR FAIXAS</v>
          </cell>
          <cell r="C3601" t="str">
            <v>H</v>
          </cell>
          <cell r="D3601">
            <v>7.43</v>
          </cell>
        </row>
        <row r="3602">
          <cell r="A3602">
            <v>73412</v>
          </cell>
          <cell r="B3602" t="str">
            <v>CUSTO HORARIO PRODUTIVO DIURNO - COMPRESSOR ATLAS COPCO - XA80 170 PCM80 HP</v>
          </cell>
          <cell r="C3602" t="str">
            <v>CHP</v>
          </cell>
          <cell r="D3602">
            <v>52.85</v>
          </cell>
        </row>
        <row r="3603">
          <cell r="A3603">
            <v>73413</v>
          </cell>
          <cell r="B3603" t="str">
            <v>ESCAVACAO MEC.VALA N ESCOR ATE 1,5M C/RETRO MAT 1A COM REDUTOR (PEDRAS/INST PREDIAIS/OUTROS REDUT PRODUT OU CAVAS FUNDACAO) - EXCL. ESGOTAMENTO</v>
          </cell>
          <cell r="C3603" t="str">
            <v>M3</v>
          </cell>
          <cell r="D3603">
            <v>11.74</v>
          </cell>
        </row>
        <row r="3604">
          <cell r="A3604">
            <v>73414</v>
          </cell>
          <cell r="B3604" t="str">
            <v>ROLO VIBRATORIO LISO 7T AUTO-PROPULSOR DIESEL 76,5H (CP) INCL OPERADORLARGURA TOTAL 2,015M</v>
          </cell>
          <cell r="C3604" t="str">
            <v>H</v>
          </cell>
          <cell r="D3604">
            <v>74.23</v>
          </cell>
        </row>
        <row r="3605">
          <cell r="A3605">
            <v>73415</v>
          </cell>
          <cell r="B3605" t="str">
            <v>PINTURA DE SUPERFICIE COM LATEX</v>
          </cell>
          <cell r="C3605" t="str">
            <v>M2</v>
          </cell>
          <cell r="D3605">
            <v>4.97</v>
          </cell>
        </row>
        <row r="3606">
          <cell r="A3606">
            <v>73416</v>
          </cell>
          <cell r="B3606" t="str">
            <v>CUSTOS C/MATERIAL NA OPERACAO/CAMINHAO CARROCERIA FIXA FORD F-12000 -142HP</v>
          </cell>
          <cell r="C3606" t="str">
            <v>H</v>
          </cell>
          <cell r="D3606">
            <v>58.53</v>
          </cell>
        </row>
        <row r="3607">
          <cell r="A3607">
            <v>73417</v>
          </cell>
          <cell r="B3607" t="str">
            <v>GRUPO GERADOR 150 KVA- CHP</v>
          </cell>
          <cell r="C3607" t="str">
            <v>CHP</v>
          </cell>
          <cell r="D3607">
            <v>79.38</v>
          </cell>
        </row>
        <row r="3608">
          <cell r="A3608">
            <v>73418</v>
          </cell>
          <cell r="B3608" t="str">
            <v>ALVENARIA P/CX ENTERR ATE 0,80M C/BL CONC 10X20X40CM C/ARGAMASSA 1:4CIMENTO E AREIA E CONCRETO 20MPA P/ENCHIMENTO DOS FUROS.</v>
          </cell>
          <cell r="C3608" t="str">
            <v>M2</v>
          </cell>
          <cell r="D3608">
            <v>41.51</v>
          </cell>
        </row>
        <row r="3609">
          <cell r="A3609">
            <v>73419</v>
          </cell>
          <cell r="B3609" t="str">
            <v>USINA P/MISTURA BETUM ALTA CLASSE A QUENTE CAPAC 60/90T/H-CP INCLEQUIPE DE OPERACAO</v>
          </cell>
          <cell r="C3609" t="str">
            <v>H</v>
          </cell>
          <cell r="D3609">
            <v>1198.73</v>
          </cell>
        </row>
        <row r="3610">
          <cell r="A3610">
            <v>73420</v>
          </cell>
          <cell r="B3610" t="str">
            <v>LANCAMENTO CONCRETO P/PECAS S/ARMAD PROD 2 M3/H INCL APENASTRANSP HORIZ C/CARRINHOS ATE 20M COLOCACAO ADENS E ACAB.</v>
          </cell>
          <cell r="C3610" t="str">
            <v>M3</v>
          </cell>
          <cell r="D3610">
            <v>30.46</v>
          </cell>
        </row>
        <row r="3611">
          <cell r="A3611">
            <v>73421</v>
          </cell>
          <cell r="B3611" t="str">
            <v>CUSTO HORARIO C/DEPRECIACAO E JUROS - MOTONIVELADORA CATERPILLAR 120 G125 HP</v>
          </cell>
          <cell r="C3611" t="str">
            <v>H</v>
          </cell>
          <cell r="D3611">
            <v>48.29</v>
          </cell>
        </row>
        <row r="3612">
          <cell r="A3612">
            <v>73422</v>
          </cell>
          <cell r="B3612" t="str">
            <v>FORMA MADEIRA 1 VEZ PINHO 3A ESP=2,5CM P/PECAS DE CONCRETOARMADO INCL FORN MATERIAIS E DESMOLDAGEM EXCL ESCORAMENTO.</v>
          </cell>
          <cell r="C3612" t="str">
            <v>M2</v>
          </cell>
          <cell r="D3612">
            <v>42.78</v>
          </cell>
        </row>
        <row r="3613">
          <cell r="A3613">
            <v>73423</v>
          </cell>
          <cell r="B3613" t="str">
            <v>ALVENARIA TIJOLO MACICO 7X10X20CM CIM/SB/AR 1:2:2 PROF=80A160CM 1 VEZP/CAIXAS ENTERRADAS</v>
          </cell>
          <cell r="C3613" t="str">
            <v>M2</v>
          </cell>
          <cell r="D3613">
            <v>106.48</v>
          </cell>
        </row>
        <row r="3614">
          <cell r="A3614">
            <v>73424</v>
          </cell>
          <cell r="B3614" t="str">
            <v>ESCAV MANUAL VALA/CAVA MAT 1A CAT 3 A 4,5M EXCL ESG/ESCOR</v>
          </cell>
          <cell r="C3614" t="str">
            <v>M3</v>
          </cell>
          <cell r="D3614">
            <v>41.14</v>
          </cell>
        </row>
        <row r="3615">
          <cell r="A3615">
            <v>73425</v>
          </cell>
          <cell r="B3615" t="str">
            <v>CUSTO HORARIO COM DEPRECIACAO E JUROS - TRATOR DE ESTEIRAS CATERPILLARD6D PS - 163 6A - 140 HP</v>
          </cell>
          <cell r="C3615" t="str">
            <v>H</v>
          </cell>
          <cell r="D3615">
            <v>69.14</v>
          </cell>
        </row>
        <row r="3616">
          <cell r="A3616">
            <v>73426</v>
          </cell>
          <cell r="B3616" t="str">
            <v>PERFURACAO MANUAL DIAMETRO 20 CM (5 TF)</v>
          </cell>
          <cell r="C3616" t="str">
            <v>M</v>
          </cell>
          <cell r="D3616">
            <v>36.36</v>
          </cell>
        </row>
        <row r="3617">
          <cell r="A3617">
            <v>73427</v>
          </cell>
          <cell r="B3617" t="str">
            <v>BOMBA C/MOTOR A GASOLINA AUTOESCORVANTE PARA AGUA SUJA - 3/4 HPDEPRECIACAO E JUROS</v>
          </cell>
          <cell r="C3617" t="str">
            <v>H</v>
          </cell>
          <cell r="D3617">
            <v>0.37</v>
          </cell>
        </row>
        <row r="3618">
          <cell r="A3618">
            <v>73428</v>
          </cell>
          <cell r="B3618" t="str">
            <v>CUSTO HORARIO PRODUTIVO DIURNO - MARTELETE OU ROMPEDOR ATLAS COPCO -TEX 31</v>
          </cell>
          <cell r="C3618" t="str">
            <v>CHP</v>
          </cell>
          <cell r="D3618">
            <v>13.14</v>
          </cell>
        </row>
        <row r="3619">
          <cell r="A3619">
            <v>73429</v>
          </cell>
          <cell r="B3619" t="str">
            <v>ALUGUEL CAMINHAO TANQUE 6.000L DIESEL 132CV (CI) C/MOTORISTA</v>
          </cell>
          <cell r="C3619" t="str">
            <v>H</v>
          </cell>
          <cell r="D3619">
            <v>23.44</v>
          </cell>
        </row>
        <row r="3620">
          <cell r="A3620">
            <v>73430</v>
          </cell>
          <cell r="B3620" t="str">
            <v>ESCAVACAO MEC. VALA N ESCOR MAT 1A C/RETRO ENTRE 1,5 E 3M C/ REDUTOR (PEDRAS/INST PREDIAIS/OUTROS REDUT.PRODUTIV OU CAVAS FUNDACAO ) - EXCL.ESGOTAMENTO.</v>
          </cell>
          <cell r="C3620" t="str">
            <v>M3</v>
          </cell>
          <cell r="D3620">
            <v>14.28</v>
          </cell>
        </row>
        <row r="3621">
          <cell r="A3621">
            <v>73431</v>
          </cell>
          <cell r="B3621" t="str">
            <v>PINHO TERCEIRA 2,5X10CM</v>
          </cell>
          <cell r="C3621" t="str">
            <v>M</v>
          </cell>
          <cell r="D3621">
            <v>1.75</v>
          </cell>
        </row>
        <row r="3622">
          <cell r="A3622">
            <v>73432</v>
          </cell>
          <cell r="B3622" t="str">
            <v>CHP - BETONEIRA CAPAC. 320 L, MOTOR DIESEL 6 HP, ALFA 320 OU SIMILAR</v>
          </cell>
          <cell r="C3622" t="str">
            <v>H</v>
          </cell>
          <cell r="D3622">
            <v>13.15</v>
          </cell>
        </row>
        <row r="3623">
          <cell r="A3623">
            <v>73433</v>
          </cell>
          <cell r="B3623" t="str">
            <v>DEPRECIACAO/CAMINHAO CARROCERIA FIXA FORD F-12000 CHASSI 194" - 142CV</v>
          </cell>
          <cell r="C3623" t="str">
            <v>H</v>
          </cell>
          <cell r="D3623">
            <v>13.31</v>
          </cell>
        </row>
        <row r="3624">
          <cell r="A3624">
            <v>73434</v>
          </cell>
          <cell r="B3624" t="str">
            <v>CUSTO HORARIO COM MANUTENCAO - TRATOR DE ESTEIRAS CATERPILLARD6D PS - 163 6A - 140 HP</v>
          </cell>
          <cell r="C3624" t="str">
            <v>H</v>
          </cell>
          <cell r="D3624">
            <v>39.020000000000003</v>
          </cell>
        </row>
        <row r="3625">
          <cell r="A3625">
            <v>73435</v>
          </cell>
          <cell r="B3625" t="str">
            <v>MANUTENCAO - MAQUINA DE DEMARCAR FAIXAS AUTOPROP.</v>
          </cell>
          <cell r="C3625" t="str">
            <v>H</v>
          </cell>
          <cell r="D3625">
            <v>44.01</v>
          </cell>
        </row>
        <row r="3626">
          <cell r="A3626">
            <v>73436</v>
          </cell>
          <cell r="B3626" t="str">
            <v>ROLO COMPACTADOR VIBRATORIO PE DE CARNEIRO PARA SOLOS, POTENCIA 80HP,PESO MÁXIMO OPERACIONAL 8,8T</v>
          </cell>
          <cell r="C3626" t="str">
            <v>CHP</v>
          </cell>
          <cell r="D3626">
            <v>134.47999999999999</v>
          </cell>
        </row>
        <row r="3627">
          <cell r="A3627">
            <v>73437</v>
          </cell>
          <cell r="B3627" t="str">
            <v>SERRA CIRCULAR MAKITA 5900B 7` 2,3HP - CHP</v>
          </cell>
          <cell r="C3627" t="str">
            <v>H</v>
          </cell>
          <cell r="D3627">
            <v>11.19</v>
          </cell>
        </row>
        <row r="3628">
          <cell r="A3628">
            <v>73438</v>
          </cell>
          <cell r="B3628" t="str">
            <v>ESCAVACAO MANUAL VALA/CAVA ENTRE 6,00 E 7,50M PROF EM MAT 1ACAT (AREIA ARGILA OU PICARRA) EXCL ESCORAMENTO E ESGOTAMENTO.</v>
          </cell>
          <cell r="C3628" t="str">
            <v>M3</v>
          </cell>
          <cell r="D3628">
            <v>68.569999999999993</v>
          </cell>
        </row>
        <row r="3629">
          <cell r="A3629">
            <v>73439</v>
          </cell>
          <cell r="B3629" t="str">
            <v>MOTO BOMBA SOBRE RODAS GAS DE 10,5CV A 3600RPM (CI) C/BOMBA CENTRIFUGAAUTO-ESCORVANTE DE ROTOR ABERTO BOCAIS DE 3" - EXCL OPERADOR</v>
          </cell>
          <cell r="C3629" t="str">
            <v>H</v>
          </cell>
          <cell r="D3629">
            <v>3.25</v>
          </cell>
        </row>
        <row r="3630">
          <cell r="A3630">
            <v>73440</v>
          </cell>
          <cell r="B3630" t="str">
            <v>USINA DOSADOR/MISTURADOR AGREG CONCR C/SILO CIM P/50T (CI) INCLMAO-DE-OBRA P/ALIMENTACAO E OPERACAO DA CENTRAL</v>
          </cell>
          <cell r="C3630" t="str">
            <v>H</v>
          </cell>
          <cell r="D3630">
            <v>108.12</v>
          </cell>
        </row>
        <row r="3631">
          <cell r="A3631">
            <v>73441</v>
          </cell>
          <cell r="B3631" t="str">
            <v>USINA DOSADORA/MIST AGREG CONCR C/SILO CIM P/50T (CP) INCL MAO-DE-OBRAP/ALIMENTACAO E OPER</v>
          </cell>
          <cell r="C3631" t="str">
            <v>H</v>
          </cell>
          <cell r="D3631">
            <v>150.41</v>
          </cell>
        </row>
        <row r="3632">
          <cell r="A3632">
            <v>73443</v>
          </cell>
          <cell r="B3632" t="str">
            <v>CUSTO HORARIO C/MANUTENCAO - MOTONIVELADORA CATERPILLAR 120 G - 125 HP</v>
          </cell>
          <cell r="C3632" t="str">
            <v>H</v>
          </cell>
          <cell r="D3632">
            <v>36.96</v>
          </cell>
        </row>
        <row r="3633">
          <cell r="A3633">
            <v>73444</v>
          </cell>
          <cell r="B3633" t="str">
            <v>PREPARO DE CONCRETO COM MISTURA E AMASSAMENTO EM 1 BETONEIRA 320L COMPRODUCAO DE 2M3/H, EXCLUSIVE MATERIAIS.</v>
          </cell>
          <cell r="C3633" t="str">
            <v>M3</v>
          </cell>
          <cell r="D3633">
            <v>34.92</v>
          </cell>
        </row>
        <row r="3634">
          <cell r="A3634">
            <v>73445</v>
          </cell>
          <cell r="B3634" t="str">
            <v>CAIACAO INT OU EXT SOBRE REVESTIMENTO LISO C/ADOCAO DE FIXADOR COMCOM DUAS DEMAOS</v>
          </cell>
          <cell r="C3634" t="str">
            <v>M2</v>
          </cell>
          <cell r="D3634">
            <v>3.67</v>
          </cell>
        </row>
        <row r="3635">
          <cell r="A3635">
            <v>73446</v>
          </cell>
          <cell r="B3635" t="str">
            <v>PINTURA DE SUPERFICIE C/TINTA GRAFITE</v>
          </cell>
          <cell r="C3635" t="str">
            <v>M2</v>
          </cell>
          <cell r="D3635">
            <v>9.51</v>
          </cell>
        </row>
        <row r="3636">
          <cell r="A3636">
            <v>73447</v>
          </cell>
          <cell r="B3636" t="str">
            <v>ESCAVACAO MANUAL DE VALAS EM TERRA COMPACTA, PROF. 2 M &lt; H &lt;= 3 M</v>
          </cell>
          <cell r="C3636" t="str">
            <v>M3</v>
          </cell>
          <cell r="D3636">
            <v>23.66</v>
          </cell>
        </row>
        <row r="3637">
          <cell r="A3637">
            <v>73448</v>
          </cell>
          <cell r="B3637" t="str">
            <v>BOMBA C/MOTOR A GASOLINA AUTOESCORVANTE PARA AGUA SUJA - 3/4 HPMANUTENCAO</v>
          </cell>
          <cell r="C3637" t="str">
            <v>H</v>
          </cell>
          <cell r="D3637">
            <v>0.15</v>
          </cell>
        </row>
        <row r="3638">
          <cell r="A3638">
            <v>73449</v>
          </cell>
          <cell r="B3638" t="str">
            <v>ARGAMASSA CIMENTO/AREIA 1:4 - PREPARO MANUAL - P</v>
          </cell>
          <cell r="C3638" t="str">
            <v>M3</v>
          </cell>
          <cell r="D3638">
            <v>283.04000000000002</v>
          </cell>
        </row>
        <row r="3639">
          <cell r="A3639">
            <v>73450</v>
          </cell>
          <cell r="B3639" t="str">
            <v>CUSTO HORARIO IMPRODUTIVO DIURNO - MARTELETE OU ROMPEDOR ATLAS COPCO -TEX 31</v>
          </cell>
          <cell r="C3639" t="str">
            <v>CHI</v>
          </cell>
          <cell r="D3639">
            <v>11.08</v>
          </cell>
        </row>
        <row r="3640">
          <cell r="A3640">
            <v>73451</v>
          </cell>
          <cell r="B3640" t="str">
            <v>TRATOR ESTEIRAS DIESEL APROX 200CV C/LAMINA 2500KG (CUSTO PRODUTIVO) INCL OPERADOR</v>
          </cell>
          <cell r="C3640" t="str">
            <v>H</v>
          </cell>
          <cell r="D3640">
            <v>254.81</v>
          </cell>
        </row>
        <row r="3641">
          <cell r="A3641">
            <v>73452</v>
          </cell>
          <cell r="B3641" t="str">
            <v>MOTONIVELADORA MOTOR DIESEL 125CV INCL OPERADOR (CP)</v>
          </cell>
          <cell r="C3641" t="str">
            <v>H</v>
          </cell>
          <cell r="D3641">
            <v>181.69</v>
          </cell>
        </row>
        <row r="3642">
          <cell r="A3642">
            <v>73453</v>
          </cell>
          <cell r="B3642" t="str">
            <v>TRATOR DE PNEUS MOTOR DIESEL 61CV INCL OPERADOR (CP)</v>
          </cell>
          <cell r="C3642" t="str">
            <v>H</v>
          </cell>
          <cell r="D3642">
            <v>45.84</v>
          </cell>
        </row>
        <row r="3643">
          <cell r="A3643">
            <v>73454</v>
          </cell>
          <cell r="B3643" t="str">
            <v>ALUGUEL CAMINHAO CARROC FIXA TOCO 7,5T MOTOR DIESEL 132CV(CP) C/MOTORISTA</v>
          </cell>
          <cell r="C3643" t="str">
            <v>H</v>
          </cell>
          <cell r="D3643">
            <v>76.959999999999994</v>
          </cell>
        </row>
        <row r="3644">
          <cell r="A3644">
            <v>73455</v>
          </cell>
          <cell r="B3644" t="str">
            <v>ARGAMASSA CIMENTO/AREIA 1:4 - PREPARO MECANICO</v>
          </cell>
          <cell r="C3644" t="str">
            <v>M3</v>
          </cell>
          <cell r="D3644">
            <v>256.81</v>
          </cell>
        </row>
        <row r="3645">
          <cell r="A3645">
            <v>73456</v>
          </cell>
          <cell r="B3645" t="str">
            <v>MANUTENCAO/CAMINHAO CARROCERIA FIXA FORD F-12000 - 142CV</v>
          </cell>
          <cell r="C3645" t="str">
            <v>H</v>
          </cell>
          <cell r="D3645">
            <v>10.66</v>
          </cell>
        </row>
        <row r="3646">
          <cell r="A3646">
            <v>73457</v>
          </cell>
          <cell r="B3646" t="str">
            <v>CUSTO HORARIO C/MATERIAIS NA OPERACAO - MOTONIVELADORA CATERPILLAR120G - 125 HP</v>
          </cell>
          <cell r="C3646" t="str">
            <v>H</v>
          </cell>
          <cell r="D3646">
            <v>57.71</v>
          </cell>
        </row>
        <row r="3647">
          <cell r="A3647">
            <v>73458</v>
          </cell>
          <cell r="B3647" t="str">
            <v>CUSTO HORARIO COM MATERIAIS NA OPERACAO - TRATOR DE ESTEIRASCATERPILLAR D6D PS - 163 6A - 140 HP</v>
          </cell>
          <cell r="C3647" t="str">
            <v>H</v>
          </cell>
          <cell r="D3647">
            <v>57.71</v>
          </cell>
        </row>
        <row r="3648">
          <cell r="A3648">
            <v>73459</v>
          </cell>
          <cell r="B3648" t="str">
            <v>CUSTOS C/MATERIAL OPERCAO -MAQUINA DE DEMARCAR FAIXAS AUTO</v>
          </cell>
          <cell r="C3648" t="str">
            <v>H</v>
          </cell>
          <cell r="D3648">
            <v>12.37</v>
          </cell>
        </row>
        <row r="3649">
          <cell r="A3649">
            <v>73460</v>
          </cell>
          <cell r="B3649" t="str">
            <v>MACARANDUBA APARELHADA 3" X 4.1/2"</v>
          </cell>
          <cell r="C3649" t="str">
            <v>M</v>
          </cell>
          <cell r="D3649">
            <v>15.66</v>
          </cell>
        </row>
        <row r="3650">
          <cell r="A3650">
            <v>73461</v>
          </cell>
          <cell r="B3650" t="str">
            <v>LANCAMENTO CONCRETO P/PECAS S/ARMAD PR 3.5 M3/H INCL APENASTRANSP HORIZ C/CARRINHOS ATE 20M COLOCACAO ADENS E ACAB.</v>
          </cell>
          <cell r="C3650" t="str">
            <v>M3</v>
          </cell>
          <cell r="D3650">
            <v>30.22</v>
          </cell>
        </row>
        <row r="3651">
          <cell r="A3651">
            <v>73462</v>
          </cell>
          <cell r="B3651" t="str">
            <v>LANCAMENTO CONCRETO P/PECAS S/ARMAD PROD 2 M3/H INCL TRANSP HORIZ C/CARRINHOS ATE 20M VERT C/TORRE ATE 10M GUINCHO COLOCACAO ADENS E ACAB.</v>
          </cell>
          <cell r="C3651" t="str">
            <v>M3</v>
          </cell>
          <cell r="D3651">
            <v>44.64</v>
          </cell>
        </row>
        <row r="3652">
          <cell r="A3652">
            <v>73463</v>
          </cell>
          <cell r="B3652" t="str">
            <v>MOTO BOMBA SOBRE RODAS GAS DE 10,5CV A 3600RPM (CP) C/BOMBA CENTRIFUGAAUTO-ESCORVANTE DE ROTOR ABERTO BOCAIS DE 3" - EXCL OPERADOR</v>
          </cell>
          <cell r="C3652" t="str">
            <v>H</v>
          </cell>
          <cell r="D3652">
            <v>17.03</v>
          </cell>
        </row>
        <row r="3653">
          <cell r="A3653">
            <v>73464</v>
          </cell>
          <cell r="B3653" t="str">
            <v>CHP MAQUINA PROJETORA DE CONCRETO</v>
          </cell>
          <cell r="C3653" t="str">
            <v>H</v>
          </cell>
          <cell r="D3653">
            <v>13.15</v>
          </cell>
        </row>
        <row r="3654">
          <cell r="A3654">
            <v>73465</v>
          </cell>
          <cell r="B3654" t="str">
            <v>PISO CIMENTADO E=1,5CM C/ARGAMASSA 1:3 CIMENTO AREIA ALISADO COLHERSOBRE BASE EXISTENTE.</v>
          </cell>
          <cell r="C3654" t="str">
            <v>M2</v>
          </cell>
          <cell r="D3654">
            <v>16.71</v>
          </cell>
        </row>
        <row r="3655">
          <cell r="A3655">
            <v>73466</v>
          </cell>
          <cell r="B3655" t="str">
            <v>ESCORAMENTO FORMAS 1,50 A 5,00M APROV 2 VEZES</v>
          </cell>
          <cell r="C3655" t="str">
            <v>M2</v>
          </cell>
          <cell r="D3655">
            <v>18.760000000000002</v>
          </cell>
        </row>
        <row r="3656">
          <cell r="A3656">
            <v>73467</v>
          </cell>
          <cell r="B3656" t="str">
            <v>CUSTO HORARIO PRODUTIVO DIURNO - CAMINHAO CARROCERIA MERCEDES BENZ -1418/48 184 HP</v>
          </cell>
          <cell r="C3656" t="str">
            <v>CHP</v>
          </cell>
          <cell r="D3656">
            <v>106.93</v>
          </cell>
        </row>
        <row r="3657">
          <cell r="A3657">
            <v>73468</v>
          </cell>
          <cell r="B3657" t="str">
            <v>ARGAMASSA CIMENTO/AREIA 1:3 - PREPARO MECANICO</v>
          </cell>
          <cell r="C3657" t="str">
            <v>M3</v>
          </cell>
          <cell r="D3657">
            <v>281.98</v>
          </cell>
        </row>
        <row r="3658">
          <cell r="A3658">
            <v>73469</v>
          </cell>
          <cell r="B3658" t="str">
            <v>BOMBA C/MOTOR A GASOLINA AUTOESCORVANTE PARA AGUA SUJA - 3/4 HPMATERIAIS - OPERACAO</v>
          </cell>
          <cell r="C3658" t="str">
            <v>H</v>
          </cell>
          <cell r="D3658">
            <v>3.33</v>
          </cell>
        </row>
        <row r="3659">
          <cell r="A3659">
            <v>73470</v>
          </cell>
          <cell r="B3659" t="str">
            <v>AREIA PENEIRADA - PREPARO MANUAL - P</v>
          </cell>
          <cell r="C3659" t="str">
            <v>M3</v>
          </cell>
          <cell r="D3659">
            <v>222.36</v>
          </cell>
        </row>
        <row r="3660">
          <cell r="A3660">
            <v>73471</v>
          </cell>
          <cell r="B3660" t="str">
            <v>ARGAMASSA CIMENTO/AREIA 1:3 - PREPARO MANUAL - P</v>
          </cell>
          <cell r="C3660" t="str">
            <v>M3</v>
          </cell>
          <cell r="D3660">
            <v>328.62</v>
          </cell>
        </row>
        <row r="3661">
          <cell r="A3661">
            <v>73472</v>
          </cell>
          <cell r="B3661" t="str">
            <v>CUSTO HORARIO IMPRODUTIVO DIURNO - COMPRESSOR ATLAS COPCO - XA80 170PCM 80 HP</v>
          </cell>
          <cell r="C3661" t="str">
            <v>CHI</v>
          </cell>
          <cell r="D3661">
            <v>17.46</v>
          </cell>
        </row>
        <row r="3662">
          <cell r="A3662">
            <v>73473</v>
          </cell>
          <cell r="B3662" t="str">
            <v>VASSOURA MEC REBOCAVEL LARG DE TRAB 2,44M (CI) EXCL OPERADOR</v>
          </cell>
          <cell r="C3662" t="str">
            <v>H</v>
          </cell>
          <cell r="D3662">
            <v>6.48</v>
          </cell>
        </row>
        <row r="3663">
          <cell r="A3663">
            <v>73474</v>
          </cell>
          <cell r="B3663" t="str">
            <v>ALUGUEL CAMINHAO CARROC FIXA TOCO 7,5T MOTOR DIESEL 132CV (CI) C/MOTORISTA</v>
          </cell>
          <cell r="C3663" t="str">
            <v>H</v>
          </cell>
          <cell r="D3663">
            <v>27.45</v>
          </cell>
        </row>
        <row r="3664">
          <cell r="A3664">
            <v>73475</v>
          </cell>
          <cell r="B3664" t="str">
            <v>TACO DE ALVENARIA (2,5X10X20)CM</v>
          </cell>
          <cell r="C3664" t="str">
            <v>UN</v>
          </cell>
          <cell r="D3664">
            <v>0.39</v>
          </cell>
        </row>
        <row r="3665">
          <cell r="A3665">
            <v>73476</v>
          </cell>
          <cell r="B3665" t="str">
            <v>MOTONIVELADORA MOTOR DIESEL 125CV INCL OPERADOR (CI)</v>
          </cell>
          <cell r="C3665" t="str">
            <v>H</v>
          </cell>
          <cell r="D3665">
            <v>80.099999999999994</v>
          </cell>
        </row>
        <row r="3666">
          <cell r="A3666">
            <v>73477</v>
          </cell>
          <cell r="B3666" t="str">
            <v>MAQUINA DE SOLDA A ARCO 375A DIESEL 33CV (CP) EXCL OPERADOR</v>
          </cell>
          <cell r="C3666" t="str">
            <v>H</v>
          </cell>
          <cell r="D3666">
            <v>33.21</v>
          </cell>
        </row>
        <row r="3667">
          <cell r="A3667">
            <v>73478</v>
          </cell>
          <cell r="B3667" t="str">
            <v>MAQUINA DE JUNTAS GAS 8,25CV PART MANUAL (CP) INCL OPERADOR</v>
          </cell>
          <cell r="C3667" t="str">
            <v>H</v>
          </cell>
          <cell r="D3667">
            <v>67.44</v>
          </cell>
        </row>
        <row r="3668">
          <cell r="A3668">
            <v>73479</v>
          </cell>
          <cell r="B3668" t="str">
            <v>DISTRIBUIDOR BETUME SOB PRESSAO GAS (CP) SOBRE CHASSIS CAMINHAO -INCL ESTE C/MOTORISTA</v>
          </cell>
          <cell r="C3668" t="str">
            <v>H</v>
          </cell>
          <cell r="D3668">
            <v>151.91999999999999</v>
          </cell>
        </row>
        <row r="3669">
          <cell r="A3669">
            <v>73480</v>
          </cell>
          <cell r="B3669" t="str">
            <v>CUSTO HORARIO PRODUTIVO - GUINDASTE MUNK 640/18 - 8T S/CAMINHAO MERCE-DES BENZ 1418/51 - 184 HP</v>
          </cell>
          <cell r="C3669" t="str">
            <v>H</v>
          </cell>
          <cell r="D3669">
            <v>94.25</v>
          </cell>
        </row>
        <row r="3670">
          <cell r="A3670">
            <v>73481</v>
          </cell>
          <cell r="B3670" t="str">
            <v>ESCAVACAO MANUAL DE VALAS EM TERRA COMPACTA, PROF. DE 0 M &lt; H &lt;= 1 M</v>
          </cell>
          <cell r="C3670" t="str">
            <v>M3</v>
          </cell>
          <cell r="D3670">
            <v>17.489999999999998</v>
          </cell>
        </row>
        <row r="3671">
          <cell r="A3671">
            <v>73482</v>
          </cell>
          <cell r="B3671" t="str">
            <v>ARGAMASSA DE CIMENTO E AREIA MEDIA NÃO PENEIRADA, NO TRACO 1:3 – PREPARO MANUAL</v>
          </cell>
          <cell r="C3671" t="str">
            <v>M3</v>
          </cell>
          <cell r="D3671">
            <v>315.22000000000003</v>
          </cell>
        </row>
        <row r="3672">
          <cell r="A3672">
            <v>73483</v>
          </cell>
          <cell r="B3672" t="str">
            <v>CUSTOS C/MAO-DE-OBRA NA OPERACAO/CAMINHAO CARROCERIA FIXA FORD F-12000- 142HP</v>
          </cell>
          <cell r="C3672" t="str">
            <v>H</v>
          </cell>
          <cell r="D3672">
            <v>8.43</v>
          </cell>
        </row>
        <row r="3673">
          <cell r="A3673">
            <v>73484</v>
          </cell>
          <cell r="B3673" t="str">
            <v>CUSTO HORARIO C/MAO-DE-OBRA NA OPERACAO - MOTONIVELADORA CATERPILLAR120G - 125 HP</v>
          </cell>
          <cell r="C3673" t="str">
            <v>H</v>
          </cell>
          <cell r="D3673">
            <v>6.88</v>
          </cell>
        </row>
        <row r="3674">
          <cell r="A3674">
            <v>73485</v>
          </cell>
          <cell r="B3674" t="str">
            <v>CUSTO HORARIO COM MAO-DE-OBRA NA OPERACAO DIURNA - TRATOR DE ESTEIRASCATERPILLAR D6D PS - 163 6A - 140 HP</v>
          </cell>
          <cell r="C3674" t="str">
            <v>H</v>
          </cell>
          <cell r="D3674">
            <v>7.34</v>
          </cell>
        </row>
        <row r="3675">
          <cell r="A3675">
            <v>73486</v>
          </cell>
          <cell r="B3675" t="str">
            <v>MARCO MADEIRA REGIONAL 1A 7X3,5CM - P</v>
          </cell>
          <cell r="C3675" t="str">
            <v>M</v>
          </cell>
          <cell r="D3675">
            <v>15.45</v>
          </cell>
        </row>
        <row r="3676">
          <cell r="A3676">
            <v>73487</v>
          </cell>
          <cell r="B3676" t="str">
            <v>SERRA CIRCULAR MAKITA 5900B 7` 2,3HP - CHI</v>
          </cell>
          <cell r="C3676" t="str">
            <v>H</v>
          </cell>
          <cell r="D3676">
            <v>8.18</v>
          </cell>
        </row>
        <row r="3677">
          <cell r="A3677">
            <v>73488</v>
          </cell>
          <cell r="B3677" t="str">
            <v>MACARANDUBA APARELHADA 3" X 6"</v>
          </cell>
          <cell r="C3677" t="str">
            <v>M</v>
          </cell>
          <cell r="D3677">
            <v>20.45</v>
          </cell>
        </row>
        <row r="3678">
          <cell r="A3678">
            <v>73489</v>
          </cell>
          <cell r="B3678" t="str">
            <v>MACARANDUBA APARELHADA DE 3" X 9"</v>
          </cell>
          <cell r="C3678" t="str">
            <v>M</v>
          </cell>
          <cell r="D3678">
            <v>31.34</v>
          </cell>
        </row>
        <row r="3679">
          <cell r="A3679">
            <v>73490</v>
          </cell>
          <cell r="B3679" t="str">
            <v>TUBO CA-1 CONCR ARMADO P/GALERIAS AGUAS PLUV DIAM=0,80M FORNEC MATCOM AREIA CIMENTO 1:4 - FORNECIMENTO E ASSENTAMENTO, INCLUSIVE TOPOGRAFO</v>
          </cell>
          <cell r="C3679" t="str">
            <v>M</v>
          </cell>
          <cell r="D3679">
            <v>192.66</v>
          </cell>
        </row>
        <row r="3680">
          <cell r="A3680">
            <v>73491</v>
          </cell>
          <cell r="B3680" t="str">
            <v>MAQUINA POLIDORA 4HP 12A 220V EXCL ESMERIL E OPERADOR (CP)</v>
          </cell>
          <cell r="C3680" t="str">
            <v>H</v>
          </cell>
          <cell r="D3680">
            <v>3.22</v>
          </cell>
        </row>
        <row r="3681">
          <cell r="A3681">
            <v>73492</v>
          </cell>
          <cell r="B3681" t="str">
            <v>EXTRUSORA DE GUIAS E SARJETAS S/FORMAS DIESEL 14CV (CP) EXCL OPERADOR</v>
          </cell>
          <cell r="C3681" t="str">
            <v>UN</v>
          </cell>
          <cell r="D3681">
            <v>10.58</v>
          </cell>
        </row>
        <row r="3682">
          <cell r="A3682">
            <v>73493</v>
          </cell>
          <cell r="B3682" t="str">
            <v>TEODOLITO CONVENCIONAL DE MICROMETRO C/LEITURA NUMERICA (CP) PRECISAODE 6S PARA LEVANTAMENTO DE TERRENOS DIVERSOS</v>
          </cell>
          <cell r="C3682" t="str">
            <v>H</v>
          </cell>
          <cell r="D3682">
            <v>2.2200000000000002</v>
          </cell>
        </row>
        <row r="3683">
          <cell r="A3683">
            <v>73495</v>
          </cell>
          <cell r="B3683" t="str">
            <v>TRATOR ESTEIRAS DIESEL APROX 335CV C/LAMINA 5000KG (CP) INCL OPERADOR</v>
          </cell>
          <cell r="C3683" t="str">
            <v>H</v>
          </cell>
          <cell r="D3683">
            <v>550.04999999999995</v>
          </cell>
        </row>
        <row r="3684">
          <cell r="A3684">
            <v>73496</v>
          </cell>
          <cell r="B3684" t="str">
            <v>SOCADOR PNEUMATICO 18,5KG CONSUMO AR 0,82M3/M (CP) INCL OPERADOR</v>
          </cell>
          <cell r="C3684" t="str">
            <v>H</v>
          </cell>
          <cell r="D3684">
            <v>3.52</v>
          </cell>
        </row>
        <row r="3685">
          <cell r="A3685">
            <v>73497</v>
          </cell>
          <cell r="B3685" t="str">
            <v>CHP - COMPRESSOR DE 760PCM, MOTOR DIESEL 269HP, ATLAS COPCO, MOD XA360SB, OU SIMILAR</v>
          </cell>
          <cell r="C3685" t="str">
            <v>H</v>
          </cell>
          <cell r="D3685">
            <v>128.76</v>
          </cell>
        </row>
        <row r="3686">
          <cell r="A3686">
            <v>73498</v>
          </cell>
          <cell r="B3686" t="str">
            <v>PREPARO DE CONCRETO C/MISTURA E AMASSAMENTO, CONDICOES ESPECIAIS, 1 BETONEIRA 320L PROD 1M3/H EXCL MATERIAIS.</v>
          </cell>
          <cell r="C3686" t="str">
            <v>M3</v>
          </cell>
          <cell r="D3686">
            <v>49.28</v>
          </cell>
        </row>
        <row r="3687">
          <cell r="A3687">
            <v>73499</v>
          </cell>
          <cell r="B3687" t="str">
            <v>VERGAS DE CONCRETO ARMADO PARA ALVENARIA COM APROVEITAMENTO DA MADEIRAPOR 10 VEZES</v>
          </cell>
          <cell r="C3687" t="str">
            <v>M3</v>
          </cell>
          <cell r="D3687">
            <v>991.34</v>
          </cell>
        </row>
        <row r="3688">
          <cell r="A3688">
            <v>73500</v>
          </cell>
          <cell r="B3688" t="str">
            <v>ESCAV MANUAL VALA/CAVA MAT 1A CAT 1,5 A 3M EXCL ESG/ESCOR(AREIA ARGILA OU PICARRA)</v>
          </cell>
          <cell r="C3688" t="str">
            <v>M3</v>
          </cell>
          <cell r="D3688">
            <v>30.86</v>
          </cell>
        </row>
        <row r="3689">
          <cell r="A3689">
            <v>73501</v>
          </cell>
          <cell r="B3689" t="str">
            <v>CUSTO HORARIO PRODUTIVO DIURNO - GUINCHO 8 T MUNCK - 640/18 S/CAMINHAO MERCEDES BENZ 1418/51 184 HP</v>
          </cell>
          <cell r="C3689" t="str">
            <v>CHP</v>
          </cell>
          <cell r="D3689">
            <v>87.45</v>
          </cell>
        </row>
        <row r="3690">
          <cell r="A3690">
            <v>73502</v>
          </cell>
          <cell r="B3690" t="str">
            <v>CUSTO HORARIO PRODUTIVO DIURNO - GUINDASTE AUTOPROPELIDO MADAL -MD 10A 45 HP</v>
          </cell>
          <cell r="C3690" t="str">
            <v>CHP</v>
          </cell>
          <cell r="D3690">
            <v>72.489999999999995</v>
          </cell>
        </row>
        <row r="3691">
          <cell r="A3691">
            <v>73503</v>
          </cell>
          <cell r="B3691" t="str">
            <v>TRANSPORTE DE TUBOS DE PVC DN 1000</v>
          </cell>
          <cell r="C3691" t="str">
            <v>M</v>
          </cell>
          <cell r="D3691">
            <v>3.93</v>
          </cell>
        </row>
        <row r="3692">
          <cell r="A3692">
            <v>73504</v>
          </cell>
          <cell r="B3692" t="str">
            <v>TRANSPORTE DE TUBOS DE PVC DN 900</v>
          </cell>
          <cell r="C3692" t="str">
            <v>M</v>
          </cell>
          <cell r="D3692">
            <v>3.32</v>
          </cell>
        </row>
        <row r="3693">
          <cell r="A3693">
            <v>73505</v>
          </cell>
          <cell r="B3693" t="str">
            <v>TRANSPORTE DE TUBOS DE PVC DN 800</v>
          </cell>
          <cell r="C3693" t="str">
            <v>M</v>
          </cell>
          <cell r="D3693">
            <v>2.75</v>
          </cell>
        </row>
        <row r="3694">
          <cell r="A3694">
            <v>73506</v>
          </cell>
          <cell r="B3694" t="str">
            <v>TRANSPORTE DE TUBOS DE PVC DN 700</v>
          </cell>
          <cell r="C3694" t="str">
            <v>M</v>
          </cell>
          <cell r="D3694">
            <v>2.23</v>
          </cell>
        </row>
        <row r="3695">
          <cell r="A3695">
            <v>73507</v>
          </cell>
          <cell r="B3695" t="str">
            <v>TRANSPORTE DE TUBOS DE PVC DN 600</v>
          </cell>
          <cell r="C3695" t="str">
            <v>M</v>
          </cell>
          <cell r="D3695">
            <v>1.74</v>
          </cell>
        </row>
        <row r="3696">
          <cell r="A3696">
            <v>73508</v>
          </cell>
          <cell r="B3696" t="str">
            <v>TRANSPORTE DE TUBOS DE PVC DN 500</v>
          </cell>
          <cell r="C3696" t="str">
            <v>M</v>
          </cell>
          <cell r="D3696">
            <v>1.33</v>
          </cell>
        </row>
        <row r="3697">
          <cell r="A3697">
            <v>73509</v>
          </cell>
          <cell r="B3697" t="str">
            <v>TRANSPORTE DE TUBOS DE PVC DN 400</v>
          </cell>
          <cell r="C3697" t="str">
            <v>M</v>
          </cell>
          <cell r="D3697">
            <v>0.97</v>
          </cell>
        </row>
        <row r="3698">
          <cell r="A3698">
            <v>73510</v>
          </cell>
          <cell r="B3698" t="str">
            <v>TRANSPORTE DE TUBOS DE FERRO DUTIL DN 1200</v>
          </cell>
          <cell r="C3698" t="str">
            <v>M</v>
          </cell>
          <cell r="D3698">
            <v>10.130000000000001</v>
          </cell>
        </row>
        <row r="3699">
          <cell r="A3699">
            <v>73511</v>
          </cell>
          <cell r="B3699" t="str">
            <v>TRANSPORTE DE TUBOS DE FERRO DUTIL DN 1100</v>
          </cell>
          <cell r="C3699" t="str">
            <v>M</v>
          </cell>
          <cell r="D3699">
            <v>8.74</v>
          </cell>
        </row>
        <row r="3700">
          <cell r="A3700">
            <v>73512</v>
          </cell>
          <cell r="B3700" t="str">
            <v>TRANSPORTE DE TUBOS DE FERRO DUTIL DN 1000</v>
          </cell>
          <cell r="C3700" t="str">
            <v>M</v>
          </cell>
          <cell r="D3700">
            <v>7.58</v>
          </cell>
        </row>
        <row r="3701">
          <cell r="A3701">
            <v>73513</v>
          </cell>
          <cell r="B3701" t="str">
            <v>TRANSPORTE DE TUBOS DE FERRO DUTIL DN 900</v>
          </cell>
          <cell r="C3701" t="str">
            <v>M</v>
          </cell>
          <cell r="D3701">
            <v>6.39</v>
          </cell>
        </row>
        <row r="3702">
          <cell r="A3702">
            <v>73514</v>
          </cell>
          <cell r="B3702" t="str">
            <v>TRANSPORTE DE TUBOS DE FERRO DUTIL DN 800</v>
          </cell>
          <cell r="C3702" t="str">
            <v>M</v>
          </cell>
          <cell r="D3702">
            <v>5.3</v>
          </cell>
        </row>
        <row r="3703">
          <cell r="A3703">
            <v>73515</v>
          </cell>
          <cell r="B3703" t="str">
            <v>TRANSPORTE DE TUBOS DE FERRO DUTIL DN 700</v>
          </cell>
          <cell r="C3703" t="str">
            <v>M</v>
          </cell>
          <cell r="D3703">
            <v>4.29</v>
          </cell>
        </row>
        <row r="3704">
          <cell r="A3704">
            <v>73516</v>
          </cell>
          <cell r="B3704" t="str">
            <v>TRANSPORTE DE TUBOS DE FERRO DUTIL DN 600</v>
          </cell>
          <cell r="C3704" t="str">
            <v>M</v>
          </cell>
          <cell r="D3704">
            <v>3.38</v>
          </cell>
        </row>
        <row r="3705">
          <cell r="A3705">
            <v>73517</v>
          </cell>
          <cell r="B3705" t="str">
            <v>TRANSPORTE DE TUBOS DE FERRO DUTIL DN 500</v>
          </cell>
          <cell r="C3705" t="str">
            <v>M</v>
          </cell>
          <cell r="D3705">
            <v>2.56</v>
          </cell>
        </row>
        <row r="3706">
          <cell r="A3706">
            <v>73518</v>
          </cell>
          <cell r="B3706" t="str">
            <v>TRANSPORTE DE TUBOS DE FERRO DUTIL DN 450</v>
          </cell>
          <cell r="C3706" t="str">
            <v>M</v>
          </cell>
          <cell r="D3706">
            <v>2.2200000000000002</v>
          </cell>
        </row>
        <row r="3707">
          <cell r="A3707">
            <v>73519</v>
          </cell>
          <cell r="B3707" t="str">
            <v>TRANSPORTE DE TUBOS DE FERRO DUTIL DN 400</v>
          </cell>
          <cell r="C3707" t="str">
            <v>M</v>
          </cell>
          <cell r="D3707">
            <v>1.86</v>
          </cell>
        </row>
        <row r="3708">
          <cell r="A3708">
            <v>73520</v>
          </cell>
          <cell r="B3708" t="str">
            <v>TRANSPORTE DE TUBOS DE FERRO DUTIL DN 350</v>
          </cell>
          <cell r="C3708" t="str">
            <v>M</v>
          </cell>
          <cell r="D3708">
            <v>1.56</v>
          </cell>
        </row>
        <row r="3709">
          <cell r="A3709">
            <v>73521</v>
          </cell>
          <cell r="B3709" t="str">
            <v>TRANSPORTE DE TUBOS DE FERRO DUTIL DN 300</v>
          </cell>
          <cell r="C3709" t="str">
            <v>M</v>
          </cell>
          <cell r="D3709">
            <v>1.26</v>
          </cell>
        </row>
        <row r="3710">
          <cell r="A3710">
            <v>73522</v>
          </cell>
          <cell r="B3710" t="str">
            <v>TRANSPORTE DE TUBOS DE FERRO DUTIL DN 250</v>
          </cell>
          <cell r="C3710" t="str">
            <v>M</v>
          </cell>
          <cell r="D3710">
            <v>0.99</v>
          </cell>
        </row>
        <row r="3711">
          <cell r="A3711">
            <v>73523</v>
          </cell>
          <cell r="B3711" t="str">
            <v>TRANSPORTE DE TUBOS DE FERRO DUTIL DN 200</v>
          </cell>
          <cell r="C3711" t="str">
            <v>M</v>
          </cell>
          <cell r="D3711">
            <v>0.75</v>
          </cell>
        </row>
        <row r="3712">
          <cell r="A3712">
            <v>73524</v>
          </cell>
          <cell r="B3712" t="str">
            <v>TRANSPORTE DE TUBOS DE FERRO DUTIL DN 150</v>
          </cell>
          <cell r="C3712" t="str">
            <v>M</v>
          </cell>
          <cell r="D3712">
            <v>0.59</v>
          </cell>
        </row>
        <row r="3713">
          <cell r="A3713">
            <v>73525</v>
          </cell>
          <cell r="B3713" t="str">
            <v>CORTE ACO CA-60 DIAM 6,4 A 8,0MM</v>
          </cell>
          <cell r="C3713" t="str">
            <v>KG</v>
          </cell>
          <cell r="D3713">
            <v>1.9</v>
          </cell>
        </row>
        <row r="3714">
          <cell r="A3714">
            <v>73526</v>
          </cell>
          <cell r="B3714" t="str">
            <v>ARGAMASSA TRACO 1:7 (CIMENTO E AREIA), PREPARO MANUAL</v>
          </cell>
          <cell r="C3714" t="str">
            <v>M3</v>
          </cell>
          <cell r="D3714">
            <v>214.04</v>
          </cell>
        </row>
        <row r="3715">
          <cell r="A3715">
            <v>73527</v>
          </cell>
          <cell r="B3715" t="str">
            <v>ARGAMASSA TRACO 1:2 (CIMENTO E AREIA), PREPARO MANUAL</v>
          </cell>
          <cell r="C3715" t="str">
            <v>M3</v>
          </cell>
          <cell r="D3715">
            <v>398.78</v>
          </cell>
        </row>
        <row r="3716">
          <cell r="A3716">
            <v>73528</v>
          </cell>
          <cell r="B3716" t="str">
            <v>LANCAMENTO CONCRETO P/PECAS ARMADAS PROD 2 M3/H INCL TRANSPHORIZ C/CARRINHOS ATE 20M VERT C/TORRE ATE 10M GUINCHO COLOCACAO ADENS E ACAB.</v>
          </cell>
          <cell r="C3716" t="str">
            <v>M3</v>
          </cell>
          <cell r="D3716">
            <v>49.18</v>
          </cell>
        </row>
        <row r="3717">
          <cell r="A3717">
            <v>73529</v>
          </cell>
          <cell r="B3717" t="str">
            <v>INSTALACAO DE AQUECIMENTO E ARMAZENAMENTO DE ASFALTO (CP) EM 2 TANQUESDE 30000L CADA - INCL OPERADOR</v>
          </cell>
          <cell r="C3717" t="str">
            <v>H</v>
          </cell>
          <cell r="D3717">
            <v>50.29</v>
          </cell>
        </row>
        <row r="3718">
          <cell r="A3718">
            <v>73530</v>
          </cell>
          <cell r="B3718" t="str">
            <v>VASSOURA MEC REBOCAVEL LARG DE TRAB 2,44M (CP) EXCL OPERADOR</v>
          </cell>
          <cell r="C3718" t="str">
            <v>H</v>
          </cell>
          <cell r="D3718">
            <v>8.8000000000000007</v>
          </cell>
        </row>
        <row r="3719">
          <cell r="A3719">
            <v>73531</v>
          </cell>
          <cell r="B3719" t="str">
            <v>ALUGUEL CAMINHAO BASCUL NO TOCO 4M3 MOTOR DIESEL 85CV (CP) C/MOTORISTA</v>
          </cell>
          <cell r="C3719" t="str">
            <v>H</v>
          </cell>
          <cell r="D3719">
            <v>68.569999999999993</v>
          </cell>
        </row>
        <row r="3720">
          <cell r="A3720">
            <v>73532</v>
          </cell>
          <cell r="B3720" t="str">
            <v>CUSTO HORARIO PRODUTIVO - TALHA MANUAL</v>
          </cell>
          <cell r="C3720" t="str">
            <v>CHP</v>
          </cell>
          <cell r="D3720">
            <v>0.37</v>
          </cell>
        </row>
        <row r="3721">
          <cell r="A3721">
            <v>73533</v>
          </cell>
          <cell r="B3721" t="str">
            <v>CONCRETO P/CAMADAS PREPARATORIAS 180KG/M3 CIMENTO SOMENTE MATERIAISINCL 5% PERDAS.</v>
          </cell>
          <cell r="C3721" t="str">
            <v>M3</v>
          </cell>
          <cell r="D3721">
            <v>201.52</v>
          </cell>
        </row>
        <row r="3722">
          <cell r="A3722">
            <v>73534</v>
          </cell>
          <cell r="B3722" t="str">
            <v>CUSTO HORARIO IMPRODUTIVO DIURNO-RETRO-ESCAVADEIRA SOBRE RODAS - CASE580 H - 74 HP</v>
          </cell>
          <cell r="C3722" t="str">
            <v>CHI</v>
          </cell>
          <cell r="D3722">
            <v>40.340000000000003</v>
          </cell>
        </row>
        <row r="3723">
          <cell r="A3723">
            <v>73535</v>
          </cell>
          <cell r="B3723" t="str">
            <v>CHP - CAMINHAO C/GUINCHO 6T, MOTOR DIESEL 136HP, M. BENZ MOD L1214,MUNCK MOD, M 640/18, OU SIMILAR</v>
          </cell>
          <cell r="C3723" t="str">
            <v>H</v>
          </cell>
          <cell r="D3723">
            <v>117</v>
          </cell>
        </row>
        <row r="3724">
          <cell r="A3724">
            <v>73536</v>
          </cell>
          <cell r="B3724" t="str">
            <v>BOMBA C/MOTOR A GASOLINA AUTOESCORVANTE PARA AGUA SUJA - 3/4HPCHP DIURNA</v>
          </cell>
          <cell r="C3724" t="str">
            <v>CHP</v>
          </cell>
          <cell r="D3724">
            <v>3.85</v>
          </cell>
        </row>
        <row r="3725">
          <cell r="A3725">
            <v>73537</v>
          </cell>
          <cell r="B3725" t="str">
            <v>ESCAV MANUAL VALA/CAVA MAT 1A CAT 4,5 A 6M EXCL ESG/ESCOR(AREIA ARGILA OU PICARRA)</v>
          </cell>
          <cell r="C3725" t="str">
            <v>M3</v>
          </cell>
          <cell r="D3725">
            <v>54.86</v>
          </cell>
        </row>
        <row r="3726">
          <cell r="A3726">
            <v>73538</v>
          </cell>
          <cell r="B3726" t="str">
            <v>MAQUINA DE DEMARCAR FAIXAS AUTOPROP. - CHP</v>
          </cell>
          <cell r="C3726" t="str">
            <v>CHP</v>
          </cell>
          <cell r="D3726">
            <v>128.01</v>
          </cell>
        </row>
        <row r="3727">
          <cell r="A3727">
            <v>73539</v>
          </cell>
          <cell r="B3727" t="str">
            <v>DOBRADICA LATAO CROMADO 3X3" C/ANEL - P</v>
          </cell>
          <cell r="C3727" t="str">
            <v>UN</v>
          </cell>
          <cell r="D3727">
            <v>13.43</v>
          </cell>
        </row>
        <row r="3728">
          <cell r="A3728">
            <v>73540</v>
          </cell>
          <cell r="B3728" t="str">
            <v>COLOCACAO CUBA LOUCA/ACO INOX EXCLUSIVE CUBA/COMPLEMENTO - P</v>
          </cell>
          <cell r="C3728" t="str">
            <v>UN</v>
          </cell>
          <cell r="D3728">
            <v>16.88</v>
          </cell>
        </row>
        <row r="3729">
          <cell r="A3729">
            <v>73541</v>
          </cell>
          <cell r="B3729" t="str">
            <v>COLOCACAO BANCA MARMORE/GRANITO/ACO INOX EXCLUSIVE BANCA - P</v>
          </cell>
          <cell r="C3729" t="str">
            <v>M</v>
          </cell>
          <cell r="D3729">
            <v>33.200000000000003</v>
          </cell>
        </row>
        <row r="3730">
          <cell r="A3730">
            <v>73542</v>
          </cell>
          <cell r="B3730" t="str">
            <v>BUCHA/ARRUELA ALUMINIO 3/4" - P</v>
          </cell>
          <cell r="C3730" t="str">
            <v>CJ</v>
          </cell>
          <cell r="D3730">
            <v>0.93</v>
          </cell>
        </row>
        <row r="3731">
          <cell r="A3731">
            <v>73543</v>
          </cell>
          <cell r="B3731" t="str">
            <v>BUCHA/ARRUELA ALUMINIO 1/2" - P</v>
          </cell>
          <cell r="C3731" t="str">
            <v>CJ</v>
          </cell>
          <cell r="D3731">
            <v>0.78</v>
          </cell>
        </row>
        <row r="3732">
          <cell r="A3732">
            <v>73544</v>
          </cell>
          <cell r="B3732" t="str">
            <v>ARGAMASSA CIMENTO/CAL HIDRATADA/AREIA PENEIRADA 1:3:10 - PREPARO MANUAL - P</v>
          </cell>
          <cell r="C3732" t="str">
            <v>M3</v>
          </cell>
          <cell r="D3732">
            <v>484.16</v>
          </cell>
        </row>
        <row r="3733">
          <cell r="A3733">
            <v>73545</v>
          </cell>
          <cell r="B3733" t="str">
            <v>ARGAMASSA TRACO 1:2:9 (CIMENTO, CAL E AREIA), PREPARO MANUAL</v>
          </cell>
          <cell r="C3733" t="str">
            <v>M3</v>
          </cell>
          <cell r="D3733">
            <v>253.76</v>
          </cell>
        </row>
        <row r="3734">
          <cell r="A3734">
            <v>73546</v>
          </cell>
          <cell r="B3734" t="str">
            <v>ARGAMASSA TRACO 1:2:8 (CIMENTO, CAL E AREIA SEM PENEIRAR), PREPARO MANUAL</v>
          </cell>
          <cell r="C3734" t="str">
            <v>M3</v>
          </cell>
          <cell r="D3734">
            <v>269.95</v>
          </cell>
        </row>
        <row r="3735">
          <cell r="A3735">
            <v>73547</v>
          </cell>
          <cell r="B3735" t="str">
            <v>ARGAMASSA TRACO 1:2:6 (CIMENTO, CAL E AREIA SEM PENEIRAR), PREPARO MANUAL</v>
          </cell>
          <cell r="C3735" t="str">
            <v>M3</v>
          </cell>
          <cell r="D3735">
            <v>319.33</v>
          </cell>
        </row>
        <row r="3736">
          <cell r="A3736">
            <v>73548</v>
          </cell>
          <cell r="B3736" t="str">
            <v>ARGAMASSA TRACO 1:3 (CIMENTO E AREIA), PREPARO MANUAL, INCLUSO ADITIVOIMPERMEABILIZANTE</v>
          </cell>
          <cell r="C3736" t="str">
            <v>M3</v>
          </cell>
          <cell r="D3736">
            <v>386.4</v>
          </cell>
        </row>
        <row r="3737">
          <cell r="A3737">
            <v>73549</v>
          </cell>
          <cell r="B3737" t="str">
            <v>ARGAMASSA TRACO 1:4 (CIMENTO E AREIA), PREPARO MANUAL, INCLUSO ADITIVOIMPERMEABILIZANTE</v>
          </cell>
          <cell r="C3737" t="str">
            <v>M3</v>
          </cell>
          <cell r="D3737">
            <v>389.64</v>
          </cell>
        </row>
        <row r="3738">
          <cell r="A3738">
            <v>73550</v>
          </cell>
          <cell r="B3738" t="str">
            <v>ARGAMASSA TRACO 1:1:6 (CIMENTO, CAL E AREIA SEM PENEIRAR), PREPARO MANUAL</v>
          </cell>
          <cell r="C3738" t="str">
            <v>M3</v>
          </cell>
          <cell r="D3738">
            <v>274.56</v>
          </cell>
        </row>
        <row r="3739">
          <cell r="A3739">
            <v>73551</v>
          </cell>
          <cell r="B3739" t="str">
            <v>ARGAMASSA TRACO 1:4 (CIMENTO E PEDRISCO), PREPARO MANUAL</v>
          </cell>
          <cell r="C3739" t="str">
            <v>M3</v>
          </cell>
          <cell r="D3739">
            <v>309.14</v>
          </cell>
        </row>
        <row r="3740">
          <cell r="A3740">
            <v>73552</v>
          </cell>
          <cell r="B3740" t="str">
            <v>ARGAMASSA TRACO 1:6 (CIMENTO E AREIA), PREPARO MANUAL</v>
          </cell>
          <cell r="C3740" t="str">
            <v>M3</v>
          </cell>
          <cell r="D3740">
            <v>229.42</v>
          </cell>
        </row>
        <row r="3741">
          <cell r="A3741">
            <v>73553</v>
          </cell>
          <cell r="B3741" t="str">
            <v>MAQUINA DE PINTAR FAIXA CONSMAQ FX24 14HP - CHP</v>
          </cell>
          <cell r="C3741" t="str">
            <v>H</v>
          </cell>
          <cell r="D3741">
            <v>183.49</v>
          </cell>
        </row>
        <row r="3742">
          <cell r="A3742">
            <v>73554</v>
          </cell>
          <cell r="B3742" t="str">
            <v>MACARANDUBA APARELHADA 3" X 3"</v>
          </cell>
          <cell r="C3742" t="str">
            <v>M</v>
          </cell>
          <cell r="D3742">
            <v>10.220000000000001</v>
          </cell>
        </row>
        <row r="3743">
          <cell r="A3743">
            <v>73555</v>
          </cell>
          <cell r="B3743" t="str">
            <v>TACO DE CANELA 2,5X10X10CM</v>
          </cell>
          <cell r="C3743" t="str">
            <v>UN</v>
          </cell>
          <cell r="D3743">
            <v>0.19</v>
          </cell>
        </row>
        <row r="3744">
          <cell r="A3744">
            <v>73556</v>
          </cell>
          <cell r="B3744" t="str">
            <v>ACO CA50 B DIAM DE 1/4" E 1/2" (MEDIA)</v>
          </cell>
          <cell r="C3744" t="str">
            <v>KG</v>
          </cell>
          <cell r="D3744">
            <v>3.69</v>
          </cell>
        </row>
        <row r="3745">
          <cell r="A3745">
            <v>73557</v>
          </cell>
          <cell r="B3745" t="str">
            <v>MAQUINA POLIDORA 4HP 12AMP 220V EXCL ESMERIL E OPERADOR (CI)</v>
          </cell>
          <cell r="C3745" t="str">
            <v>H</v>
          </cell>
          <cell r="D3745">
            <v>1.0900000000000001</v>
          </cell>
        </row>
        <row r="3746">
          <cell r="A3746">
            <v>73558</v>
          </cell>
          <cell r="B3746" t="str">
            <v>EXTRUSORA DE GUIAS E SARJETAS S/FORMAS DIESEL 14CV (CI) EXCL OPERADOR</v>
          </cell>
          <cell r="C3746" t="str">
            <v>H</v>
          </cell>
          <cell r="D3746">
            <v>3.63</v>
          </cell>
        </row>
        <row r="3747">
          <cell r="A3747">
            <v>73559</v>
          </cell>
          <cell r="B3747" t="str">
            <v>USINA PRE-MISTURADORA DE SOLOS CAPAC 350/600T/H (CI) INCL EQUIPEDE OPERACAO</v>
          </cell>
          <cell r="C3747" t="str">
            <v>H</v>
          </cell>
          <cell r="D3747">
            <v>150.66</v>
          </cell>
        </row>
        <row r="3748">
          <cell r="A3748">
            <v>73560</v>
          </cell>
          <cell r="B3748" t="str">
            <v>SOCADOR PNEUMATICO 18.5KG CONSUMO AR 0,82M3/M (CI) INCL OPERADOR</v>
          </cell>
          <cell r="C3748" t="str">
            <v>H</v>
          </cell>
          <cell r="D3748">
            <v>2.72</v>
          </cell>
        </row>
        <row r="3749">
          <cell r="A3749">
            <v>73561</v>
          </cell>
          <cell r="B3749" t="str">
            <v>POSTE CONCRETO CIRCULAR 11,0M - 600KG</v>
          </cell>
          <cell r="C3749" t="str">
            <v>UN</v>
          </cell>
          <cell r="D3749">
            <v>1097.3399999999999</v>
          </cell>
        </row>
        <row r="3750">
          <cell r="A3750">
            <v>73562</v>
          </cell>
          <cell r="B3750" t="str">
            <v>NIVEL WILD-NA-Z</v>
          </cell>
          <cell r="C3750" t="str">
            <v>H</v>
          </cell>
          <cell r="D3750">
            <v>0.73</v>
          </cell>
        </row>
        <row r="3751">
          <cell r="A3751">
            <v>73563</v>
          </cell>
          <cell r="B3751" t="str">
            <v>TRATOR ESTEIRAS DIESEL APROX 335CV C/LAMINA 5000KG (CI) INCL OPERADOR</v>
          </cell>
          <cell r="C3751" t="str">
            <v>H</v>
          </cell>
          <cell r="D3751">
            <v>238.11</v>
          </cell>
        </row>
        <row r="3752">
          <cell r="A3752">
            <v>73564</v>
          </cell>
          <cell r="B3752" t="str">
            <v>CORTE REMOCAO DO PAVIMENTO APICOAMENTO LAJE FORMAS E CONCRETAGEM BER-COS FCK=25MPA-24H UTILIZANDO GRAUTH</v>
          </cell>
          <cell r="C3752" t="str">
            <v>M</v>
          </cell>
          <cell r="D3752">
            <v>256.08999999999997</v>
          </cell>
        </row>
        <row r="3753">
          <cell r="A3753">
            <v>73565</v>
          </cell>
          <cell r="B3753" t="str">
            <v>LANCAMENTO CONCRETO P/PECAS ARMADAS PROD 2 M3/H INCL APENASTRANSP HORIZ C/CARRINHOS ATE 20M COLOCACAO ADENS E ACAB.</v>
          </cell>
          <cell r="C3753" t="str">
            <v>M3</v>
          </cell>
          <cell r="D3753">
            <v>30.6</v>
          </cell>
        </row>
        <row r="3754">
          <cell r="A3754">
            <v>73566</v>
          </cell>
          <cell r="B3754" t="str">
            <v>ESCAV.MEC (ESCAV HIDR)VALA ESCOR PROF=4,5 A 6M MAT 1A CAT EXCL ESGOTAMENTO E ESCORAMENTO.</v>
          </cell>
          <cell r="C3754" t="str">
            <v>M3</v>
          </cell>
          <cell r="D3754">
            <v>11.75</v>
          </cell>
        </row>
        <row r="3755">
          <cell r="A3755">
            <v>73567</v>
          </cell>
          <cell r="B3755" t="str">
            <v>ESCAV.MEC (ESCAV HIDR)VALA ESCOR PROF=3 A 4,5M MAT 1A CAT EXCLESGOTAMENTO E ESCORAMENTO.</v>
          </cell>
          <cell r="C3755" t="str">
            <v>M3</v>
          </cell>
          <cell r="D3755">
            <v>8.0500000000000007</v>
          </cell>
        </row>
        <row r="3756">
          <cell r="A3756">
            <v>73568</v>
          </cell>
          <cell r="B3756" t="str">
            <v>ESCAV.MEC (ESCAV HIDR)VALA ESCOR PROF=1,5 A 3M MAT 1A CAT EXCLESGOTAMENTO E ESCORAMENTO.</v>
          </cell>
          <cell r="C3756" t="str">
            <v>M3</v>
          </cell>
          <cell r="D3756">
            <v>5.46</v>
          </cell>
        </row>
        <row r="3757">
          <cell r="A3757">
            <v>73569</v>
          </cell>
          <cell r="B3757" t="str">
            <v>ESCAV.MEC (ESCAV HIDR)VALA ESCOR PROF&gt;1,5M MAT 1A CAT EXCL ESG/ESCORAMENTO.</v>
          </cell>
          <cell r="C3757" t="str">
            <v>M3</v>
          </cell>
          <cell r="D3757">
            <v>4.78</v>
          </cell>
        </row>
        <row r="3758">
          <cell r="A3758">
            <v>73570</v>
          </cell>
          <cell r="B3758" t="str">
            <v>ESCAV.MEC (ESCAV HIDR)VALA ESCOR PROF=4,5 A 6M MAT 1A C/REDUTORESPRODUT(CAVAS FUNDACOES/PEDRAS/INST PREDIAIS/OUTROS)EXCL ESG/ESCORAMENTO.</v>
          </cell>
          <cell r="C3758" t="str">
            <v>M3</v>
          </cell>
          <cell r="D3758">
            <v>30.63</v>
          </cell>
        </row>
        <row r="3759">
          <cell r="A3759">
            <v>73571</v>
          </cell>
          <cell r="B3759" t="str">
            <v>ESCAV.MEC. (ESCAV HIDR)VALA ESCOR DE 3 A 4,5M MAT 1A C/REDUTORESPRODUTIVIDADE(CAVAS FUNDACOES/PEDRAS/INST PREDIAIS/OUTROS) -EXCLUSIVE ESGOT. E ESCORAMENTO.</v>
          </cell>
          <cell r="C3759" t="str">
            <v>M3</v>
          </cell>
          <cell r="D3759">
            <v>19.18</v>
          </cell>
        </row>
        <row r="3760">
          <cell r="A3760">
            <v>73572</v>
          </cell>
          <cell r="B3760" t="str">
            <v>ESCAV.MEC. (ESCAV HIDR)VALA ESCOR DE 1,5 A 3MMAT 1A C/REDUTOR PRODUTIVIDADE(CAVAS FUNDACOES/PEDRAS/INST PREDIAIS/OUTROS)EXCLESGOTAMENTO E ESCORAMENTO.</v>
          </cell>
          <cell r="C3760" t="str">
            <v>M3</v>
          </cell>
          <cell r="D3760">
            <v>13.25</v>
          </cell>
        </row>
        <row r="3761">
          <cell r="A3761">
            <v>73573</v>
          </cell>
          <cell r="B3761" t="str">
            <v>ESCAV MEC.VALA(ESCAV HIDR)ESCOR ATE 1,5MMAT 1A C/REDUTOR PRODUT (CAVAFUND/PEDRAS/INST PREDIAIS/OUTROS) EXCL ESGOT / ESCORAMENTO.</v>
          </cell>
          <cell r="C3761" t="str">
            <v>M3</v>
          </cell>
          <cell r="D3761">
            <v>12.56</v>
          </cell>
        </row>
        <row r="3762">
          <cell r="A3762">
            <v>73574</v>
          </cell>
          <cell r="B3762" t="str">
            <v>ESCAV.MEC. VALA N ESCOR DE 4,5 A 6M(ESCAV HIDRAUL 0,78M3)MAT1ACAT EXCLESGOTAMENTO.</v>
          </cell>
          <cell r="C3762" t="str">
            <v>M3</v>
          </cell>
          <cell r="D3762">
            <v>6.88</v>
          </cell>
        </row>
        <row r="3763">
          <cell r="A3763">
            <v>73575</v>
          </cell>
          <cell r="B3763" t="str">
            <v>ESCAV MEC VALA N ESCOR DE 3 A 4,5M(ESCAV HIDRAUL O,78M3)MAT 1A CAT EXCL ESGOTAMENTO.</v>
          </cell>
          <cell r="C3763" t="str">
            <v>M3</v>
          </cell>
          <cell r="D3763">
            <v>5.63</v>
          </cell>
        </row>
        <row r="3764">
          <cell r="A3764">
            <v>73576</v>
          </cell>
          <cell r="B3764" t="str">
            <v>ESCAV MEC VALA N ESCOR DE1,5 A 3M(ESCAV HIDRAUL 0,78M3)MAT 1A CAT EXCLESGOTAMENTOO.</v>
          </cell>
          <cell r="C3764" t="str">
            <v>M3</v>
          </cell>
          <cell r="D3764">
            <v>4.49</v>
          </cell>
        </row>
        <row r="3765">
          <cell r="A3765">
            <v>73577</v>
          </cell>
          <cell r="B3765" t="str">
            <v>ESCAV MEC VALA N ESCOR DE 4,5 A 6M PROF (C/ESCAV HIDR 0,78M3) MAT 1A CAT C/REDUTOR(C/PEDRAS/INST PREDIAIS/OUTROS REDUTORES PRODUT OU CAVASFUND) EXCL ESGOTAMENTO</v>
          </cell>
          <cell r="C3765" t="str">
            <v>M3</v>
          </cell>
          <cell r="D3765">
            <v>16.809999999999999</v>
          </cell>
        </row>
        <row r="3766">
          <cell r="A3766">
            <v>73578</v>
          </cell>
          <cell r="B3766" t="str">
            <v>ESCAV MEC VALA N ESCOR DE 3 A 4,5M PROF(C/ESCAV HIDR0,78M3) MAT 1A CATC/ REDUTOR(C/PEDRAS/INST PREDIAIS/OUTROS REDUT PRODUT. OU CAVAS FUND)EXCL ESGOTAMENTO</v>
          </cell>
          <cell r="C3766" t="str">
            <v>M3</v>
          </cell>
          <cell r="D3766">
            <v>13.49</v>
          </cell>
        </row>
        <row r="3767">
          <cell r="A3767">
            <v>73579</v>
          </cell>
          <cell r="B3767" t="str">
            <v>ESCAV MEC VALA N ESCOR DE 1,5 A 3M PROF(C/ESCAV HIDRAUL 0,78M3) MAT 1ACAT C/REDUTOR(C/PEDRAS/INST PREDIAIS/OUTROS REDUT PRODUT. OU CAVAS FUND) EXCL ESGOTAMENTO.</v>
          </cell>
          <cell r="C3767" t="str">
            <v>M3</v>
          </cell>
          <cell r="D3767">
            <v>11.7</v>
          </cell>
        </row>
        <row r="3768">
          <cell r="A3768">
            <v>73580</v>
          </cell>
          <cell r="B3768" t="str">
            <v>ESCAV MEC.VALA N ESCORADA(C/ESCAV HIDRAUL 0,78M3) ATE 1,5M PROF MAT 1AC/REDUTOR(C/PEDRAS/INST PREDIAIS/OUTROS REDUT PRODUT OU CAVAS FUND) EXCL ESGOTAM</v>
          </cell>
          <cell r="C3768" t="str">
            <v>M3</v>
          </cell>
          <cell r="D3768">
            <v>10.199999999999999</v>
          </cell>
        </row>
        <row r="3769">
          <cell r="A3769">
            <v>73581</v>
          </cell>
          <cell r="B3769" t="str">
            <v>POSTE CONCRETO CIRC 7M/CARGA TOPO 300KG C/ESCAV-EXCL TRANSP</v>
          </cell>
          <cell r="C3769" t="str">
            <v>UN</v>
          </cell>
          <cell r="D3769">
            <v>554.21</v>
          </cell>
        </row>
        <row r="3770">
          <cell r="A3770">
            <v>73582</v>
          </cell>
          <cell r="B3770" t="str">
            <v>TRATOR ESTEIRAS DIESEL APROX 200CV C/LAMINA 2500KG (CF) INCL OPERADOR</v>
          </cell>
          <cell r="C3770" t="str">
            <v>H</v>
          </cell>
          <cell r="D3770">
            <v>126.12</v>
          </cell>
        </row>
        <row r="3771">
          <cell r="A3771">
            <v>73583</v>
          </cell>
          <cell r="B3771" t="str">
            <v>CUSTO HORARIO PRODUTIVO - MOTONIVELADORA CATERPILLAR 120G - 125 HP</v>
          </cell>
          <cell r="C3771" t="str">
            <v>H</v>
          </cell>
          <cell r="D3771">
            <v>149.84</v>
          </cell>
        </row>
        <row r="3772">
          <cell r="A3772">
            <v>73584</v>
          </cell>
          <cell r="B3772" t="str">
            <v>PEROBA ROSA 3" X 3"</v>
          </cell>
          <cell r="C3772" t="str">
            <v>M</v>
          </cell>
          <cell r="D3772">
            <v>10.220000000000001</v>
          </cell>
        </row>
        <row r="3773">
          <cell r="A3773">
            <v>73585</v>
          </cell>
          <cell r="B3773" t="str">
            <v>CAMINHAO CARROCERIA FIXA FORD F-12000 12T / 142CV</v>
          </cell>
          <cell r="C3773" t="str">
            <v>CHP</v>
          </cell>
          <cell r="D3773">
            <v>95.96</v>
          </cell>
        </row>
        <row r="3774">
          <cell r="A3774">
            <v>73586</v>
          </cell>
          <cell r="B3774" t="str">
            <v>CUSTO HORARIO PRODUTIVO DIURNO - TRATOR DE ESTEIRAS CATERPILLARD6D PS - 163 6A - 140 HP</v>
          </cell>
          <cell r="C3774" t="str">
            <v>CHP</v>
          </cell>
          <cell r="D3774">
            <v>173.2</v>
          </cell>
        </row>
        <row r="3775">
          <cell r="A3775">
            <v>73587</v>
          </cell>
          <cell r="B3775" t="str">
            <v>TRANSPORTE DE TUBOS DE PVC DN 350</v>
          </cell>
          <cell r="C3775" t="str">
            <v>M</v>
          </cell>
          <cell r="D3775">
            <v>0.67</v>
          </cell>
        </row>
        <row r="3776">
          <cell r="A3776">
            <v>73588</v>
          </cell>
          <cell r="B3776" t="str">
            <v>TRANSPORTE DE TUBOS DE PVC DN 300</v>
          </cell>
          <cell r="C3776" t="str">
            <v>M</v>
          </cell>
          <cell r="D3776">
            <v>0.45</v>
          </cell>
        </row>
        <row r="3777">
          <cell r="A3777">
            <v>73589</v>
          </cell>
          <cell r="B3777" t="str">
            <v>TRANSPORTE DE TUBOS DE PVC DN 250</v>
          </cell>
          <cell r="C3777" t="str">
            <v>M</v>
          </cell>
          <cell r="D3777">
            <v>0.31</v>
          </cell>
        </row>
        <row r="3778">
          <cell r="A3778">
            <v>73590</v>
          </cell>
          <cell r="B3778" t="str">
            <v>TRANSPORTE DE TUBOS DE PVC DN 200</v>
          </cell>
          <cell r="C3778" t="str">
            <v>M</v>
          </cell>
          <cell r="D3778">
            <v>0.19</v>
          </cell>
        </row>
        <row r="3779">
          <cell r="A3779">
            <v>73591</v>
          </cell>
          <cell r="B3779" t="str">
            <v>TRANSPORTE DE TUBOS DE PVC DN 150</v>
          </cell>
          <cell r="C3779" t="str">
            <v>M</v>
          </cell>
          <cell r="D3779">
            <v>0.12</v>
          </cell>
        </row>
        <row r="3780">
          <cell r="A3780">
            <v>73592</v>
          </cell>
          <cell r="B3780" t="str">
            <v>TRANSPORTE DE TUBOS DE PVC DN 125</v>
          </cell>
          <cell r="C3780" t="str">
            <v>M</v>
          </cell>
          <cell r="D3780">
            <v>0.1</v>
          </cell>
        </row>
        <row r="3781">
          <cell r="A3781">
            <v>73593</v>
          </cell>
          <cell r="B3781" t="str">
            <v>TRANSPORTE DE TUBOS DE PVC DN 100</v>
          </cell>
          <cell r="C3781" t="str">
            <v>M</v>
          </cell>
          <cell r="D3781">
            <v>0.18</v>
          </cell>
        </row>
        <row r="3782">
          <cell r="A3782">
            <v>73594</v>
          </cell>
          <cell r="B3782" t="str">
            <v>TRANSPORTE DE TUBOS DE PVC DN 75</v>
          </cell>
          <cell r="C3782" t="str">
            <v>M</v>
          </cell>
          <cell r="D3782">
            <v>0.14000000000000001</v>
          </cell>
        </row>
        <row r="3783">
          <cell r="A3783">
            <v>73595</v>
          </cell>
          <cell r="B3783" t="str">
            <v>TRANSPORTE DE TUBOS DE PVC DN 50</v>
          </cell>
          <cell r="C3783" t="str">
            <v>M</v>
          </cell>
          <cell r="D3783">
            <v>0.09</v>
          </cell>
        </row>
        <row r="3784">
          <cell r="A3784">
            <v>73596</v>
          </cell>
          <cell r="B3784" t="str">
            <v>TRANSPORTE DE TUBOS DE PVC DN 25</v>
          </cell>
          <cell r="C3784" t="str">
            <v>M</v>
          </cell>
          <cell r="D3784">
            <v>0.02</v>
          </cell>
        </row>
        <row r="3785">
          <cell r="A3785">
            <v>73597</v>
          </cell>
          <cell r="B3785" t="str">
            <v>TRANSPORTE DE TUBOS DE FERRO DUTIL DN 100</v>
          </cell>
          <cell r="C3785" t="str">
            <v>M</v>
          </cell>
          <cell r="D3785">
            <v>0.45</v>
          </cell>
        </row>
        <row r="3786">
          <cell r="A3786">
            <v>73598</v>
          </cell>
          <cell r="B3786" t="str">
            <v>TRANSPORTE DE TUBOS DE FERRO DUTIL DN 75</v>
          </cell>
          <cell r="C3786" t="str">
            <v>M</v>
          </cell>
          <cell r="D3786">
            <v>0.3</v>
          </cell>
        </row>
        <row r="3787">
          <cell r="A3787">
            <v>73599</v>
          </cell>
          <cell r="B3787" t="str">
            <v>ESCAVACAO MECANICA VALAS EM QUALQUER TIPO DE SOLO EXCETO ROCHA,PROF. 0&lt; H &lt; 4 M</v>
          </cell>
          <cell r="C3787" t="str">
            <v>M3</v>
          </cell>
          <cell r="D3787">
            <v>6.38</v>
          </cell>
        </row>
        <row r="3788">
          <cell r="A3788">
            <v>73601</v>
          </cell>
          <cell r="B3788" t="str">
            <v>GRUPO GERADOR TRANSPORTAVEL SOBRE RODAS 60/66KVA (CF) DIESEL 85CVEXCL OPERADOR</v>
          </cell>
          <cell r="C3788" t="str">
            <v>H</v>
          </cell>
          <cell r="D3788">
            <v>3.21</v>
          </cell>
        </row>
        <row r="3789">
          <cell r="A3789">
            <v>73602</v>
          </cell>
          <cell r="B3789" t="str">
            <v>EQUIPAMENTO P/LIMP E DESOBSTRUCAO GALERIAS ESG/AGUAS PLUV-CP- TIPOBUCKET MACHINE COMPLETA COM CACAMBA E 60 VARETAS - INCL OPERADOR</v>
          </cell>
          <cell r="C3789" t="str">
            <v>H</v>
          </cell>
          <cell r="D3789">
            <v>23.08</v>
          </cell>
        </row>
        <row r="3790">
          <cell r="A3790">
            <v>73617</v>
          </cell>
          <cell r="B3790" t="str">
            <v>ESCAVACAO MANUAL MAT 1A CAT A CEU ABERTO PROF ATE 0,50M C/REMOCAO ATE 1 DAM.</v>
          </cell>
          <cell r="C3790" t="str">
            <v>M2</v>
          </cell>
          <cell r="D3790">
            <v>16.46</v>
          </cell>
        </row>
        <row r="3791">
          <cell r="A3791">
            <v>73699</v>
          </cell>
          <cell r="B3791" t="str">
            <v>ESCAVACAO DE BASE ALARGADA DE TUBULAO PLANO, BASE ENTRE 4,50M E 7,50MDA COTA DE ARRASAMENTO, EM MAT. 1A CAT., A CEU ABERTO, EXCLUINDO CARGA, TRANSPORTE E DESCARGA DO MATERIAL ESCAVADO.</v>
          </cell>
          <cell r="C3791" t="str">
            <v>M3</v>
          </cell>
          <cell r="D3791">
            <v>19.7</v>
          </cell>
        </row>
        <row r="3792">
          <cell r="A3792">
            <v>73700</v>
          </cell>
          <cell r="B3792" t="str">
            <v>ESCAVACAO DE BASE ALARGADA DE TUBULAO PLANO, BASE ATE 4,50M DA COTA DEARRASAMENTO, EM MAT. 1A CAT., A CEU ABERTO, EXCLUINDO CARGA, TRANSPORTE E DESCARGA DO MATERIAL ESCAVADO.</v>
          </cell>
          <cell r="C3792" t="str">
            <v>M3</v>
          </cell>
          <cell r="D3792">
            <v>57.25</v>
          </cell>
        </row>
        <row r="3793">
          <cell r="A3793">
            <v>73701</v>
          </cell>
          <cell r="B3793" t="str">
            <v>ESCAVACAO DE FUSTE DE TUBULAO D=2,00M PLANO, BASE ENTRE 4,50M E 7,50MDA COTA DE ARRASAMENTO, C/CAMISA DE CONCRETO ARMADO, ESCAVAÇÃO EM MAT.1A CAT., EXCLUINDO MATERIAL, MAO DE OBRA, CONCRETO, FORMAS, ARMACAO,CARGA, TRANSPORTE E DESCARGA DO MATERIAL ESC</v>
          </cell>
          <cell r="C3793" t="str">
            <v>M</v>
          </cell>
          <cell r="D3793">
            <v>275.2</v>
          </cell>
        </row>
        <row r="3794">
          <cell r="A3794">
            <v>73702</v>
          </cell>
          <cell r="B3794" t="str">
            <v>ESCAVACAO DE FUSTE DE TUBULAO D=2,00M PLANO, BASE ATE 4,50M DA COTA DEARRASAMENTO, C/ CAMISA DE CONCRETO ARMADO, ESCAVAÇÃO EM MAT. 1A CAT.,EXCLUINDO MATERIAL, MAO DE OBRA, CONCRETO, FORMAS, ARMACAO, CARGA, TRANSPORTE E DESCARGA DO MATERIAL ESCAVADO E A</v>
          </cell>
          <cell r="C3794" t="str">
            <v>M</v>
          </cell>
          <cell r="D3794">
            <v>180.75</v>
          </cell>
        </row>
        <row r="3795">
          <cell r="A3795">
            <v>73703</v>
          </cell>
          <cell r="B3795" t="str">
            <v>ESCAVACAO DE FUSTE DE TUBULAO D=1,80M PLANO, BASE ENTRE 4,50M E 7,50MDA COTA DE ARRASAMENTO, C/CAMISA DE CONCRETO ARMADO, ESCAVAÇÃO EM MAT.1A CAT., EXCLUINDO MATERIAL, MAO DE OBRA, CONCRETO, FORMAS, ARMACAO,CARGA, TRANSPORTE E DESCARGA DO MATERIAL ESC</v>
          </cell>
          <cell r="C3795" t="str">
            <v>M</v>
          </cell>
          <cell r="D3795">
            <v>223.01</v>
          </cell>
        </row>
        <row r="3796">
          <cell r="A3796">
            <v>73704</v>
          </cell>
          <cell r="B3796" t="str">
            <v>ESCAVACAO DE FUSTE DE TUBULAO D=1,80M PLANO, BASE ATE 4,50M DA COTA DEARRASAMENTO, C/CAMISA DE CONCRETO ARMADO, ESCAVAÇÃO EM MAT. 1A CAT.,EXCLUINDO MATERIAL, MAO DE OBRA, CONCRETO, FORMAS, ARMACAO, CARGA, TRANSPORTE E DESCARGA DO MAT. ESCAVADO E ALARGA</v>
          </cell>
          <cell r="C3796" t="str">
            <v>M</v>
          </cell>
          <cell r="D3796">
            <v>146.54</v>
          </cell>
        </row>
        <row r="3797">
          <cell r="A3797">
            <v>73705</v>
          </cell>
          <cell r="B3797" t="str">
            <v>ESCAVACAO DE FUSTE DE TUBULAO D=1,60M PLANO, BASE ATE 4,50M DA COTA DEARRASAMENTO, C/CAMISA DE CONCRETO ARMADO, MAT. 1A CAT., EXCLUINDO MATERIAL, MAO DE OBRA, CONCRETO, FORMAS, ARMACAO, CARGA, TRANSPORTE E DESCARGA DO MATERIAL ESCAVADO E ALARGAMENTO DA</v>
          </cell>
          <cell r="C3797" t="str">
            <v>M</v>
          </cell>
          <cell r="D3797">
            <v>115.6</v>
          </cell>
        </row>
        <row r="3798">
          <cell r="A3798">
            <v>73706</v>
          </cell>
          <cell r="B3798" t="str">
            <v>ESCAVACAO DE FUSTE DE TUBULAO D=1,50M PLANO, BASE ENTRE 4,50M E 7,50MDA COTA DE ARRASAMENTO, C/CAMISA DE CONCRETO ARMADO, MAT. 1A CAT., EXCLUINDO MATERIAL, MAO DE OBRA, CONCRETO, FORMAS, ARMACAO, CARGA E DESCARGA DO MATERIAL ESCAVADO E ALARGAMENTO DA BA</v>
          </cell>
          <cell r="C3798" t="str">
            <v>M</v>
          </cell>
          <cell r="D3798">
            <v>154.72999999999999</v>
          </cell>
        </row>
        <row r="3799">
          <cell r="A3799">
            <v>73707</v>
          </cell>
          <cell r="B3799" t="str">
            <v>ESCAVACAO DE FUSTE DE TUBULAO D=1,40M PLANO, BASE ENTRE 4,50M E 7,50MDA COTA DE ARRASAMENTO, COM CAMISA DE CONCRETO ARMADO, ESCAVAÇÃO EM MAT. 1A CAT., EXCLUINDO MATERIAL, MAO DE OBRA, CONCRETO, FORMAS, ARMACAO, CARGA E DESCARGA DO MATERIAL ESCAVADO E AL</v>
          </cell>
          <cell r="C3799" t="str">
            <v>M</v>
          </cell>
          <cell r="D3799">
            <v>134.97999999999999</v>
          </cell>
        </row>
        <row r="3800">
          <cell r="A3800">
            <v>73708</v>
          </cell>
          <cell r="B3800" t="str">
            <v>ESCAVACAO DE FUSTE DE TUBULAO D=1,40M PLANO, BASE ATE 4,50M DA COTA DEARRASAMENTO, C/CAMISA DE CONCRETO ARMADO, ESCAVAÇÃO EM MAT. 1A CAT.,EXCLUINDO MATERIAL, MAO DE OBRA, CONCRETO, FORMAS, ARMACAO, CARGA E DESCARGA DO MAT ESCAVADO E ALARGAMENTO DA BASE</v>
          </cell>
          <cell r="C3800" t="str">
            <v>M</v>
          </cell>
          <cell r="D3800">
            <v>88.13</v>
          </cell>
        </row>
        <row r="3801">
          <cell r="A3801">
            <v>73709</v>
          </cell>
          <cell r="B3801" t="str">
            <v>GRUPO GERADOR ESTACIONARIO C/ALTERNADOR 125/145KVA (CI) DIESEL 165CVEXCL OPERADOR</v>
          </cell>
          <cell r="C3801" t="str">
            <v>H</v>
          </cell>
          <cell r="D3801">
            <v>4.7699999999999996</v>
          </cell>
        </row>
        <row r="3802">
          <cell r="A3802">
            <v>73710</v>
          </cell>
          <cell r="B3802" t="str">
            <v>BASE PARA PAVIMENTACAO COM BRITA GRADUADA, INCLUSIVE COMPACTACAO</v>
          </cell>
          <cell r="C3802" t="str">
            <v>M3</v>
          </cell>
          <cell r="D3802">
            <v>166.56</v>
          </cell>
        </row>
        <row r="3803">
          <cell r="A3803">
            <v>73711</v>
          </cell>
          <cell r="B3803" t="str">
            <v>BASE PARA PAVIMENTACAO COM BRITA CORRIDA, INCLUSIVE COMPACTACAO</v>
          </cell>
          <cell r="C3803" t="str">
            <v>M3</v>
          </cell>
          <cell r="D3803">
            <v>127.66</v>
          </cell>
        </row>
        <row r="3804">
          <cell r="A3804">
            <v>73712</v>
          </cell>
          <cell r="B3804" t="str">
            <v>EQUIPAMENTO ROTATIVO PARA DESOBSTRUCAO E LIMPEZA DE GALERIAS TP BUCKEMACHINE (CP) CONSIDERANDO APENAS A MANUTENCAO E MATERIAL DE OPERAÇÃO</v>
          </cell>
          <cell r="C3804" t="str">
            <v>H</v>
          </cell>
          <cell r="D3804">
            <v>13.22</v>
          </cell>
        </row>
        <row r="3805">
          <cell r="A3805">
            <v>73713</v>
          </cell>
          <cell r="B3805" t="str">
            <v>ARRASAMENTO DE TUBULAO DE CONCRETO D=1,00 A 1,20M. (INCLUI ENCARREGADO).</v>
          </cell>
          <cell r="C3805" t="str">
            <v>UN</v>
          </cell>
          <cell r="D3805">
            <v>285.82</v>
          </cell>
        </row>
        <row r="3806">
          <cell r="A3806">
            <v>73714</v>
          </cell>
          <cell r="B3806" t="str">
            <v>CAIXA PARA RALO C OM GRELHA FOFO 135 KG DE ALV TIJOLO MACICO (7X10X20)PAREDES DE UMA VEZ (0.20 M) DE 0.90X1.20X1.50 M (EXTERNA) COM ARGAMASSA 1:4 CIMENTO:AREIA, BASE CONC FCK=10 MPA, EXCLUSIVE ESCAVACAO E REATERRO.</v>
          </cell>
          <cell r="C3806" t="str">
            <v>UN</v>
          </cell>
          <cell r="D3806">
            <v>890.06</v>
          </cell>
        </row>
        <row r="3807">
          <cell r="A3807">
            <v>73715</v>
          </cell>
          <cell r="B3807" t="str">
            <v>PINTURA VERNIZ TIPO GOMA LACA DISSOLVIDO EM ALCOOL</v>
          </cell>
          <cell r="C3807" t="str">
            <v>M2</v>
          </cell>
          <cell r="D3807">
            <v>29.34</v>
          </cell>
        </row>
        <row r="3808">
          <cell r="A3808">
            <v>73716</v>
          </cell>
          <cell r="B3808" t="str">
            <v>ESCORAMENTO DE PONTILHOES, PONTES VIADUTO CONC.ARMADO C/MAD LEI, PINHO3A APROVEITANDO 30% MADEIRA</v>
          </cell>
          <cell r="C3808" t="str">
            <v>M3</v>
          </cell>
          <cell r="D3808">
            <v>67.430000000000007</v>
          </cell>
        </row>
        <row r="3809">
          <cell r="A3809">
            <v>73717</v>
          </cell>
          <cell r="B3809" t="str">
            <v>ESCORAMENTO FORMAS 4,00 A 5,00M</v>
          </cell>
          <cell r="C3809" t="str">
            <v>M3</v>
          </cell>
          <cell r="D3809">
            <v>10.210000000000001</v>
          </cell>
        </row>
        <row r="3810">
          <cell r="A3810">
            <v>73718</v>
          </cell>
          <cell r="B3810" t="str">
            <v>ASSENTAMENTO DE TUBOS DE CONCRETO DIAMETRO = 1500MM, SIMPLES OU ARMADO, JUNTA EM ARGAMASSA 1:3 CIMENTO:AREIA</v>
          </cell>
          <cell r="C3810" t="str">
            <v>M</v>
          </cell>
          <cell r="D3810">
            <v>160.62</v>
          </cell>
        </row>
        <row r="3811">
          <cell r="A3811">
            <v>73719</v>
          </cell>
          <cell r="B3811" t="str">
            <v>ASSENTAMENTO DE TUBOS DE CONCRETO DIAMETRO = 1200MM, SIMPLES OU ARMADO, JUNTA EM ARGAMASSA 1:3 CIMENTO:AREIA</v>
          </cell>
          <cell r="C3811" t="str">
            <v>M</v>
          </cell>
          <cell r="D3811">
            <v>102.94</v>
          </cell>
        </row>
        <row r="3812">
          <cell r="A3812">
            <v>73720</v>
          </cell>
          <cell r="B3812" t="str">
            <v>ASSENTAMENTO DE TUBOS DE CONCRETO DIAMETRO = 800MM, SIMPLES OU ARMADO,JUNTA EM ARGAMASSA 1:3 CIMENTO:AREIA</v>
          </cell>
          <cell r="C3812" t="str">
            <v>M</v>
          </cell>
          <cell r="D3812">
            <v>55.13</v>
          </cell>
        </row>
        <row r="3813">
          <cell r="A3813">
            <v>73721</v>
          </cell>
          <cell r="B3813" t="str">
            <v>ASSENTAMENTO DE TUBOS DE CONCRETO DIAMETRO = 1000MM, SIMPLES OU ARMADO, JUNTA EM ARGAMASSA 1:3 CIMENTO:AREIA</v>
          </cell>
          <cell r="C3813" t="str">
            <v>M</v>
          </cell>
          <cell r="D3813">
            <v>82.71</v>
          </cell>
        </row>
        <row r="3814">
          <cell r="A3814">
            <v>73722</v>
          </cell>
          <cell r="B3814" t="str">
            <v>ASSENTAMENTO DE TUBOS DE CONCRETO DIAMETRO = 600MM, SIMPLES OU ARMADO,JUNTA EM ARGAMASSA 1:3 CIMENTO:AREIA</v>
          </cell>
          <cell r="C3814" t="str">
            <v>M</v>
          </cell>
          <cell r="D3814">
            <v>26.56</v>
          </cell>
        </row>
        <row r="3815">
          <cell r="A3815">
            <v>73723</v>
          </cell>
          <cell r="B3815" t="str">
            <v>ASSENTAMENTO DE TUBOS DE CONCRETO DIAMETRO = 500MM, SIMPLES OU ARMADO,JUNTA EM ARGAMASSA 1:3 CIMENTO:AREIA</v>
          </cell>
          <cell r="C3815" t="str">
            <v>M</v>
          </cell>
          <cell r="D3815">
            <v>20.7</v>
          </cell>
        </row>
        <row r="3816">
          <cell r="A3816">
            <v>73724</v>
          </cell>
          <cell r="B3816" t="str">
            <v>ASSENTAMENTO DE TUBOS DE CONCRETO DIAMETRO = 400MM, SIMPLES OU ARMADO,JUNTA EM ARGAMASSA 1:3 CIMENTO:AREIA</v>
          </cell>
          <cell r="C3816" t="str">
            <v>M</v>
          </cell>
          <cell r="D3816">
            <v>13.65</v>
          </cell>
        </row>
        <row r="3817">
          <cell r="A3817">
            <v>73725</v>
          </cell>
          <cell r="B3817" t="str">
            <v>ASSENTAMENTO SIMPLES DE TUBOS DE CERÂMICA COM JUNTA ARGAMASSADA - DN 400 MM</v>
          </cell>
          <cell r="C3817" t="str">
            <v>M</v>
          </cell>
          <cell r="D3817">
            <v>14.08</v>
          </cell>
        </row>
        <row r="3818">
          <cell r="A3818">
            <v>73726</v>
          </cell>
          <cell r="B3818" t="str">
            <v>ASSENTAMENTO SIMPLES DE TUBOS DE CERÂMICA COM JUNTA ARGAMASSADA - DN 375 MM</v>
          </cell>
          <cell r="C3818" t="str">
            <v>M</v>
          </cell>
          <cell r="D3818">
            <v>11.72</v>
          </cell>
        </row>
        <row r="3819">
          <cell r="A3819">
            <v>73727</v>
          </cell>
          <cell r="B3819" t="str">
            <v>ASSENTAMENTO DE MANILHAS E CONEXOES CERAMICAS DIAMETRO = 300MM, JUNTAEM ARGAMASSA 1:3 CIMENTO:AREIA</v>
          </cell>
          <cell r="C3819" t="str">
            <v>M</v>
          </cell>
          <cell r="D3819">
            <v>8.5399999999999991</v>
          </cell>
        </row>
        <row r="3820">
          <cell r="A3820">
            <v>73728</v>
          </cell>
          <cell r="B3820" t="str">
            <v>ASSENTAMENTO DE MANILHAS E CONEXOES CERAMICAS DIAMETRO = 250MM, JUNTAEM ARGAMASSA 1:3 CIMENTO:AREIA</v>
          </cell>
          <cell r="C3820" t="str">
            <v>M</v>
          </cell>
          <cell r="D3820">
            <v>7.77</v>
          </cell>
        </row>
        <row r="3821">
          <cell r="A3821">
            <v>73729</v>
          </cell>
          <cell r="B3821" t="str">
            <v>ASSENTAMENTO DE MANILHAS E CONEXOES CERAMICAS DIAMETRO = 200MM, JUNTAEM ARGAMASSA 1:3 CIMENTO:AREIA</v>
          </cell>
          <cell r="C3821" t="str">
            <v>M</v>
          </cell>
          <cell r="D3821">
            <v>5.7</v>
          </cell>
        </row>
        <row r="3822">
          <cell r="A3822">
            <v>73730</v>
          </cell>
          <cell r="B3822" t="str">
            <v>ASSENTAMENTO DE TUBOS DE CONCRETO DIAMETRO = 300MM, SIMPLES OU ARMADO,JUNTA EM ARGAMASSA 1:3 CIMENTO:AREIA</v>
          </cell>
          <cell r="C3822" t="str">
            <v>M</v>
          </cell>
          <cell r="D3822">
            <v>9.6</v>
          </cell>
        </row>
        <row r="3823">
          <cell r="A3823">
            <v>73731</v>
          </cell>
          <cell r="B3823" t="str">
            <v>ASSENTAMENTO DE MANILHAS E CONEXOES CERAMICAS, DIAMETRO = 100MM, JUNTAEM ARGAMASSA, 1:3 CIMENTO:AREIA</v>
          </cell>
          <cell r="C3823" t="str">
            <v>M</v>
          </cell>
          <cell r="D3823">
            <v>3.26</v>
          </cell>
        </row>
        <row r="3824">
          <cell r="A3824">
            <v>73732</v>
          </cell>
          <cell r="B3824" t="str">
            <v>DESFORMA DE ESTRUTURAS, ALT. OU PROFUND. MAIOR QUE 1,50M</v>
          </cell>
          <cell r="C3824" t="str">
            <v>M2</v>
          </cell>
          <cell r="D3824">
            <v>14.9</v>
          </cell>
        </row>
        <row r="3825">
          <cell r="A3825" t="str">
            <v>SERP</v>
          </cell>
          <cell r="B3825" t="str">
            <v>SERVICOS PRELIMINARES</v>
          </cell>
          <cell r="C3825">
            <v>0</v>
          </cell>
          <cell r="D3825">
            <v>0</v>
          </cell>
        </row>
        <row r="3826">
          <cell r="A3826">
            <v>10</v>
          </cell>
          <cell r="B3826" t="str">
            <v>PREPARO DO TERRENO</v>
          </cell>
          <cell r="C3826">
            <v>0</v>
          </cell>
          <cell r="D3826">
            <v>0</v>
          </cell>
        </row>
        <row r="3827">
          <cell r="A3827">
            <v>73671</v>
          </cell>
          <cell r="B3827" t="str">
            <v>DESMATAMENTO DE ARVORES ENTRE 0,15M E 0,30M DE DIAMETRO INCLUSIVEDESTOCAMENTO E LIMPEZA DO TERRENO, UTILIZANDO TRATOR DE ESTEIRAS. (ENCARREGADO INCLUSO)</v>
          </cell>
          <cell r="C3827" t="str">
            <v>UN</v>
          </cell>
          <cell r="D3827">
            <v>3.38</v>
          </cell>
        </row>
        <row r="3828">
          <cell r="A3828">
            <v>73672</v>
          </cell>
          <cell r="B3828" t="str">
            <v>LIMPEZA MECANIZADA DE TERRENO, INCLUSIVE RETIRADA DE ARVORE ENTRE 0,05M E 0,15M DE DIAMETRO</v>
          </cell>
          <cell r="C3828" t="str">
            <v>M2</v>
          </cell>
          <cell r="D3828">
            <v>0.36</v>
          </cell>
        </row>
        <row r="3829">
          <cell r="A3829">
            <v>73822</v>
          </cell>
          <cell r="B3829" t="str">
            <v>LIMPEZA DE TERRENO - ROCADA</v>
          </cell>
          <cell r="C3829">
            <v>0</v>
          </cell>
          <cell r="D3829">
            <v>0</v>
          </cell>
        </row>
        <row r="3830">
          <cell r="A3830" t="str">
            <v>73822/001</v>
          </cell>
          <cell r="B3830" t="str">
            <v>LIMPEZA DE TERRENO - ROÇADA DENSA (COM PEQUENOS ARBUSTOS)</v>
          </cell>
          <cell r="C3830" t="str">
            <v>M2</v>
          </cell>
          <cell r="D3830">
            <v>2.06</v>
          </cell>
        </row>
        <row r="3831">
          <cell r="A3831" t="str">
            <v>73822/002</v>
          </cell>
          <cell r="B3831" t="str">
            <v>LIMPEZA DE TERRENO - RASPAGEM MECANIZADA (MOTONIVELADORA) DE CAMADA VEGETAL</v>
          </cell>
          <cell r="C3831" t="str">
            <v>M2</v>
          </cell>
          <cell r="D3831">
            <v>0.47</v>
          </cell>
        </row>
        <row r="3832">
          <cell r="A3832">
            <v>73859</v>
          </cell>
          <cell r="B3832" t="str">
            <v>DESMATAMENTO / LIMPEZA</v>
          </cell>
          <cell r="C3832">
            <v>0</v>
          </cell>
          <cell r="D3832">
            <v>0</v>
          </cell>
        </row>
        <row r="3833">
          <cell r="A3833" t="str">
            <v>73859/001</v>
          </cell>
          <cell r="B3833" t="str">
            <v>DESMATAMENTO/LIMPEZA TERRENOS C/EQUIP MECAN(TRATOR:1000M2/H)</v>
          </cell>
          <cell r="C3833" t="str">
            <v>M2</v>
          </cell>
          <cell r="D3833">
            <v>0.22</v>
          </cell>
        </row>
        <row r="3834">
          <cell r="A3834" t="str">
            <v>73859/002</v>
          </cell>
          <cell r="B3834" t="str">
            <v>CAPINA MANUAL EM SERVICOS RODOVIARIOS</v>
          </cell>
          <cell r="C3834" t="str">
            <v>M2</v>
          </cell>
          <cell r="D3834">
            <v>0.55000000000000004</v>
          </cell>
        </row>
        <row r="3835">
          <cell r="A3835">
            <v>73871</v>
          </cell>
          <cell r="B3835" t="str">
            <v>DESTOCAMENTOS</v>
          </cell>
          <cell r="C3835">
            <v>0</v>
          </cell>
          <cell r="D3835">
            <v>0</v>
          </cell>
        </row>
        <row r="3836">
          <cell r="A3836" t="str">
            <v>73871/001</v>
          </cell>
          <cell r="B3836" t="str">
            <v>DESTOCA ARVORE PORTE MEDIO/RAIZ PROFUNDA S/REMOCAO/AUX MECAN</v>
          </cell>
          <cell r="C3836" t="str">
            <v>UN</v>
          </cell>
          <cell r="D3836">
            <v>85.03</v>
          </cell>
        </row>
        <row r="3837">
          <cell r="A3837" t="str">
            <v>73871/002</v>
          </cell>
          <cell r="B3837" t="str">
            <v>DESTOCAMENTO MECANICO DE TOCOS D&lt;=30CM</v>
          </cell>
          <cell r="C3837" t="str">
            <v>UN</v>
          </cell>
          <cell r="D3837">
            <v>28.02</v>
          </cell>
        </row>
        <row r="3838">
          <cell r="A3838" t="str">
            <v>73871/003</v>
          </cell>
          <cell r="B3838" t="str">
            <v>DESTOCAMENTO MECANICO DE TOCOS D=30 A 50CM</v>
          </cell>
          <cell r="C3838" t="str">
            <v>UN</v>
          </cell>
          <cell r="D3838">
            <v>50.14</v>
          </cell>
        </row>
        <row r="3839">
          <cell r="A3839" t="str">
            <v>73871/004</v>
          </cell>
          <cell r="B3839" t="str">
            <v>DESTOCAMENTO MECANICO DE TOCOS D&gt;50CM</v>
          </cell>
          <cell r="C3839" t="str">
            <v>UN</v>
          </cell>
          <cell r="D3839">
            <v>83.94</v>
          </cell>
        </row>
        <row r="3840">
          <cell r="A3840">
            <v>11</v>
          </cell>
          <cell r="B3840" t="str">
            <v>TRANSITO E SEGURANCA</v>
          </cell>
          <cell r="C3840">
            <v>0</v>
          </cell>
          <cell r="D3840">
            <v>0</v>
          </cell>
        </row>
        <row r="3841">
          <cell r="A3841">
            <v>74220</v>
          </cell>
          <cell r="B3841" t="str">
            <v>TAPUME DE VEDACAO</v>
          </cell>
          <cell r="C3841">
            <v>0</v>
          </cell>
          <cell r="D3841">
            <v>0</v>
          </cell>
        </row>
        <row r="3842">
          <cell r="A3842" t="str">
            <v>74220/001</v>
          </cell>
          <cell r="B3842" t="str">
            <v>TAPUME DE CHAPA DE MADEIRA COMPENSADA (6MM) - PINTURA A CAL- APROVEITAMENTO 2 X</v>
          </cell>
          <cell r="C3842" t="str">
            <v>M2</v>
          </cell>
          <cell r="D3842">
            <v>27.82</v>
          </cell>
        </row>
        <row r="3843">
          <cell r="A3843">
            <v>74221</v>
          </cell>
          <cell r="B3843" t="str">
            <v>SINALIZACAO DE TRANSITO</v>
          </cell>
          <cell r="C3843">
            <v>0</v>
          </cell>
          <cell r="D3843">
            <v>0</v>
          </cell>
        </row>
        <row r="3844">
          <cell r="A3844" t="str">
            <v>74221/001</v>
          </cell>
          <cell r="B3844" t="str">
            <v>SINALIZACAO DE TRANSITO - NOTURNA</v>
          </cell>
          <cell r="C3844" t="str">
            <v>M</v>
          </cell>
          <cell r="D3844">
            <v>1.23</v>
          </cell>
        </row>
        <row r="3845">
          <cell r="A3845">
            <v>12</v>
          </cell>
          <cell r="B3845" t="str">
            <v>ACESSOS/PASSADICOS</v>
          </cell>
          <cell r="C3845">
            <v>0</v>
          </cell>
          <cell r="D3845">
            <v>0</v>
          </cell>
        </row>
        <row r="3846">
          <cell r="A3846">
            <v>74219</v>
          </cell>
          <cell r="B3846" t="str">
            <v>PASSADICOS E TRAVESSIAS - MONTAGEM, MANUTENCAO E REMOCAO</v>
          </cell>
          <cell r="C3846">
            <v>0</v>
          </cell>
          <cell r="D3846">
            <v>0</v>
          </cell>
        </row>
        <row r="3847">
          <cell r="A3847" t="str">
            <v>74219/001</v>
          </cell>
          <cell r="B3847" t="str">
            <v>PASSADICOS DE MADEIRA PARA PEDESTRES</v>
          </cell>
          <cell r="C3847" t="str">
            <v>M2</v>
          </cell>
          <cell r="D3847">
            <v>33.340000000000003</v>
          </cell>
        </row>
        <row r="3848">
          <cell r="A3848" t="str">
            <v>74219/002</v>
          </cell>
          <cell r="B3848" t="str">
            <v>TRAVESSIA DE MADEIRA PARA VEICULOS</v>
          </cell>
          <cell r="C3848" t="str">
            <v>M2</v>
          </cell>
          <cell r="D3848">
            <v>27.95</v>
          </cell>
        </row>
        <row r="3849">
          <cell r="A3849">
            <v>13</v>
          </cell>
          <cell r="B3849" t="str">
            <v>SUSTENTACOES DIVERSAS</v>
          </cell>
          <cell r="C3849">
            <v>0</v>
          </cell>
          <cell r="D3849">
            <v>0</v>
          </cell>
        </row>
        <row r="3850">
          <cell r="A3850">
            <v>73875</v>
          </cell>
          <cell r="B3850" t="str">
            <v>LOCACAO DE ANDAIMES</v>
          </cell>
          <cell r="C3850">
            <v>0</v>
          </cell>
          <cell r="D3850">
            <v>0</v>
          </cell>
        </row>
        <row r="3851">
          <cell r="A3851" t="str">
            <v>73875/001</v>
          </cell>
          <cell r="B3851" t="str">
            <v>LOCACAO DE ANDAIME METALICO TUBULAR TIPO TORRE</v>
          </cell>
          <cell r="C3851" t="str">
            <v>M/MES</v>
          </cell>
          <cell r="D3851">
            <v>14.43</v>
          </cell>
        </row>
        <row r="3852">
          <cell r="A3852">
            <v>14</v>
          </cell>
          <cell r="B3852" t="str">
            <v>DEMOLICOES/RETIRADAS</v>
          </cell>
          <cell r="C3852">
            <v>0</v>
          </cell>
          <cell r="D3852">
            <v>0</v>
          </cell>
        </row>
        <row r="3853">
          <cell r="A3853">
            <v>72208</v>
          </cell>
          <cell r="B3853" t="str">
            <v>CARGA MECANIZADA E REMOCAO E ENTULHO COM TRANSPORTE ATE 1KM</v>
          </cell>
          <cell r="C3853" t="str">
            <v>M3</v>
          </cell>
          <cell r="D3853">
            <v>2.58</v>
          </cell>
        </row>
        <row r="3854">
          <cell r="A3854">
            <v>72209</v>
          </cell>
          <cell r="B3854" t="str">
            <v>CARGA MANUAL E REMOCAO E ENTULHO COM TRANSPORTE ATE 1KM EM CAMINHAO BASCULANTE 8 M3</v>
          </cell>
          <cell r="C3854" t="str">
            <v>M3</v>
          </cell>
          <cell r="D3854">
            <v>9.42</v>
          </cell>
        </row>
        <row r="3855">
          <cell r="A3855">
            <v>72210</v>
          </cell>
          <cell r="B3855" t="str">
            <v>DESTOCAMENTO DE TRONCOS COM DIAMETRO DE 10CM ATE 30CM, INCLUSIVE REMOCAO DE RAIZES</v>
          </cell>
          <cell r="C3855" t="str">
            <v>UN</v>
          </cell>
          <cell r="D3855">
            <v>14.56</v>
          </cell>
        </row>
        <row r="3856">
          <cell r="A3856">
            <v>72211</v>
          </cell>
          <cell r="B3856" t="str">
            <v>DESTOCAMENTO DE TRONCOS COM DIAMETRO DE 30CM ATE 50CM, INCLUSIVE REMOCAO DE RAIZES</v>
          </cell>
          <cell r="C3856" t="str">
            <v>UN</v>
          </cell>
          <cell r="D3856">
            <v>40.479999999999997</v>
          </cell>
        </row>
        <row r="3857">
          <cell r="A3857">
            <v>72212</v>
          </cell>
          <cell r="B3857" t="str">
            <v>DESTOCAMENTO DE TRONCOS COM DIAMETRO MAIOR DO QUE 50CM, INCLUSIVE REMOCAO DE RAIZES</v>
          </cell>
          <cell r="C3857" t="str">
            <v>UN</v>
          </cell>
          <cell r="D3857">
            <v>48.23</v>
          </cell>
        </row>
        <row r="3858">
          <cell r="A3858">
            <v>72214</v>
          </cell>
          <cell r="B3858" t="str">
            <v>DEMOLICAO DE ALVENARIA ESTRUTURAL DE BLOCOS VAZADOS DE CONCRETO</v>
          </cell>
          <cell r="C3858" t="str">
            <v>M3</v>
          </cell>
          <cell r="D3858">
            <v>27.43</v>
          </cell>
        </row>
        <row r="3859">
          <cell r="A3859">
            <v>72215</v>
          </cell>
          <cell r="B3859" t="str">
            <v>DEMOLICAO DE ALVENARIA DE ELEMENTOS CERAMICOS VAZADOS</v>
          </cell>
          <cell r="C3859" t="str">
            <v>M3</v>
          </cell>
          <cell r="D3859">
            <v>17.14</v>
          </cell>
        </row>
        <row r="3860">
          <cell r="A3860">
            <v>72216</v>
          </cell>
          <cell r="B3860" t="str">
            <v>DEMOLICAO DE VERGAS, CINTAS E PILARETES DE CONCRETO</v>
          </cell>
          <cell r="C3860" t="str">
            <v>M3</v>
          </cell>
          <cell r="D3860">
            <v>89.14</v>
          </cell>
        </row>
        <row r="3861">
          <cell r="A3861">
            <v>72217</v>
          </cell>
          <cell r="B3861" t="str">
            <v>DEMOLICAO DE PLACAS DIVISORIAS DE GRANILITE</v>
          </cell>
          <cell r="C3861" t="str">
            <v>M2</v>
          </cell>
          <cell r="D3861">
            <v>3.43</v>
          </cell>
        </row>
        <row r="3862">
          <cell r="A3862">
            <v>72218</v>
          </cell>
          <cell r="B3862" t="str">
            <v>DEMOLICAO DE DIVISORIAS EM CHAPAS OU TABUAS, INCLUSIVE DEMOLICAO DE ENTARUGAMENTO</v>
          </cell>
          <cell r="C3862" t="str">
            <v>M2</v>
          </cell>
          <cell r="D3862">
            <v>2.74</v>
          </cell>
        </row>
        <row r="3863">
          <cell r="A3863">
            <v>72219</v>
          </cell>
          <cell r="B3863" t="str">
            <v>DEMOLICAO DE ALVENARIA DE BLOCOS DE PEDRA NATURAL</v>
          </cell>
          <cell r="C3863" t="str">
            <v>M3</v>
          </cell>
          <cell r="D3863">
            <v>44.57</v>
          </cell>
        </row>
        <row r="3864">
          <cell r="A3864">
            <v>72220</v>
          </cell>
          <cell r="B3864" t="str">
            <v>RETIRADA DE ALVENARIA DE TIJOLOS DE VIDRO</v>
          </cell>
          <cell r="C3864" t="str">
            <v>M2</v>
          </cell>
          <cell r="D3864">
            <v>6.86</v>
          </cell>
        </row>
        <row r="3865">
          <cell r="A3865">
            <v>72221</v>
          </cell>
          <cell r="B3865" t="str">
            <v>RETIRADA DE PLACAS DIVISORIAS DE GRANILITE</v>
          </cell>
          <cell r="C3865" t="str">
            <v>M2</v>
          </cell>
          <cell r="D3865">
            <v>6.86</v>
          </cell>
        </row>
        <row r="3866">
          <cell r="A3866">
            <v>72222</v>
          </cell>
          <cell r="B3866" t="str">
            <v>RETIRADAS DE DIVISORIAS EM CHAPAS OU TABUAS, SEM RETIRADA DO ENTARUGAMENTO</v>
          </cell>
          <cell r="C3866" t="str">
            <v>M2</v>
          </cell>
          <cell r="D3866">
            <v>3.6</v>
          </cell>
        </row>
        <row r="3867">
          <cell r="A3867">
            <v>72223</v>
          </cell>
          <cell r="B3867" t="str">
            <v>RETIRADAS DE DIVISORIAS EM CHAPAS OU TABUAS, COM RETIRADA DO ENTARUGAMENTO</v>
          </cell>
          <cell r="C3867" t="str">
            <v>M2</v>
          </cell>
          <cell r="D3867">
            <v>7.2</v>
          </cell>
        </row>
        <row r="3868">
          <cell r="A3868">
            <v>72224</v>
          </cell>
          <cell r="B3868" t="str">
            <v>DEMOLICAO DE TELHAS CERAMICAS OU DE VIDRO</v>
          </cell>
          <cell r="C3868" t="str">
            <v>M2</v>
          </cell>
          <cell r="D3868">
            <v>4.1100000000000003</v>
          </cell>
        </row>
        <row r="3869">
          <cell r="A3869">
            <v>72225</v>
          </cell>
          <cell r="B3869" t="str">
            <v>DEMOLICAO DE TELHAS ONDULADAS</v>
          </cell>
          <cell r="C3869" t="str">
            <v>M2</v>
          </cell>
          <cell r="D3869">
            <v>1.71</v>
          </cell>
        </row>
        <row r="3870">
          <cell r="A3870">
            <v>72226</v>
          </cell>
          <cell r="B3870" t="str">
            <v>RETIRADA DE ESTRUTURA DE MADEIRA PONTALETEADA PARA TELHAS CERAMICAS OUDE VIDRO</v>
          </cell>
          <cell r="C3870" t="str">
            <v>M2</v>
          </cell>
          <cell r="D3870">
            <v>4.76</v>
          </cell>
        </row>
        <row r="3871">
          <cell r="A3871">
            <v>72227</v>
          </cell>
          <cell r="B3871" t="str">
            <v>RETIRADA DE ESTRUTURA DE MADEIRA PONTALETEADA PARA TELHAS ONDULADAS</v>
          </cell>
          <cell r="C3871" t="str">
            <v>M2</v>
          </cell>
          <cell r="D3871">
            <v>3.17</v>
          </cell>
        </row>
        <row r="3872">
          <cell r="A3872">
            <v>72228</v>
          </cell>
          <cell r="B3872" t="str">
            <v>RETIRADA DE ESTRUTURA DE MADEIRA COM TESOURAS PARA TELHAS CERAMICAS OUDE VIDRO</v>
          </cell>
          <cell r="C3872" t="str">
            <v>M2</v>
          </cell>
          <cell r="D3872">
            <v>7.93</v>
          </cell>
        </row>
        <row r="3873">
          <cell r="A3873">
            <v>72229</v>
          </cell>
          <cell r="B3873" t="str">
            <v>RETIRADA DE ESTRUTURA DE MADEIRA COM TESOURAS PARA TELHAS ONDULADAS</v>
          </cell>
          <cell r="C3873" t="str">
            <v>M2</v>
          </cell>
          <cell r="D3873">
            <v>6.34</v>
          </cell>
        </row>
        <row r="3874">
          <cell r="A3874">
            <v>72230</v>
          </cell>
          <cell r="B3874" t="str">
            <v>RETIRADA DE TELHAS DE CERAMICAS OU DE VIDRO</v>
          </cell>
          <cell r="C3874" t="str">
            <v>M2</v>
          </cell>
          <cell r="D3874">
            <v>3.43</v>
          </cell>
        </row>
        <row r="3875">
          <cell r="A3875">
            <v>72231</v>
          </cell>
          <cell r="B3875" t="str">
            <v>RETIRADA DE TELHAS ONDULADAS</v>
          </cell>
          <cell r="C3875" t="str">
            <v>M2</v>
          </cell>
          <cell r="D3875">
            <v>2.4</v>
          </cell>
        </row>
        <row r="3876">
          <cell r="A3876">
            <v>72232</v>
          </cell>
          <cell r="B3876" t="str">
            <v>RETIRADA DE CUMEEIRAS CERAMICAS</v>
          </cell>
          <cell r="C3876" t="str">
            <v>M</v>
          </cell>
          <cell r="D3876">
            <v>2.06</v>
          </cell>
        </row>
        <row r="3877">
          <cell r="A3877">
            <v>72233</v>
          </cell>
          <cell r="B3877" t="str">
            <v>RETIRADA DE CUMEEIRAS EM ALUMINIO</v>
          </cell>
          <cell r="C3877" t="str">
            <v>M</v>
          </cell>
          <cell r="D3877">
            <v>1.37</v>
          </cell>
        </row>
        <row r="3878">
          <cell r="A3878">
            <v>72234</v>
          </cell>
          <cell r="B3878" t="str">
            <v>DEMOLICAO DE FORRO DE GESSO</v>
          </cell>
          <cell r="C3878" t="str">
            <v>M2</v>
          </cell>
          <cell r="D3878">
            <v>2.06</v>
          </cell>
        </row>
        <row r="3879">
          <cell r="A3879">
            <v>72235</v>
          </cell>
          <cell r="B3879" t="str">
            <v>DEMOLICAO DE ENTARUGAMENTO DE FORRO</v>
          </cell>
          <cell r="C3879" t="str">
            <v>M2</v>
          </cell>
          <cell r="D3879">
            <v>2.74</v>
          </cell>
        </row>
        <row r="3880">
          <cell r="A3880">
            <v>72236</v>
          </cell>
          <cell r="B3880" t="str">
            <v>RETIRADA DE FORRO DE MADEIRA EM TABUAS</v>
          </cell>
          <cell r="C3880" t="str">
            <v>M2</v>
          </cell>
          <cell r="D3880">
            <v>5.23</v>
          </cell>
        </row>
        <row r="3881">
          <cell r="A3881">
            <v>72237</v>
          </cell>
          <cell r="B3881" t="str">
            <v>RETIRADA DE ENTARUGAMENTO DE FORRO</v>
          </cell>
          <cell r="C3881" t="str">
            <v>M2</v>
          </cell>
          <cell r="D3881">
            <v>6.34</v>
          </cell>
        </row>
        <row r="3882">
          <cell r="A3882">
            <v>72238</v>
          </cell>
          <cell r="B3882" t="str">
            <v>RETIRADA DE FORRO EM REGUAS DE PVC, INCLUSIVE RETIRADA DE PERFIS</v>
          </cell>
          <cell r="C3882" t="str">
            <v>M2</v>
          </cell>
          <cell r="D3882">
            <v>3.17</v>
          </cell>
        </row>
        <row r="3883">
          <cell r="A3883">
            <v>72239</v>
          </cell>
          <cell r="B3883" t="str">
            <v>RETIRADA DE TACOS DE MADEIRA</v>
          </cell>
          <cell r="C3883" t="str">
            <v>M2</v>
          </cell>
          <cell r="D3883">
            <v>2.38</v>
          </cell>
        </row>
        <row r="3884">
          <cell r="A3884">
            <v>72240</v>
          </cell>
          <cell r="B3884" t="str">
            <v>RETIRADA DE ASSOALHO DE MADEIRA, EXCLUSIVE RETIRADA DE VIGAMENTO</v>
          </cell>
          <cell r="C3884" t="str">
            <v>M2</v>
          </cell>
          <cell r="D3884">
            <v>11.36</v>
          </cell>
        </row>
        <row r="3885">
          <cell r="A3885">
            <v>72241</v>
          </cell>
          <cell r="B3885" t="str">
            <v>RETIRADA DE ASSOALHO DE MADEIRA, INCLUSIVE RETIRADA DE VIGAMENTO</v>
          </cell>
          <cell r="C3885" t="str">
            <v>M2</v>
          </cell>
          <cell r="D3885">
            <v>13.63</v>
          </cell>
        </row>
        <row r="3886">
          <cell r="A3886">
            <v>72242</v>
          </cell>
          <cell r="B3886" t="str">
            <v>RETIRADA DE RODAPES DE MADEIRA, INCLUSIVE RETIRADA DE CORDAO</v>
          </cell>
          <cell r="C3886" t="str">
            <v>M2</v>
          </cell>
          <cell r="D3886">
            <v>2.42</v>
          </cell>
        </row>
        <row r="3887">
          <cell r="A3887">
            <v>73616</v>
          </cell>
          <cell r="B3887" t="str">
            <v>DEMOLICAO DE CONCRETO SIMPLES</v>
          </cell>
          <cell r="C3887" t="str">
            <v>M3</v>
          </cell>
          <cell r="D3887">
            <v>100.85</v>
          </cell>
        </row>
        <row r="3888">
          <cell r="A3888">
            <v>73801</v>
          </cell>
          <cell r="B3888" t="str">
            <v>DEMOLICAO MANUAL DE PISO / CONTRAPISO</v>
          </cell>
          <cell r="C3888">
            <v>0</v>
          </cell>
          <cell r="D3888">
            <v>0</v>
          </cell>
        </row>
        <row r="3889">
          <cell r="A3889" t="str">
            <v>73801/001</v>
          </cell>
          <cell r="B3889" t="str">
            <v>DEMOLICAO DE PISO DE ALTA RESISTENCIA</v>
          </cell>
          <cell r="C3889" t="str">
            <v>M2</v>
          </cell>
          <cell r="D3889">
            <v>10.29</v>
          </cell>
        </row>
        <row r="3890">
          <cell r="A3890" t="str">
            <v>73801/002</v>
          </cell>
          <cell r="B3890" t="str">
            <v>DEMOLICAO DE CAMADA DE ASSENTAMENTO/CONTRAPISO COM USO DE PONTEIRO, ESPESSURA ATE 4CM</v>
          </cell>
          <cell r="C3890" t="str">
            <v>M2</v>
          </cell>
          <cell r="D3890">
            <v>10.29</v>
          </cell>
        </row>
        <row r="3891">
          <cell r="A3891">
            <v>73802</v>
          </cell>
          <cell r="B3891" t="str">
            <v>DEMOLICAO MANUAL DE REVESTIMENTOS EM PAREDES</v>
          </cell>
          <cell r="C3891">
            <v>0</v>
          </cell>
          <cell r="D3891">
            <v>0</v>
          </cell>
        </row>
        <row r="3892">
          <cell r="A3892" t="str">
            <v>73802/001</v>
          </cell>
          <cell r="B3892" t="str">
            <v>DEMOLICAO DE REVESTIMENTO DE ARGAMASSA DE CAL E AREIA</v>
          </cell>
          <cell r="C3892" t="str">
            <v>M2</v>
          </cell>
          <cell r="D3892">
            <v>3.43</v>
          </cell>
        </row>
        <row r="3893">
          <cell r="A3893">
            <v>73874</v>
          </cell>
          <cell r="B3893" t="str">
            <v>REMOCAO DE PINTURAS COM JATEAMENTO DE AREIA</v>
          </cell>
          <cell r="C3893">
            <v>0</v>
          </cell>
          <cell r="D3893">
            <v>0</v>
          </cell>
        </row>
        <row r="3894">
          <cell r="A3894" t="str">
            <v>73874/001</v>
          </cell>
          <cell r="B3894" t="str">
            <v>REMOCAO DE PINTURAS COM JATEAMENTO DE AREIA, EM SUPERFICIES METALICAS</v>
          </cell>
          <cell r="C3894" t="str">
            <v>M2</v>
          </cell>
          <cell r="D3894">
            <v>8.9600000000000009</v>
          </cell>
        </row>
        <row r="3895">
          <cell r="A3895">
            <v>73895</v>
          </cell>
          <cell r="B3895" t="str">
            <v>DEMOLICAO PISO MARMORE/SOLEIRA/PEITORIL/ESCADA</v>
          </cell>
          <cell r="C3895">
            <v>0</v>
          </cell>
          <cell r="D3895">
            <v>0</v>
          </cell>
        </row>
        <row r="3896">
          <cell r="A3896" t="str">
            <v>73895/001</v>
          </cell>
          <cell r="B3896" t="str">
            <v>DEMOLICAO DE PISO DE MARMORE E ARGAMASSA DE ASSENTAMENTO</v>
          </cell>
          <cell r="C3896" t="str">
            <v>M2</v>
          </cell>
          <cell r="D3896">
            <v>4.1500000000000004</v>
          </cell>
        </row>
        <row r="3897">
          <cell r="A3897">
            <v>73896</v>
          </cell>
          <cell r="B3897" t="str">
            <v>RETIRADA DE AZULEJOS OU LADRILHOS</v>
          </cell>
          <cell r="C3897">
            <v>0</v>
          </cell>
          <cell r="D3897">
            <v>0</v>
          </cell>
        </row>
        <row r="3898">
          <cell r="A3898" t="str">
            <v>73896/001</v>
          </cell>
          <cell r="B3898" t="str">
            <v>RETIRADA CUIDADOSA DE AZULEJOS/LADRILHOS E ARGAMASSA DE ASSENTAMENTO</v>
          </cell>
          <cell r="C3898" t="str">
            <v>M2</v>
          </cell>
          <cell r="D3898">
            <v>23.79</v>
          </cell>
        </row>
        <row r="3899">
          <cell r="A3899">
            <v>73899</v>
          </cell>
          <cell r="B3899" t="str">
            <v>DEMOLICAO DE ALVENARIA DE TIJOLOS S/REAPROVEITAMENTO</v>
          </cell>
          <cell r="C3899">
            <v>0</v>
          </cell>
          <cell r="D3899">
            <v>0</v>
          </cell>
        </row>
        <row r="3900">
          <cell r="A3900" t="str">
            <v>73899/001</v>
          </cell>
          <cell r="B3900" t="str">
            <v>DEMOLICAO DE ALVENARIA DE TIJOLOS MACICOS S/REAPROVEITAMENTO</v>
          </cell>
          <cell r="C3900" t="str">
            <v>M3</v>
          </cell>
          <cell r="D3900">
            <v>31.03</v>
          </cell>
        </row>
        <row r="3901">
          <cell r="A3901" t="str">
            <v>73899/002</v>
          </cell>
          <cell r="B3901" t="str">
            <v>DEMOLICAO DE ALVENARIA DE TIJOLOS FURADOS S/REAPROVEITAMENTO</v>
          </cell>
          <cell r="C3901" t="str">
            <v>M3</v>
          </cell>
          <cell r="D3901">
            <v>38.79</v>
          </cell>
        </row>
        <row r="3902">
          <cell r="A3902">
            <v>16</v>
          </cell>
          <cell r="B3902" t="str">
            <v>LIGACOES PROVISORIAS</v>
          </cell>
          <cell r="C3902">
            <v>0</v>
          </cell>
          <cell r="D3902">
            <v>0</v>
          </cell>
        </row>
        <row r="3903">
          <cell r="A3903">
            <v>73960</v>
          </cell>
          <cell r="B3903" t="str">
            <v>LIGACOES PROVISORIAS AGUA/ESGOTO</v>
          </cell>
          <cell r="C3903">
            <v>0</v>
          </cell>
          <cell r="D3903">
            <v>0</v>
          </cell>
        </row>
        <row r="3904">
          <cell r="A3904" t="str">
            <v>73960/001</v>
          </cell>
          <cell r="B3904" t="str">
            <v>INSTAL/LIGACAO PROVISORIA ELETRICA BAIXA TENSAO P/CANT OBRAOBRA,M3-CHAVE 100A CARGA 3KWH,20CV EXCL FORN MEDIDOR</v>
          </cell>
          <cell r="C3904" t="str">
            <v>UN</v>
          </cell>
          <cell r="D3904">
            <v>855.87</v>
          </cell>
        </row>
        <row r="3905">
          <cell r="A3905">
            <v>233</v>
          </cell>
          <cell r="B3905" t="str">
            <v>SINALIZACAO DO CANTEIRO DE OBRAS</v>
          </cell>
          <cell r="C3905">
            <v>0</v>
          </cell>
          <cell r="D3905">
            <v>0</v>
          </cell>
        </row>
        <row r="3906">
          <cell r="A3906">
            <v>73683</v>
          </cell>
          <cell r="B3906" t="str">
            <v>INSTALACAO DE GAMBIARRA PARA SINALIZACAO, COM 20 M, INCLUINDO LAMPADA,BOCAL E BALDE A CADA 2 M</v>
          </cell>
          <cell r="C3906" t="str">
            <v>UN</v>
          </cell>
          <cell r="D3906">
            <v>23.65</v>
          </cell>
        </row>
        <row r="3907">
          <cell r="A3907" t="str">
            <v>SERT</v>
          </cell>
          <cell r="B3907" t="str">
            <v>SERVICOS TECNICOS</v>
          </cell>
          <cell r="C3907">
            <v>0</v>
          </cell>
          <cell r="D3907">
            <v>0</v>
          </cell>
        </row>
        <row r="3908">
          <cell r="A3908">
            <v>6</v>
          </cell>
          <cell r="B3908" t="str">
            <v>CONTROLE TECNOLOGICO</v>
          </cell>
          <cell r="C3908">
            <v>0</v>
          </cell>
          <cell r="D3908">
            <v>0</v>
          </cell>
        </row>
        <row r="3909">
          <cell r="A3909">
            <v>72742</v>
          </cell>
          <cell r="B3909" t="str">
            <v>ENSAIO DE RECEBIMENTO E ACEITACAO DE CIMENTO PORTLAND</v>
          </cell>
          <cell r="C3909" t="str">
            <v>UN</v>
          </cell>
          <cell r="D3909">
            <v>230.46</v>
          </cell>
        </row>
        <row r="3910">
          <cell r="A3910">
            <v>72743</v>
          </cell>
          <cell r="B3910" t="str">
            <v>ENSAIO DE RECEBIMENTO E ACEITACAO DE AGREGADO GRAUDO</v>
          </cell>
          <cell r="C3910" t="str">
            <v>UN</v>
          </cell>
          <cell r="D3910">
            <v>115.23</v>
          </cell>
        </row>
        <row r="3911">
          <cell r="A3911">
            <v>73900</v>
          </cell>
          <cell r="B3911" t="str">
            <v>ENSAIOS TECNOLÓGICO DE ASFALTO</v>
          </cell>
          <cell r="C3911">
            <v>0</v>
          </cell>
          <cell r="D3911">
            <v>0</v>
          </cell>
        </row>
        <row r="3912">
          <cell r="A3912" t="str">
            <v>73900/001</v>
          </cell>
          <cell r="B3912" t="str">
            <v>ENSAIOS DE IMPRIMACAO - ASFALTO DILUIDO</v>
          </cell>
          <cell r="C3912" t="str">
            <v>M2</v>
          </cell>
          <cell r="D3912">
            <v>0.02</v>
          </cell>
        </row>
        <row r="3913">
          <cell r="A3913" t="str">
            <v>73900/002</v>
          </cell>
          <cell r="B3913" t="str">
            <v>ENSAIOS DE TRATAMENTO SUPERFICIAL SIMPLES - COM CAP</v>
          </cell>
          <cell r="C3913" t="str">
            <v>M2</v>
          </cell>
          <cell r="D3913">
            <v>0.06</v>
          </cell>
        </row>
        <row r="3914">
          <cell r="A3914" t="str">
            <v>73900/003</v>
          </cell>
          <cell r="B3914" t="str">
            <v>ENSAIOS DE TRATAMENTO SUPERFICIAL SIMPLES - COM EMULSAO ASFALTICA</v>
          </cell>
          <cell r="C3914" t="str">
            <v>M2</v>
          </cell>
          <cell r="D3914">
            <v>0.06</v>
          </cell>
        </row>
        <row r="3915">
          <cell r="A3915" t="str">
            <v>73900/004</v>
          </cell>
          <cell r="B3915" t="str">
            <v>ENSAIOS DE TRATAMENTO SUPERFICIAL DUPLO - COM CAP</v>
          </cell>
          <cell r="C3915" t="str">
            <v>M2</v>
          </cell>
          <cell r="D3915">
            <v>7.0000000000000007E-2</v>
          </cell>
        </row>
        <row r="3916">
          <cell r="A3916" t="str">
            <v>73900/005</v>
          </cell>
          <cell r="B3916" t="str">
            <v>ENSAIOS DE TRATAMENTO SUPERFICIAL DUPLO - COM EMULSAO ASFALTICA</v>
          </cell>
          <cell r="C3916" t="str">
            <v>M2</v>
          </cell>
          <cell r="D3916">
            <v>0.1</v>
          </cell>
        </row>
        <row r="3917">
          <cell r="A3917" t="str">
            <v>73900/006</v>
          </cell>
          <cell r="B3917" t="str">
            <v>ENSAIOS DE TRATAMENTO SUPERFICIAL TRIPLO - COM CAP</v>
          </cell>
          <cell r="C3917" t="str">
            <v>M2</v>
          </cell>
          <cell r="D3917">
            <v>0.1</v>
          </cell>
        </row>
        <row r="3918">
          <cell r="A3918" t="str">
            <v>73900/007</v>
          </cell>
          <cell r="B3918" t="str">
            <v>ENSAIOS DE TRATAMENTO SUPERFICIAL TRIPLO - COM EMULSAO ASFALTICA</v>
          </cell>
          <cell r="C3918" t="str">
            <v>M2</v>
          </cell>
          <cell r="D3918">
            <v>0.11</v>
          </cell>
        </row>
        <row r="3919">
          <cell r="A3919" t="str">
            <v>73900/008</v>
          </cell>
          <cell r="B3919" t="str">
            <v>ENSAIOS DE MACADAME BETUMINOSO POR PENETRACAO - COM CAP</v>
          </cell>
          <cell r="C3919" t="str">
            <v>M3</v>
          </cell>
          <cell r="D3919">
            <v>0.51</v>
          </cell>
        </row>
        <row r="3920">
          <cell r="A3920" t="str">
            <v>73900/009</v>
          </cell>
          <cell r="B3920" t="str">
            <v>ENSAIOS DE MACADAME BETUMINOSO POR PENETRACAO - COM EMULSAO ASFALTICA</v>
          </cell>
          <cell r="C3920" t="str">
            <v>M3</v>
          </cell>
          <cell r="D3920">
            <v>0.51</v>
          </cell>
        </row>
        <row r="3921">
          <cell r="A3921" t="str">
            <v>73900/010</v>
          </cell>
          <cell r="B3921" t="str">
            <v>ENSAIOS DE PRE MISTURADO A FRIO</v>
          </cell>
          <cell r="C3921" t="str">
            <v>M3</v>
          </cell>
          <cell r="D3921">
            <v>0.4</v>
          </cell>
        </row>
        <row r="3922">
          <cell r="A3922" t="str">
            <v>73900/011</v>
          </cell>
          <cell r="B3922" t="str">
            <v>ENSAIOS DE AREIA ASFALTO A QUENTE</v>
          </cell>
          <cell r="C3922" t="str">
            <v>T</v>
          </cell>
          <cell r="D3922">
            <v>13</v>
          </cell>
        </row>
        <row r="3923">
          <cell r="A3923" t="str">
            <v>73900/012</v>
          </cell>
          <cell r="B3923" t="str">
            <v>ENSAIOS DE CONCRETO ASFALTICO</v>
          </cell>
          <cell r="C3923" t="str">
            <v>T</v>
          </cell>
          <cell r="D3923">
            <v>18.12</v>
          </cell>
        </row>
        <row r="3924">
          <cell r="A3924">
            <v>74020</v>
          </cell>
          <cell r="B3924" t="str">
            <v>ENSAIO TECNOLOGICO COM CONCRETO</v>
          </cell>
          <cell r="C3924">
            <v>0</v>
          </cell>
          <cell r="D3924">
            <v>0</v>
          </cell>
        </row>
        <row r="3925">
          <cell r="A3925" t="str">
            <v>74020/001</v>
          </cell>
          <cell r="B3925" t="str">
            <v>ENSAIO DE PAVIMENTO DE CONCRETO</v>
          </cell>
          <cell r="C3925" t="str">
            <v>M3</v>
          </cell>
          <cell r="D3925">
            <v>8.91</v>
          </cell>
        </row>
        <row r="3926">
          <cell r="A3926" t="str">
            <v>74020/002</v>
          </cell>
          <cell r="B3926" t="str">
            <v>ENSAIOS DE PAVIMENTO DE CONCRETO COMPACTADO COM ROLO</v>
          </cell>
          <cell r="C3926" t="str">
            <v>M3</v>
          </cell>
          <cell r="D3926">
            <v>7.9</v>
          </cell>
        </row>
        <row r="3927">
          <cell r="A3927">
            <v>74021</v>
          </cell>
          <cell r="B3927" t="str">
            <v>ENSAIO TECNOLOGICO DE TERRAPLENAGEM</v>
          </cell>
          <cell r="C3927">
            <v>0</v>
          </cell>
          <cell r="D3927">
            <v>0</v>
          </cell>
        </row>
        <row r="3928">
          <cell r="A3928" t="str">
            <v>74021/001</v>
          </cell>
          <cell r="B3928" t="str">
            <v>ENSAIOS DE TERRAPLENAGEM - CORPO DO ATERRO</v>
          </cell>
          <cell r="C3928" t="str">
            <v>M3</v>
          </cell>
          <cell r="D3928">
            <v>0.22</v>
          </cell>
        </row>
        <row r="3929">
          <cell r="A3929" t="str">
            <v>74021/002</v>
          </cell>
          <cell r="B3929" t="str">
            <v>ENSAIO DE TERRAPLENAGEM - CAMADA FINAL DO ATERRO</v>
          </cell>
          <cell r="C3929" t="str">
            <v>M3</v>
          </cell>
          <cell r="D3929">
            <v>0.69</v>
          </cell>
        </row>
        <row r="3930">
          <cell r="A3930" t="str">
            <v>74021/003</v>
          </cell>
          <cell r="B3930" t="str">
            <v>ENSAIOS DE REGULARIZACAO DO SUBLEITO</v>
          </cell>
          <cell r="C3930" t="str">
            <v>M2</v>
          </cell>
          <cell r="D3930">
            <v>0.32</v>
          </cell>
        </row>
        <row r="3931">
          <cell r="A3931" t="str">
            <v>74021/004</v>
          </cell>
          <cell r="B3931" t="str">
            <v>ENSAIOS DE REFORCO DO SUBLEITO</v>
          </cell>
          <cell r="C3931" t="str">
            <v>M3</v>
          </cell>
          <cell r="D3931">
            <v>0.57999999999999996</v>
          </cell>
        </row>
        <row r="3932">
          <cell r="A3932" t="str">
            <v>74021/005</v>
          </cell>
          <cell r="B3932" t="str">
            <v>ENSAIOS DE SUB BASE DE SOLO MELHORADO COM CIMENTO</v>
          </cell>
          <cell r="C3932" t="str">
            <v>M3</v>
          </cell>
          <cell r="D3932">
            <v>0.57999999999999996</v>
          </cell>
        </row>
        <row r="3933">
          <cell r="A3933" t="str">
            <v>74021/006</v>
          </cell>
          <cell r="B3933" t="str">
            <v>ENSAIOS DE BASE ESTABILIZADA GRANULOMETRICAMENTE</v>
          </cell>
          <cell r="C3933" t="str">
            <v>M3</v>
          </cell>
          <cell r="D3933">
            <v>0.62</v>
          </cell>
        </row>
        <row r="3934">
          <cell r="A3934" t="str">
            <v>74021/007</v>
          </cell>
          <cell r="B3934" t="str">
            <v>ENSAIO DE BASE DE SOLO MELHORADO COM CIMENTO</v>
          </cell>
          <cell r="C3934" t="str">
            <v>M3</v>
          </cell>
          <cell r="D3934">
            <v>0.57999999999999996</v>
          </cell>
        </row>
        <row r="3935">
          <cell r="A3935" t="str">
            <v>74021/008</v>
          </cell>
          <cell r="B3935" t="str">
            <v>ENSAIOS DE BASE DE SOLO CIMENTO</v>
          </cell>
          <cell r="C3935" t="str">
            <v>M3</v>
          </cell>
          <cell r="D3935">
            <v>0.63</v>
          </cell>
        </row>
        <row r="3936">
          <cell r="A3936">
            <v>74022</v>
          </cell>
          <cell r="B3936" t="str">
            <v>ENSAIO TECNOLOGICO</v>
          </cell>
          <cell r="C3936">
            <v>0</v>
          </cell>
          <cell r="D3936">
            <v>0</v>
          </cell>
        </row>
        <row r="3937">
          <cell r="A3937" t="str">
            <v>74022/001</v>
          </cell>
          <cell r="B3937" t="str">
            <v>ENSAIO DE PENETRACAO - MATERIAL BETUMINOSO</v>
          </cell>
          <cell r="C3937" t="str">
            <v>UN</v>
          </cell>
          <cell r="D3937">
            <v>48.97</v>
          </cell>
        </row>
        <row r="3938">
          <cell r="A3938" t="str">
            <v>74022/002</v>
          </cell>
          <cell r="B3938" t="str">
            <v>ENSAIO DE VISCOSIDADE SAYBOLT - FUROL - MATERIAL BETUMINOSO</v>
          </cell>
          <cell r="C3938" t="str">
            <v>UN</v>
          </cell>
          <cell r="D3938">
            <v>63.38</v>
          </cell>
        </row>
        <row r="3939">
          <cell r="A3939" t="str">
            <v>74022/003</v>
          </cell>
          <cell r="B3939" t="str">
            <v>ENSAIO DE DETERMINACAO DA PENEIRACAO - EMULSAO ASFALTICA</v>
          </cell>
          <cell r="C3939" t="str">
            <v>UN</v>
          </cell>
          <cell r="D3939">
            <v>57.62</v>
          </cell>
        </row>
        <row r="3940">
          <cell r="A3940" t="str">
            <v>74022/004</v>
          </cell>
          <cell r="B3940" t="str">
            <v>ENSAIO DE DETERMINACAO DA SEDIMENTACAO - EMULSAO ASFALTICA</v>
          </cell>
          <cell r="C3940" t="str">
            <v>UN</v>
          </cell>
          <cell r="D3940">
            <v>63.38</v>
          </cell>
        </row>
        <row r="3941">
          <cell r="A3941" t="str">
            <v>74022/005</v>
          </cell>
          <cell r="B3941" t="str">
            <v>ENSAIO DE DETERMINACAO DO TEOR DE BETUME - CIMENTO ASFALTICO DE PETROLEO</v>
          </cell>
          <cell r="C3941" t="str">
            <v>UN</v>
          </cell>
          <cell r="D3941">
            <v>50.41</v>
          </cell>
        </row>
        <row r="3942">
          <cell r="A3942" t="str">
            <v>74022/006</v>
          </cell>
          <cell r="B3942" t="str">
            <v>ENSAIO DE GRANULOMETRIA POR PENEIRAMENTO - SOLOS</v>
          </cell>
          <cell r="C3942" t="str">
            <v>UN</v>
          </cell>
          <cell r="D3942">
            <v>46.09</v>
          </cell>
        </row>
        <row r="3943">
          <cell r="A3943" t="str">
            <v>74022/007</v>
          </cell>
          <cell r="B3943" t="str">
            <v>ENSAIO DE GRANULOMETRIA POR PENEIRAMENTO E SEDIMENTACAO - SOLOS</v>
          </cell>
          <cell r="C3943" t="str">
            <v>UN</v>
          </cell>
          <cell r="D3943">
            <v>54.73</v>
          </cell>
        </row>
        <row r="3944">
          <cell r="A3944" t="str">
            <v>74022/008</v>
          </cell>
          <cell r="B3944" t="str">
            <v>ENSAIO DE LIMITE DE LIQUIDEZ - SOLOS</v>
          </cell>
          <cell r="C3944" t="str">
            <v>UN</v>
          </cell>
          <cell r="D3944">
            <v>28.81</v>
          </cell>
        </row>
        <row r="3945">
          <cell r="A3945" t="str">
            <v>74022/009</v>
          </cell>
          <cell r="B3945" t="str">
            <v>ENSAIO DE LIMITE DE PLASTICIDADE - SOLOS</v>
          </cell>
          <cell r="C3945" t="str">
            <v>UN</v>
          </cell>
          <cell r="D3945">
            <v>25.93</v>
          </cell>
        </row>
        <row r="3946">
          <cell r="A3946" t="str">
            <v>74022/010</v>
          </cell>
          <cell r="B3946" t="str">
            <v>ENSAIO DE COMPACTACAO - AMOSTRAS NAO TRABALHADAS - ENERGIA NORMAL - SOLOS</v>
          </cell>
          <cell r="C3946" t="str">
            <v>UN</v>
          </cell>
          <cell r="D3946">
            <v>54.73</v>
          </cell>
        </row>
        <row r="3947">
          <cell r="A3947" t="str">
            <v>74022/011</v>
          </cell>
          <cell r="B3947" t="str">
            <v>ENSAIO DE COMPACTACAO - AMOSTRAS NAO TRABALHADAS - ENERGIA INTERMEDIARIA - SOLOS</v>
          </cell>
          <cell r="C3947" t="str">
            <v>UN</v>
          </cell>
          <cell r="D3947">
            <v>83.54</v>
          </cell>
        </row>
        <row r="3948">
          <cell r="A3948" t="str">
            <v>74022/012</v>
          </cell>
          <cell r="B3948" t="str">
            <v>ENSAIO DE COMPACTACAO - AMOSTRAS NAO TRABALHADAS - ENERGIA MODIFICADA- SOLOS</v>
          </cell>
          <cell r="C3948" t="str">
            <v>UN</v>
          </cell>
          <cell r="D3948">
            <v>109.47</v>
          </cell>
        </row>
        <row r="3949">
          <cell r="A3949" t="str">
            <v>74022/013</v>
          </cell>
          <cell r="B3949" t="str">
            <v>ENSAIO DE COMPACTACAO - AMOSTRAS TRABALHADAS - SOLOS</v>
          </cell>
          <cell r="C3949" t="str">
            <v>UN</v>
          </cell>
          <cell r="D3949">
            <v>57.62</v>
          </cell>
        </row>
        <row r="3950">
          <cell r="A3950" t="str">
            <v>74022/014</v>
          </cell>
          <cell r="B3950" t="str">
            <v>ENSAIO DE MASSA ESPECIFICA - IN SITU - METODO FRASCO DE AREIA - SOLOS</v>
          </cell>
          <cell r="C3950" t="str">
            <v>UN</v>
          </cell>
          <cell r="D3950">
            <v>20.170000000000002</v>
          </cell>
        </row>
        <row r="3951">
          <cell r="A3951" t="str">
            <v>74022/015</v>
          </cell>
          <cell r="B3951" t="str">
            <v>ENSAIO DE MASSA ESPECIFICA - IN SITU - METODO BALAO DE BORRACHA - SOLOS</v>
          </cell>
          <cell r="C3951" t="str">
            <v>UN</v>
          </cell>
          <cell r="D3951">
            <v>23.05</v>
          </cell>
        </row>
        <row r="3952">
          <cell r="A3952" t="str">
            <v>74022/016</v>
          </cell>
          <cell r="B3952" t="str">
            <v>ENSAIO DE DENSIDADE REAL - SOLOS</v>
          </cell>
          <cell r="C3952" t="str">
            <v>UN</v>
          </cell>
          <cell r="D3952">
            <v>25.93</v>
          </cell>
        </row>
        <row r="3953">
          <cell r="A3953" t="str">
            <v>74022/017</v>
          </cell>
          <cell r="B3953" t="str">
            <v>ENSAIO DE ABRASAO LOS ANGELES - AGREGADOS</v>
          </cell>
          <cell r="C3953" t="str">
            <v>UN</v>
          </cell>
          <cell r="D3953">
            <v>120.99</v>
          </cell>
        </row>
        <row r="3954">
          <cell r="A3954" t="str">
            <v>74022/018</v>
          </cell>
          <cell r="B3954" t="str">
            <v>ENSAIO DE MASSA ESPECIFICA - IN SITU - EMPREGO DO OLEO - SOLOS</v>
          </cell>
          <cell r="C3954" t="str">
            <v>UN</v>
          </cell>
          <cell r="D3954">
            <v>31.69</v>
          </cell>
        </row>
        <row r="3955">
          <cell r="A3955" t="str">
            <v>74022/019</v>
          </cell>
          <cell r="B3955" t="str">
            <v>ENSAIO DE INDICE DE SUPORTE CALIFORNIA - AMOSTRAS NAO TRABALHADAS - ENERGIA NORMAL - SOLOS</v>
          </cell>
          <cell r="C3955" t="str">
            <v>UN</v>
          </cell>
          <cell r="D3955">
            <v>66.260000000000005</v>
          </cell>
        </row>
        <row r="3956">
          <cell r="A3956" t="str">
            <v>74022/020</v>
          </cell>
          <cell r="B3956" t="str">
            <v>ENSAIO DE INDICE DE SUPORTE CALIFORNIA - AMOSTRAS NAO TRABALHADAS - ENERGIA INTERMEDIARIA - SOLOS</v>
          </cell>
          <cell r="C3956" t="str">
            <v>UN</v>
          </cell>
          <cell r="D3956">
            <v>74.900000000000006</v>
          </cell>
        </row>
        <row r="3957">
          <cell r="A3957" t="str">
            <v>74022/021</v>
          </cell>
          <cell r="B3957" t="str">
            <v>ENSAIO DE INDICE DE SUPORTE CALIFORNIA- AMOSTRAS NAO TRABALHADAS - ENERGIA MODIFICADA- SOLOS</v>
          </cell>
          <cell r="C3957" t="str">
            <v>UN</v>
          </cell>
          <cell r="D3957">
            <v>80.66</v>
          </cell>
        </row>
        <row r="3958">
          <cell r="A3958" t="str">
            <v>74022/022</v>
          </cell>
          <cell r="B3958" t="str">
            <v>ENSAIO DE TEOR DE UMIDADE - METODO EXPEDITO DO ALCOOL - SOLOS</v>
          </cell>
          <cell r="C3958" t="str">
            <v>UN</v>
          </cell>
          <cell r="D3958">
            <v>17.28</v>
          </cell>
        </row>
        <row r="3959">
          <cell r="A3959" t="str">
            <v>74022/023</v>
          </cell>
          <cell r="B3959" t="str">
            <v>ENSAIO DE TEOR DE UMIDADE - PROCESSO SPEEDY - SOLOS E AGREGADOS MIUDOS</v>
          </cell>
          <cell r="C3959" t="str">
            <v>UN</v>
          </cell>
          <cell r="D3959">
            <v>17.28</v>
          </cell>
        </row>
        <row r="3960">
          <cell r="A3960" t="str">
            <v>74022/024</v>
          </cell>
          <cell r="B3960" t="str">
            <v>ENSAIO DE TEOR DE UMIDADE - EM LABORATORIO - SOLOS</v>
          </cell>
          <cell r="C3960" t="str">
            <v>UN</v>
          </cell>
          <cell r="D3960">
            <v>23.05</v>
          </cell>
        </row>
        <row r="3961">
          <cell r="A3961" t="str">
            <v>74022/025</v>
          </cell>
          <cell r="B3961" t="str">
            <v>ENSAIO DE PONTO DE FULGOR - MATERIAL BETUMINOSO</v>
          </cell>
          <cell r="C3961" t="str">
            <v>UN</v>
          </cell>
          <cell r="D3961">
            <v>46.09</v>
          </cell>
        </row>
        <row r="3962">
          <cell r="A3962" t="str">
            <v>74022/026</v>
          </cell>
          <cell r="B3962" t="str">
            <v>ENSAIO DE DESTILACAO - ASFALTO DILUIDO</v>
          </cell>
          <cell r="C3962" t="str">
            <v>UN</v>
          </cell>
          <cell r="D3962">
            <v>74.900000000000006</v>
          </cell>
        </row>
        <row r="3963">
          <cell r="A3963" t="str">
            <v>74022/027</v>
          </cell>
          <cell r="B3963" t="str">
            <v>ENSAIO DE CONTROLE DE TAXA DE APLICACAO DE LIGANTE BETUMINOSO</v>
          </cell>
          <cell r="C3963" t="str">
            <v>UN</v>
          </cell>
          <cell r="D3963">
            <v>20.170000000000002</v>
          </cell>
        </row>
        <row r="3964">
          <cell r="A3964" t="str">
            <v>74022/028</v>
          </cell>
          <cell r="B3964" t="str">
            <v>ENSAIO DE SUSCEPTIBILIDADE TERMICA - INDICE PFEIFFER - MATERIAL ASFALTICO</v>
          </cell>
          <cell r="C3964" t="str">
            <v>UN</v>
          </cell>
          <cell r="D3964">
            <v>72.02</v>
          </cell>
        </row>
        <row r="3965">
          <cell r="A3965" t="str">
            <v>74022/029</v>
          </cell>
          <cell r="B3965" t="str">
            <v>ENSAIO DE ESPUMA - MATERIAL ASFALTICO</v>
          </cell>
          <cell r="C3965" t="str">
            <v>UN</v>
          </cell>
          <cell r="D3965">
            <v>51.85</v>
          </cell>
        </row>
        <row r="3966">
          <cell r="A3966" t="str">
            <v>74022/030</v>
          </cell>
          <cell r="B3966" t="str">
            <v>ENSAIO DE RESISTENCIA A COMPRESSAO SIMPLES - CONCRETO</v>
          </cell>
          <cell r="C3966" t="str">
            <v>UN</v>
          </cell>
          <cell r="D3966">
            <v>51.85</v>
          </cell>
        </row>
        <row r="3967">
          <cell r="A3967" t="str">
            <v>74022/031</v>
          </cell>
          <cell r="B3967" t="str">
            <v>ENSAIO DE RESISTENCIA A TRACAO POR COMPRESSAO DIAMETRAL - CONCRETO</v>
          </cell>
          <cell r="C3967" t="str">
            <v>UN</v>
          </cell>
          <cell r="D3967">
            <v>51.85</v>
          </cell>
        </row>
        <row r="3968">
          <cell r="A3968" t="str">
            <v>74022/032</v>
          </cell>
          <cell r="B3968" t="str">
            <v>ENSAIO DE RESISTENCIA A TRACAO NA FLEXAO DE CONCRETO</v>
          </cell>
          <cell r="C3968" t="str">
            <v>UN</v>
          </cell>
          <cell r="D3968">
            <v>57.62</v>
          </cell>
        </row>
        <row r="3969">
          <cell r="A3969" t="str">
            <v>74022/033</v>
          </cell>
          <cell r="B3969" t="str">
            <v>ENSAIO DE RESILIENCIA - SOLOS</v>
          </cell>
          <cell r="C3969" t="str">
            <v>UN</v>
          </cell>
          <cell r="D3969">
            <v>371.62</v>
          </cell>
        </row>
        <row r="3970">
          <cell r="A3970" t="str">
            <v>74022/034</v>
          </cell>
          <cell r="B3970" t="str">
            <v>ENSAIO DE RESILIENCIA - MISTURAS BETUMINOSAS</v>
          </cell>
          <cell r="C3970" t="str">
            <v>UN</v>
          </cell>
          <cell r="D3970">
            <v>77.78</v>
          </cell>
        </row>
        <row r="3971">
          <cell r="A3971" t="str">
            <v>74022/035</v>
          </cell>
          <cell r="B3971" t="str">
            <v>ENSAIO DE PERCENTAGEM DE BETUME - MISTURAS BETUMINOSAS</v>
          </cell>
          <cell r="C3971" t="str">
            <v>UN</v>
          </cell>
          <cell r="D3971">
            <v>43.21</v>
          </cell>
        </row>
        <row r="3972">
          <cell r="A3972" t="str">
            <v>74022/036</v>
          </cell>
          <cell r="B3972" t="str">
            <v>ENSAIO DE ADESIVIDADE - RESISTENCIA A AGUA - EMULSAO ASFALTICA</v>
          </cell>
          <cell r="C3972" t="str">
            <v>UN</v>
          </cell>
          <cell r="D3972">
            <v>34.57</v>
          </cell>
        </row>
        <row r="3973">
          <cell r="A3973" t="str">
            <v>74022/037</v>
          </cell>
          <cell r="B3973" t="str">
            <v>ENSAIO DE ADESIVIDADE A LIGANTE BETUMINOSO - AGREGADO GRAUDO</v>
          </cell>
          <cell r="C3973" t="str">
            <v>UN</v>
          </cell>
          <cell r="D3973">
            <v>28.81</v>
          </cell>
        </row>
        <row r="3974">
          <cell r="A3974" t="str">
            <v>74022/038</v>
          </cell>
          <cell r="B3974" t="str">
            <v>ENSAIO DE EXPANSIBILIDADE - SOLOS</v>
          </cell>
          <cell r="C3974" t="str">
            <v>UN</v>
          </cell>
          <cell r="D3974">
            <v>41.77</v>
          </cell>
        </row>
        <row r="3975">
          <cell r="A3975" t="str">
            <v>74022/039</v>
          </cell>
          <cell r="B3975" t="str">
            <v>PREPARACAO DE AMOSTRAS PARA ENSAIO DE CARACTERIZACAO - SOLOS</v>
          </cell>
          <cell r="C3975" t="str">
            <v>UN</v>
          </cell>
          <cell r="D3975">
            <v>31.69</v>
          </cell>
        </row>
        <row r="3976">
          <cell r="A3976" t="str">
            <v>74022/040</v>
          </cell>
          <cell r="B3976" t="str">
            <v>ENSAIO MARSHALL - MISTURA BETUMINOSA A QUENTE</v>
          </cell>
          <cell r="C3976" t="str">
            <v>UN</v>
          </cell>
          <cell r="D3976">
            <v>100.83</v>
          </cell>
        </row>
        <row r="3977">
          <cell r="A3977" t="str">
            <v>74022/041</v>
          </cell>
          <cell r="B3977" t="str">
            <v>ENSAIO DE DETERMINACAO DO INDICE DE FORMA - AGREGADOS</v>
          </cell>
          <cell r="C3977" t="str">
            <v>UN</v>
          </cell>
          <cell r="D3977">
            <v>28.81</v>
          </cell>
        </row>
        <row r="3978">
          <cell r="A3978" t="str">
            <v>74022/042</v>
          </cell>
          <cell r="B3978" t="str">
            <v>ENSAIO DE EQUIVALENTE EM AREIA - SOLOS</v>
          </cell>
          <cell r="C3978" t="str">
            <v>UN</v>
          </cell>
          <cell r="D3978">
            <v>25.93</v>
          </cell>
        </row>
        <row r="3979">
          <cell r="A3979" t="str">
            <v>74022/043</v>
          </cell>
          <cell r="B3979" t="str">
            <v>ENSAIO DE MOLDAGEM E CURA DE SOLO CIMENTO</v>
          </cell>
          <cell r="C3979" t="str">
            <v>UN</v>
          </cell>
          <cell r="D3979">
            <v>28.81</v>
          </cell>
        </row>
        <row r="3980">
          <cell r="A3980" t="str">
            <v>74022/044</v>
          </cell>
          <cell r="B3980" t="str">
            <v>ENSAIO DE COMPRESSAO AXIAL DE SOLO CIMENTO</v>
          </cell>
          <cell r="C3980" t="str">
            <v>UN</v>
          </cell>
          <cell r="D3980">
            <v>23.05</v>
          </cell>
        </row>
        <row r="3981">
          <cell r="A3981" t="str">
            <v>74022/045</v>
          </cell>
          <cell r="B3981" t="str">
            <v>ENSAIO DE VISCOSIDADE CINEMATICA - ASFALTO</v>
          </cell>
          <cell r="C3981" t="str">
            <v>UN</v>
          </cell>
          <cell r="D3981">
            <v>57.62</v>
          </cell>
        </row>
        <row r="3982">
          <cell r="A3982" t="str">
            <v>74022/047</v>
          </cell>
          <cell r="B3982" t="str">
            <v>ENSAIO DE RESIDUO POR EVAPORACAO - EMULSAO ASFALTICA</v>
          </cell>
          <cell r="C3982" t="str">
            <v>UN</v>
          </cell>
          <cell r="D3982">
            <v>28.81</v>
          </cell>
        </row>
        <row r="3983">
          <cell r="A3983" t="str">
            <v>74022/048</v>
          </cell>
          <cell r="B3983" t="str">
            <v>ENSAIO DE CARGA DA PARTICULA - EMULSAO ASFALTICA</v>
          </cell>
          <cell r="C3983" t="str">
            <v>UN</v>
          </cell>
          <cell r="D3983">
            <v>21.61</v>
          </cell>
        </row>
        <row r="3984">
          <cell r="A3984" t="str">
            <v>74022/049</v>
          </cell>
          <cell r="B3984" t="str">
            <v>ENSAIO DE DESEMULSIBILIDADE - EMULSAO ASFALTICA</v>
          </cell>
          <cell r="C3984" t="str">
            <v>UN</v>
          </cell>
          <cell r="D3984">
            <v>57.62</v>
          </cell>
        </row>
        <row r="3985">
          <cell r="A3985" t="str">
            <v>74022/050</v>
          </cell>
          <cell r="B3985" t="str">
            <v>ENSAIO DE DETERMINACAO DA TAXA DE ESPALHAMENTO DO AGREGADO</v>
          </cell>
          <cell r="C3985" t="str">
            <v>UN</v>
          </cell>
          <cell r="D3985">
            <v>14.4</v>
          </cell>
        </row>
        <row r="3986">
          <cell r="A3986" t="str">
            <v>74022/051</v>
          </cell>
          <cell r="B3986" t="str">
            <v>ENSAIO DE ADESIVIDADE A LIGANTE BETUMINOSO - AGREGADO</v>
          </cell>
          <cell r="C3986" t="str">
            <v>UN</v>
          </cell>
          <cell r="D3986">
            <v>31.69</v>
          </cell>
        </row>
        <row r="3987">
          <cell r="A3987" t="str">
            <v>74022/052</v>
          </cell>
          <cell r="B3987" t="str">
            <v>ENSAIO DE GRANULOMETRIA DO AGREGADO</v>
          </cell>
          <cell r="C3987" t="str">
            <v>UN</v>
          </cell>
          <cell r="D3987">
            <v>28.81</v>
          </cell>
        </row>
        <row r="3988">
          <cell r="A3988" t="str">
            <v>74022/053</v>
          </cell>
          <cell r="B3988" t="str">
            <v>ENSAIO DE CONTROLE DO GRAU DE COMPACTACAO DA MISTURA ASFALTICA</v>
          </cell>
          <cell r="C3988" t="str">
            <v>UN</v>
          </cell>
          <cell r="D3988">
            <v>25.93</v>
          </cell>
        </row>
        <row r="3989">
          <cell r="A3989" t="str">
            <v>74022/054</v>
          </cell>
          <cell r="B3989" t="str">
            <v>ENSAIO DE GRANULOMETRIA DO FILLER</v>
          </cell>
          <cell r="C3989" t="str">
            <v>UN</v>
          </cell>
          <cell r="D3989">
            <v>25.93</v>
          </cell>
        </row>
        <row r="3990">
          <cell r="A3990" t="str">
            <v>74022/055</v>
          </cell>
          <cell r="B3990" t="str">
            <v>ENSAIO DE TRACAO POR COMPRESSAO DIAMETRAL - MISTURAS BETUMINOSAS</v>
          </cell>
          <cell r="C3990" t="str">
            <v>UN</v>
          </cell>
          <cell r="D3990">
            <v>72.02</v>
          </cell>
        </row>
        <row r="3991">
          <cell r="A3991" t="str">
            <v>74022/056</v>
          </cell>
          <cell r="B3991" t="str">
            <v>ENSAIO DE DENSIDADE DO MATERIAL BETUMINOSO</v>
          </cell>
          <cell r="C3991" t="str">
            <v>UN</v>
          </cell>
          <cell r="D3991">
            <v>21.8</v>
          </cell>
        </row>
        <row r="3992">
          <cell r="A3992" t="str">
            <v>74022/057</v>
          </cell>
          <cell r="B3992" t="str">
            <v>ENSAIO DE CONSISTENCIA DO CONCRETO CCR - INDICE VEBE</v>
          </cell>
          <cell r="C3992" t="str">
            <v>UN</v>
          </cell>
          <cell r="D3992">
            <v>21.8</v>
          </cell>
        </row>
        <row r="3993">
          <cell r="A3993" t="str">
            <v>74022/058</v>
          </cell>
          <cell r="B3993" t="str">
            <v>ENSAIO DE ABATIMENTO DO TRONCO DE CONE</v>
          </cell>
          <cell r="C3993" t="str">
            <v>UN</v>
          </cell>
          <cell r="D3993">
            <v>21.8</v>
          </cell>
        </row>
        <row r="3994">
          <cell r="A3994">
            <v>74259</v>
          </cell>
          <cell r="B3994" t="str">
            <v>ENSAIOS DE PINTURA DE LIGACAO</v>
          </cell>
          <cell r="C3994" t="str">
            <v>M2</v>
          </cell>
          <cell r="D3994">
            <v>0.01</v>
          </cell>
        </row>
        <row r="3995">
          <cell r="A3995">
            <v>7</v>
          </cell>
          <cell r="B3995" t="str">
            <v>SONDAGENS</v>
          </cell>
          <cell r="C3995">
            <v>0</v>
          </cell>
          <cell r="D3995">
            <v>0</v>
          </cell>
        </row>
        <row r="3996">
          <cell r="A3996">
            <v>72733</v>
          </cell>
          <cell r="B3996" t="str">
            <v>MOBILIZACAO E DESMOBILIZACAO DE EQUIPAMENTO DE SONDAGEM A PERCUSSAO</v>
          </cell>
          <cell r="C3996" t="str">
            <v>UN</v>
          </cell>
          <cell r="D3996">
            <v>398.44</v>
          </cell>
        </row>
        <row r="3997">
          <cell r="A3997">
            <v>8</v>
          </cell>
          <cell r="B3997" t="str">
            <v>LOCACAO</v>
          </cell>
          <cell r="C3997">
            <v>0</v>
          </cell>
          <cell r="D3997">
            <v>0</v>
          </cell>
        </row>
        <row r="3998">
          <cell r="A3998">
            <v>68051</v>
          </cell>
          <cell r="B3998" t="str">
            <v>LOCACAO ALVENARIA</v>
          </cell>
          <cell r="C3998" t="str">
            <v>M</v>
          </cell>
          <cell r="D3998">
            <v>2.54</v>
          </cell>
        </row>
        <row r="3999">
          <cell r="A3999">
            <v>73610</v>
          </cell>
          <cell r="B3999" t="str">
            <v>LOCAÇÃO DE REDES DE ÁGUA OU DE ESGOTO, INCLUSIVE TOPOGRAFO</v>
          </cell>
          <cell r="C3999" t="str">
            <v>M</v>
          </cell>
          <cell r="D3999">
            <v>0.36</v>
          </cell>
        </row>
        <row r="4000">
          <cell r="A4000">
            <v>73679</v>
          </cell>
          <cell r="B4000" t="str">
            <v>LOCAÇÃO DE ADUTORAS, COLETORES TRONCO E INTERCEPTORES - ATÉ DN 500 MM,INCLUSIVE TOPOGRAFO</v>
          </cell>
          <cell r="C4000" t="str">
            <v>M</v>
          </cell>
          <cell r="D4000">
            <v>0.55000000000000004</v>
          </cell>
        </row>
        <row r="4001">
          <cell r="A4001">
            <v>73686</v>
          </cell>
          <cell r="B4001" t="str">
            <v>LOCACAO DA OBRA, COM USO DE EQUIPAMENTOS TOPOGRAFICOS, INCLUSIVE TOPOGRAFO E NIVELADOR</v>
          </cell>
          <cell r="C4001" t="str">
            <v>M2</v>
          </cell>
          <cell r="D4001">
            <v>8.0399999999999991</v>
          </cell>
        </row>
        <row r="4002">
          <cell r="A4002">
            <v>73992</v>
          </cell>
          <cell r="B4002" t="str">
            <v>LOCACAO DE OBRA</v>
          </cell>
          <cell r="C4002">
            <v>0</v>
          </cell>
          <cell r="D4002">
            <v>0</v>
          </cell>
        </row>
        <row r="4003">
          <cell r="A4003" t="str">
            <v>73992/001</v>
          </cell>
          <cell r="B4003" t="str">
            <v>LOCACAO CONVENCIONAL DE OBRA, ATRAVÉS DE GABARITO DE TABUAS CORRIDAS PONTALETADAS A CADA 1,50M, SEM REAPROVEITAMENTO</v>
          </cell>
          <cell r="C4003" t="str">
            <v>M2</v>
          </cell>
          <cell r="D4003">
            <v>4.8899999999999997</v>
          </cell>
        </row>
        <row r="4004">
          <cell r="A4004">
            <v>74077</v>
          </cell>
          <cell r="B4004" t="str">
            <v>LOCACAO OBRA C/PECA DE PINHO / REAPROVEITAMENTO</v>
          </cell>
          <cell r="C4004">
            <v>0</v>
          </cell>
          <cell r="D4004">
            <v>0</v>
          </cell>
        </row>
        <row r="4005">
          <cell r="A4005" t="str">
            <v>74077/001</v>
          </cell>
          <cell r="B4005" t="str">
            <v>LOCACAO CONVENCIONAL DE OBRA, ATRAVÉS DE GABARITO DE TABUAS CORRIDAS PONTALETADAS, SEM REAPROVEITAMENTO</v>
          </cell>
          <cell r="C4005" t="str">
            <v>M2</v>
          </cell>
          <cell r="D4005">
            <v>4.37</v>
          </cell>
        </row>
        <row r="4006">
          <cell r="A4006" t="str">
            <v>74077/002</v>
          </cell>
          <cell r="B4006" t="str">
            <v>LOCACAO CONVENCIONAL DE OBRA, ATRAVÉS DE GABARITO DE TABUAS CORRIDAS PONTALETADAS, COM REAPROVEITAMENTO DE 10 VEZES.</v>
          </cell>
          <cell r="C4006" t="str">
            <v>M2</v>
          </cell>
          <cell r="D4006">
            <v>2.04</v>
          </cell>
        </row>
        <row r="4007">
          <cell r="A4007" t="str">
            <v>74077/003</v>
          </cell>
          <cell r="B4007" t="str">
            <v>LOCACAO CONVENCIONAL DE OBRA, ATRAVÉS DE GABARITO DE TABUAS CORRIDAS PONTALETADAS, COM REAPROVEITAMENTO DE 3 VEZES.</v>
          </cell>
          <cell r="C4007" t="str">
            <v>M2</v>
          </cell>
          <cell r="D4007">
            <v>2.65</v>
          </cell>
        </row>
        <row r="4008">
          <cell r="A4008">
            <v>9</v>
          </cell>
          <cell r="B4008" t="str">
            <v>LEVANTAMENTO CADASTRAL</v>
          </cell>
          <cell r="C4008">
            <v>0</v>
          </cell>
          <cell r="D4008">
            <v>0</v>
          </cell>
        </row>
        <row r="4009">
          <cell r="A4009">
            <v>73677</v>
          </cell>
          <cell r="B4009" t="str">
            <v>CADASTRO DE LIGAÇÕES PREDIAIS, INCLUSIVE TOPOGRAFO E DESENHISTA</v>
          </cell>
          <cell r="C4009" t="str">
            <v>UN</v>
          </cell>
          <cell r="D4009">
            <v>3.57</v>
          </cell>
        </row>
        <row r="4010">
          <cell r="A4010">
            <v>73678</v>
          </cell>
          <cell r="B4010" t="str">
            <v>CADASTRO DE ADUTORAS. COLETORES E INTERCEPTORES - ATÉ DN 500 MM, INCLUSIVE TOPOGRAFO E DESENHISTA</v>
          </cell>
          <cell r="C4010" t="str">
            <v>M</v>
          </cell>
          <cell r="D4010">
            <v>1.18</v>
          </cell>
        </row>
        <row r="4011">
          <cell r="A4011">
            <v>73682</v>
          </cell>
          <cell r="B4011" t="str">
            <v>CADASTRO DE REDES, INCLUSIVE TOPOGRAFO E DESENHISTA</v>
          </cell>
          <cell r="C4011" t="str">
            <v>M</v>
          </cell>
          <cell r="D4011">
            <v>0.52</v>
          </cell>
        </row>
        <row r="4012">
          <cell r="A4012">
            <v>73758</v>
          </cell>
          <cell r="B4012" t="str">
            <v>LEVANT SECAO TRANSV C/NIVEL P/M LINEAR SECAO</v>
          </cell>
          <cell r="C4012">
            <v>0</v>
          </cell>
          <cell r="D4012">
            <v>0</v>
          </cell>
        </row>
        <row r="4013">
          <cell r="A4013" t="str">
            <v>73758/001</v>
          </cell>
          <cell r="B4013" t="str">
            <v>LEVANTAMENTO SECAO TRANSVERSAL C/NIVEL TERRENO NAO ACIDENTADO VEGETAÇÃO DENSA INCLUSIVE DESENHO ESC 1:200 EM PAPEL VEGETAL MILIMETRADO (MEDIDO P/M SECAO), INCLUSIVE NIVELADOR, AUXILIAR DE CALCULO TOPOGRAFICO EDESENHISTA.</v>
          </cell>
          <cell r="C4013" t="str">
            <v>M</v>
          </cell>
          <cell r="D4013">
            <v>0.57999999999999996</v>
          </cell>
        </row>
        <row r="4014">
          <cell r="A4014" t="str">
            <v>URBA</v>
          </cell>
          <cell r="B4014" t="str">
            <v>URBANIZACAO</v>
          </cell>
          <cell r="C4014">
            <v>0</v>
          </cell>
          <cell r="D4014">
            <v>0</v>
          </cell>
        </row>
        <row r="4015">
          <cell r="A4015">
            <v>201</v>
          </cell>
          <cell r="B4015" t="str">
            <v>PORTAO</v>
          </cell>
          <cell r="C4015">
            <v>0</v>
          </cell>
          <cell r="D4015">
            <v>0</v>
          </cell>
        </row>
        <row r="4016">
          <cell r="A4016">
            <v>73814</v>
          </cell>
          <cell r="B4016" t="str">
            <v>PORTAO DE FERRO GALVANIZADO</v>
          </cell>
          <cell r="C4016">
            <v>0</v>
          </cell>
          <cell r="D4016">
            <v>0</v>
          </cell>
        </row>
        <row r="4017">
          <cell r="A4017" t="str">
            <v>73814/001</v>
          </cell>
          <cell r="B4017" t="str">
            <v>PORTAO EM TUBO DE ACO GALVANIZADO, PAINEL UNICO, 1MX1,6M, INCLUSO CADEADO</v>
          </cell>
          <cell r="C4017" t="str">
            <v>UN</v>
          </cell>
          <cell r="D4017">
            <v>326.06</v>
          </cell>
        </row>
        <row r="4018">
          <cell r="A4018" t="str">
            <v>73814/002</v>
          </cell>
          <cell r="B4018" t="str">
            <v>PORTAO DE FERRO GALVANIZADO 4,0X1,2M PAINEL ÚNICO, INCLUSIVE CADEADO</v>
          </cell>
          <cell r="C4018" t="str">
            <v>UN</v>
          </cell>
          <cell r="D4018">
            <v>812.09</v>
          </cell>
        </row>
        <row r="4019">
          <cell r="A4019">
            <v>73823</v>
          </cell>
          <cell r="B4019" t="str">
            <v>PORTAO PADRAO SANEPAR</v>
          </cell>
          <cell r="C4019">
            <v>0</v>
          </cell>
          <cell r="D4019">
            <v>0</v>
          </cell>
        </row>
        <row r="4020">
          <cell r="A4020" t="str">
            <v>73823/001</v>
          </cell>
          <cell r="B4020" t="str">
            <v>PORTAO EM CHAPA DE FERRO E TELA, INCLUSIVE PINTURA E PILARES DE APOIO(PARA VEICULOS)</v>
          </cell>
          <cell r="C4020" t="str">
            <v>UN</v>
          </cell>
          <cell r="D4020">
            <v>1975.83</v>
          </cell>
        </row>
        <row r="4021">
          <cell r="A4021" t="str">
            <v>73823/002</v>
          </cell>
          <cell r="B4021" t="str">
            <v>PORTAO EM CHAPA DE FERRO E TELA, INCLUSIVE PINTURA E PILARES DE APOIO(PARA PEDESTRES)</v>
          </cell>
          <cell r="C4021" t="str">
            <v>UN</v>
          </cell>
          <cell r="D4021">
            <v>794.84</v>
          </cell>
        </row>
        <row r="4022">
          <cell r="A4022">
            <v>202</v>
          </cell>
          <cell r="B4022" t="str">
            <v>CERCA/PROTETORES</v>
          </cell>
          <cell r="C4022">
            <v>0</v>
          </cell>
          <cell r="D4022">
            <v>0</v>
          </cell>
        </row>
        <row r="4023">
          <cell r="A4023">
            <v>74038</v>
          </cell>
          <cell r="B4023" t="str">
            <v>PORTÃO PARA CERCA</v>
          </cell>
          <cell r="C4023">
            <v>0</v>
          </cell>
          <cell r="D4023">
            <v>0</v>
          </cell>
        </row>
        <row r="4024">
          <cell r="A4024" t="str">
            <v>74038/001</v>
          </cell>
          <cell r="B4024" t="str">
            <v>PORTÃO COM MOURÃO DE MADEIRA ROLIÇA D=11CM COM 5 FIOS DE ARAME FARPADONº 14.</v>
          </cell>
          <cell r="C4024" t="str">
            <v>M</v>
          </cell>
          <cell r="D4024">
            <v>10.07</v>
          </cell>
        </row>
        <row r="4025">
          <cell r="A4025">
            <v>74039</v>
          </cell>
          <cell r="B4025" t="str">
            <v>CERCA COM MOURÕES DE MADEIRA</v>
          </cell>
          <cell r="C4025">
            <v>0</v>
          </cell>
          <cell r="D4025">
            <v>0</v>
          </cell>
        </row>
        <row r="4026">
          <cell r="A4026" t="str">
            <v>74039/001</v>
          </cell>
          <cell r="B4026" t="str">
            <v>CERCA COM MOURÕES DE MADEIRA ROLIÇA D=11CM, ESPAÇAMENTO DE 2M, ALTURALIVRE DE 1M, CRAVADOS 0,50M, COM 5 FIOS DE ARAME FARPADO Nº14 CLASSE 250 - FORNEC E COLOC.</v>
          </cell>
          <cell r="C4026" t="str">
            <v>M</v>
          </cell>
          <cell r="D4026">
            <v>10.07</v>
          </cell>
        </row>
        <row r="4027">
          <cell r="A4027">
            <v>74118</v>
          </cell>
          <cell r="B4027" t="str">
            <v>CERCA VIVA - MMA</v>
          </cell>
          <cell r="C4027">
            <v>0</v>
          </cell>
          <cell r="D4027">
            <v>0</v>
          </cell>
        </row>
        <row r="4028">
          <cell r="A4028" t="str">
            <v>74118/001</v>
          </cell>
          <cell r="B4028" t="str">
            <v>CERCA VIVA DE HISBICO, CEDRIHO, CALIAMDRA, ACALIFA - FORNEC. E PLANTIO</v>
          </cell>
          <cell r="C4028" t="str">
            <v>M</v>
          </cell>
          <cell r="D4028">
            <v>5.2</v>
          </cell>
        </row>
        <row r="4029">
          <cell r="A4029">
            <v>74142</v>
          </cell>
          <cell r="B4029" t="str">
            <v>CERCA COM MOUROES - MMA</v>
          </cell>
          <cell r="C4029">
            <v>0</v>
          </cell>
          <cell r="D4029">
            <v>0</v>
          </cell>
        </row>
        <row r="4030">
          <cell r="A4030" t="str">
            <v>74142/001</v>
          </cell>
          <cell r="B4030" t="str">
            <v>CERCA COM MOURÕES DE CONCRETO, RETO, ESPAÇAMENTO DE 3M, CRAVADOS 0,5M,COM 4 FIOS DE ARAME FARPADO Nº14 CLASSE 250 - FORNEC E COLOC.</v>
          </cell>
          <cell r="C4030" t="str">
            <v>M</v>
          </cell>
          <cell r="D4030">
            <v>23.58</v>
          </cell>
        </row>
        <row r="4031">
          <cell r="A4031" t="str">
            <v>74142/002</v>
          </cell>
          <cell r="B4031" t="str">
            <v>CERCA COM MOURÕES DE MADEIRA, 7,5X7,5CM, ESPAÇAMENTO DE 2M, ALTURA LIVRE DE 2M, CRAVADOS 0,5M, COM 4 FIOS DE ARAME FARPADO Nº14 CLASSE 250 -FORNEC E COLOC.</v>
          </cell>
          <cell r="C4031" t="str">
            <v>M</v>
          </cell>
          <cell r="D4031">
            <v>14</v>
          </cell>
        </row>
        <row r="4032">
          <cell r="A4032" t="str">
            <v>74142/003</v>
          </cell>
          <cell r="B4032" t="str">
            <v>CERCA COM MOURÕES DE MADEIRA, 7,5X7,5CM, ESPAÇAMENTO DE 2M, CRAVADOS 0,5M, COM 8 FIOS DE ARAME FARPADO Nº14 CLASSE 250 - FORNEC E COLOC.</v>
          </cell>
          <cell r="C4032" t="str">
            <v>M</v>
          </cell>
          <cell r="D4032">
            <v>17.059999999999999</v>
          </cell>
        </row>
        <row r="4033">
          <cell r="A4033" t="str">
            <v>74142/004</v>
          </cell>
          <cell r="B4033" t="str">
            <v>CERCA COM MOURÕES DE CONCRETO, SEÇÃO "T" PONTA INCLINADA, 7,5X7,5CM, ESPAÇAMENTO DE 3M, CRAVADOS 0,5M, COM 11 FIOS DE ARAME FARPADO Nº14 CLASSE 250 - FORNEC E COLOC.</v>
          </cell>
          <cell r="C4033" t="str">
            <v>M</v>
          </cell>
          <cell r="D4033">
            <v>29.37</v>
          </cell>
        </row>
        <row r="4034">
          <cell r="A4034">
            <v>74143</v>
          </cell>
          <cell r="B4034" t="str">
            <v>CERCA DE ARAME LISO</v>
          </cell>
          <cell r="C4034">
            <v>0</v>
          </cell>
          <cell r="D4034">
            <v>0</v>
          </cell>
        </row>
        <row r="4035">
          <cell r="A4035" t="str">
            <v>74143/001</v>
          </cell>
          <cell r="B4035" t="str">
            <v>CERCA C/ POSTES RETOS DE CONCRETO (ESTICADORES RETOS) DE 15X15 CM, ALT. DE 2,3 A 2,5 M, COM ESCORAS DE 10 X 10 CM NOS CANTOS, COM 12 FIOS DEARAME LISO (PARA DIVISÃO DE TERRENOS URBANOS)</v>
          </cell>
          <cell r="C4035" t="str">
            <v>M</v>
          </cell>
          <cell r="D4035">
            <v>28.32</v>
          </cell>
        </row>
        <row r="4036">
          <cell r="A4036" t="str">
            <v>74143/002</v>
          </cell>
          <cell r="B4036" t="str">
            <v>CERCA C/ POSTES RETOS DE CONCRETO (ESTICADORES RETOS) DE 15X15 CM, ALT. DE 2,3 A 2,5 M, COM ESCORAS DE 10 X 10 CM NOS CANTOS, COM 09 FIOS DEARAME LISO (PARA DIVISÃO DE TERRENOS URBANOS)</v>
          </cell>
          <cell r="C4036" t="str">
            <v>M</v>
          </cell>
          <cell r="D4036">
            <v>27.29</v>
          </cell>
        </row>
        <row r="4037">
          <cell r="A4037">
            <v>204</v>
          </cell>
          <cell r="B4037" t="str">
            <v>ALAMBRADO</v>
          </cell>
          <cell r="C4037">
            <v>0</v>
          </cell>
          <cell r="D4037">
            <v>0</v>
          </cell>
        </row>
        <row r="4038">
          <cell r="A4038">
            <v>73787</v>
          </cell>
          <cell r="B4038" t="str">
            <v>ALAMBRADO</v>
          </cell>
          <cell r="C4038">
            <v>0</v>
          </cell>
          <cell r="D4038">
            <v>0</v>
          </cell>
        </row>
        <row r="4039">
          <cell r="A4039" t="str">
            <v>73787/001</v>
          </cell>
          <cell r="B4039" t="str">
            <v>ALAMBRADO EM TUBOS DE FERRO GALVANIZADO A CADA 2M ALTURA 3M, FIXADOS EM BLOCOS DE CONCRETO, COM TELA DE ARAME GALVANIZADO REVESTIDO COM PVCFIO 12 MALHA 7,5CM</v>
          </cell>
          <cell r="C4039" t="str">
            <v>M2</v>
          </cell>
          <cell r="D4039">
            <v>127.47</v>
          </cell>
        </row>
        <row r="4040">
          <cell r="A4040">
            <v>74244</v>
          </cell>
          <cell r="B4040" t="str">
            <v>ALAMBRADO PARA QUADRA POLIESPORTIVA</v>
          </cell>
          <cell r="C4040">
            <v>0</v>
          </cell>
          <cell r="D4040">
            <v>0</v>
          </cell>
        </row>
        <row r="4041">
          <cell r="A4041" t="str">
            <v>74244/001</v>
          </cell>
          <cell r="B4041" t="str">
            <v>ALAMBRADO PARA QUADRA POLIESPORTIVA, ESTRUTURADA EM TUBO DE AÇO GALV.C/COSTURA DIN 2440, DIÂMETRO 2", E TELA EM ARAME GALVANIZADO 14 BWG, MALHA QUADRADA COM ABERTURA DE 2".</v>
          </cell>
          <cell r="C4041" t="str">
            <v>M2</v>
          </cell>
          <cell r="D4041">
            <v>86.69</v>
          </cell>
        </row>
        <row r="4042">
          <cell r="A4042">
            <v>205</v>
          </cell>
          <cell r="B4042" t="str">
            <v>ARBORIZACAO, INCLUSIVE PREPARO DO SOLO</v>
          </cell>
          <cell r="C4042">
            <v>0</v>
          </cell>
          <cell r="D4042">
            <v>0</v>
          </cell>
        </row>
        <row r="4043">
          <cell r="A4043">
            <v>73788</v>
          </cell>
          <cell r="B4043" t="str">
            <v>PLANTIO DE ARVORES E ARBUSTOS</v>
          </cell>
          <cell r="C4043">
            <v>0</v>
          </cell>
          <cell r="D4043">
            <v>0</v>
          </cell>
        </row>
        <row r="4044">
          <cell r="A4044" t="str">
            <v>73788/001</v>
          </cell>
          <cell r="B4044" t="str">
            <v>PLANTIO ARBUSTO DE H=0.5 A 0.7M COM 12 UNID/M2, APENAS MÃO DE OBRA, EXCLUSO O FORNECIMENTO DA MUDA E DO ADUBO</v>
          </cell>
          <cell r="C4044" t="str">
            <v>M2</v>
          </cell>
          <cell r="D4044">
            <v>3.43</v>
          </cell>
        </row>
        <row r="4045">
          <cell r="A4045" t="str">
            <v>73788/002</v>
          </cell>
          <cell r="B4045" t="str">
            <v>GRADE EM MADEIRA PARA PROTECAO DE MUDAS DE ARVORES</v>
          </cell>
          <cell r="C4045" t="str">
            <v>UN</v>
          </cell>
          <cell r="D4045">
            <v>64.87</v>
          </cell>
        </row>
        <row r="4046">
          <cell r="A4046">
            <v>73967</v>
          </cell>
          <cell r="B4046" t="str">
            <v>PLANTIO DE ARBUSTOS E ARVORES</v>
          </cell>
          <cell r="C4046">
            <v>0</v>
          </cell>
          <cell r="D4046">
            <v>0</v>
          </cell>
        </row>
        <row r="4047">
          <cell r="A4047" t="str">
            <v>73967/001</v>
          </cell>
          <cell r="B4047" t="str">
            <v>ARBUSTO CO ALTURA MAIOR DO QUE 1,00 METRO</v>
          </cell>
          <cell r="C4047" t="str">
            <v>UN</v>
          </cell>
          <cell r="D4047">
            <v>33.090000000000003</v>
          </cell>
        </row>
        <row r="4048">
          <cell r="A4048" t="str">
            <v>73967/002</v>
          </cell>
          <cell r="B4048" t="str">
            <v>PLANTIO DE ARVORE COM ALTURA MAIOR DO QUE 2,00 METROS</v>
          </cell>
          <cell r="C4048" t="str">
            <v>UN</v>
          </cell>
          <cell r="D4048">
            <v>41.35</v>
          </cell>
        </row>
        <row r="4049">
          <cell r="A4049" t="str">
            <v>73967/003</v>
          </cell>
          <cell r="B4049" t="str">
            <v>PLANTIO DE ARVORE ISOLADA ATÉ 2,00M DE ALT, DE QUALQUER ESPECIE, EM LOGRADOURO PUBLICO, INCLUSIVE TRANSPORTE DE TERRA PRETA. EXCLUSIVE FORNECIMENTO DA ARVORE</v>
          </cell>
          <cell r="C4049" t="str">
            <v>UN</v>
          </cell>
          <cell r="D4049">
            <v>22.29</v>
          </cell>
        </row>
        <row r="4050">
          <cell r="A4050" t="str">
            <v>73967/004</v>
          </cell>
          <cell r="B4050" t="str">
            <v>IRRIGAÇÃO DE ÁRVORE COM CARRO PIPA</v>
          </cell>
          <cell r="C4050" t="str">
            <v>UN</v>
          </cell>
          <cell r="D4050">
            <v>0.18</v>
          </cell>
        </row>
        <row r="4051">
          <cell r="A4051" t="str">
            <v>73967/005</v>
          </cell>
          <cell r="B4051" t="str">
            <v>ESTACA MANGUE</v>
          </cell>
          <cell r="C4051" t="str">
            <v>UN</v>
          </cell>
          <cell r="D4051">
            <v>3.91</v>
          </cell>
        </row>
        <row r="4052">
          <cell r="A4052">
            <v>206</v>
          </cell>
          <cell r="B4052" t="str">
            <v>GRAMA, INCLUSIVE PREPARO DO SOLO</v>
          </cell>
          <cell r="C4052">
            <v>0</v>
          </cell>
          <cell r="D4052">
            <v>0</v>
          </cell>
        </row>
        <row r="4053">
          <cell r="A4053">
            <v>74236</v>
          </cell>
          <cell r="B4053" t="str">
            <v>PLANTIO DE GRAMA</v>
          </cell>
          <cell r="C4053">
            <v>0</v>
          </cell>
          <cell r="D4053">
            <v>0</v>
          </cell>
        </row>
        <row r="4054">
          <cell r="A4054" t="str">
            <v>74236/001</v>
          </cell>
          <cell r="B4054" t="str">
            <v>GRAMA BATATAIS EM PLACAS</v>
          </cell>
          <cell r="C4054" t="str">
            <v>M2</v>
          </cell>
          <cell r="D4054">
            <v>7.16</v>
          </cell>
        </row>
        <row r="4055">
          <cell r="A4055">
            <v>207</v>
          </cell>
          <cell r="B4055" t="str">
            <v>PASSEIO</v>
          </cell>
          <cell r="C4055">
            <v>0</v>
          </cell>
          <cell r="D4055">
            <v>0</v>
          </cell>
        </row>
        <row r="4056">
          <cell r="A4056">
            <v>73608</v>
          </cell>
          <cell r="B4056" t="str">
            <v>PISO EM PEDRA PORTUGUESA BRANCA ASSENTADA SOBRE ARGAMASSA SECA TRACO 1:6 (CIMENTO E AREIA) E REJUNTADA COM ARGAMASSA SECA TRACO 1:2 (CIMENTOE AREIA)</v>
          </cell>
          <cell r="C4056" t="str">
            <v>M2</v>
          </cell>
          <cell r="D4056">
            <v>52.91</v>
          </cell>
        </row>
        <row r="4057">
          <cell r="A4057">
            <v>208</v>
          </cell>
          <cell r="B4057" t="str">
            <v>PLAYGROUND/QUADRAS</v>
          </cell>
          <cell r="C4057">
            <v>0</v>
          </cell>
          <cell r="D4057">
            <v>0</v>
          </cell>
        </row>
        <row r="4058">
          <cell r="A4058">
            <v>73603</v>
          </cell>
          <cell r="B4058" t="str">
            <v>CONJUNTO DE TABELAS DE BASQUETE EM LAMINADO NAVAL, INCLUSO REDE E ARO</v>
          </cell>
          <cell r="C4058" t="str">
            <v>CJ</v>
          </cell>
          <cell r="D4058">
            <v>753.73</v>
          </cell>
        </row>
        <row r="4059">
          <cell r="A4059">
            <v>73604</v>
          </cell>
          <cell r="B4059" t="str">
            <v>CONJUNTO DE TRAVES PARA FUTSAL PINTADAS, INCLUSO REDE</v>
          </cell>
          <cell r="C4059" t="str">
            <v>CJ</v>
          </cell>
          <cell r="D4059">
            <v>1342.1</v>
          </cell>
        </row>
        <row r="4060">
          <cell r="A4060">
            <v>277</v>
          </cell>
          <cell r="B4060" t="str">
            <v>MANUTENCAO E LIMPEZA DE AREAS VERDES</v>
          </cell>
          <cell r="C4060">
            <v>0</v>
          </cell>
          <cell r="D4060">
            <v>0</v>
          </cell>
        </row>
        <row r="4061">
          <cell r="A4061">
            <v>73864</v>
          </cell>
          <cell r="B4061" t="str">
            <v>NIVELAMENTO DE SOLO</v>
          </cell>
          <cell r="C4061">
            <v>0</v>
          </cell>
          <cell r="D4061">
            <v>0</v>
          </cell>
        </row>
        <row r="4062">
          <cell r="A4062" t="str">
            <v>73864/001</v>
          </cell>
          <cell r="B4062" t="str">
            <v>NIVELAMENTO E COMPACTACAO D/AREAS ENSAIBRADAS</v>
          </cell>
          <cell r="C4062" t="str">
            <v>HA</v>
          </cell>
          <cell r="D4062">
            <v>1723.11</v>
          </cell>
        </row>
        <row r="4063">
          <cell r="A4063">
            <v>278</v>
          </cell>
          <cell r="B4063" t="str">
            <v>FORNECIMENTO DE ADUBOS, MATERIAIS E EQUIPAMENTOS PARA JARDIM</v>
          </cell>
          <cell r="C4063">
            <v>0</v>
          </cell>
          <cell r="D4063">
            <v>0</v>
          </cell>
        </row>
        <row r="4064">
          <cell r="A4064">
            <v>74228</v>
          </cell>
          <cell r="B4064" t="str">
            <v>BANCOS DE CONCRETO P/JARDIM</v>
          </cell>
          <cell r="C4064">
            <v>0</v>
          </cell>
          <cell r="D4064">
            <v>0</v>
          </cell>
        </row>
        <row r="4065">
          <cell r="A4065" t="str">
            <v>74228/001</v>
          </cell>
          <cell r="B4065" t="str">
            <v>BANCO DE CONCRETO APARENTE LARG=45CM E 10CM ESPESSURA SOBRE DOIS APOI-OS DO MESMO MATERIAL COM SECAO DE 10X30CM.</v>
          </cell>
          <cell r="C4065" t="str">
            <v>M</v>
          </cell>
          <cell r="D4065">
            <v>103.25</v>
          </cell>
        </row>
        <row r="4066">
          <cell r="A4066" t="str">
            <v>-------------</v>
          </cell>
          <cell r="B4066" t="str">
            <v>---------------------------------------------------</v>
          </cell>
          <cell r="C4066">
            <v>0</v>
          </cell>
          <cell r="D4066">
            <v>0</v>
          </cell>
        </row>
        <row r="4067">
          <cell r="A4067" t="str">
            <v>TOTAIS DO VIN</v>
          </cell>
          <cell r="B4067" t="str">
            <v>ULO - AGRUPADORES: 525 COMPOSIÇÕES: 3.288</v>
          </cell>
          <cell r="C4067">
            <v>0</v>
          </cell>
          <cell r="D4067">
            <v>0</v>
          </cell>
        </row>
        <row r="4068">
          <cell r="A4068" t="str">
            <v>-------------</v>
          </cell>
          <cell r="B4068" t="str">
            <v>---------------------------------------------------</v>
          </cell>
          <cell r="C4068">
            <v>0</v>
          </cell>
          <cell r="D4068">
            <v>0</v>
          </cell>
        </row>
        <row r="4069">
          <cell r="A4069" t="str">
            <v>TOTALIZAÇÃO</v>
          </cell>
          <cell r="B4069" t="str">
            <v>E COMPOSIÇOES</v>
          </cell>
          <cell r="C4069">
            <v>0</v>
          </cell>
          <cell r="D4069">
            <v>0</v>
          </cell>
        </row>
        <row r="4070">
          <cell r="A4070" t="str">
            <v>-------------</v>
          </cell>
          <cell r="B4070" t="str">
            <v>---------------------------------------------------AGRUPADOR COMPOSIÇÃO</v>
          </cell>
          <cell r="C4070">
            <v>0</v>
          </cell>
          <cell r="D4070">
            <v>0</v>
          </cell>
        </row>
        <row r="4071">
          <cell r="A4071" t="str">
            <v>-------------</v>
          </cell>
          <cell r="B4071" t="str">
            <v>---------------------------------------------------</v>
          </cell>
          <cell r="C4071">
            <v>0</v>
          </cell>
          <cell r="D4071">
            <v>0</v>
          </cell>
        </row>
        <row r="4072">
          <cell r="A4072" t="str">
            <v>TOTAL GERAL .</v>
          </cell>
          <cell r="B4072" t="str">
            <v>...... 525 3.288</v>
          </cell>
          <cell r="C4072">
            <v>0</v>
          </cell>
          <cell r="D4072">
            <v>0</v>
          </cell>
        </row>
        <row r="4073">
          <cell r="A4073" t="str">
            <v>im de arquivo</v>
          </cell>
          <cell r="B4073">
            <v>0</v>
          </cell>
          <cell r="C4073">
            <v>0</v>
          </cell>
          <cell r="D4073">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RESUMO-DVOP_JBS (2)"/>
      <sheetName val="RESUMO-DVOP_AGRIMAT"/>
      <sheetName val="REAJU (2)"/>
      <sheetName val="Mat Asf"/>
      <sheetName val="Meio fio"/>
      <sheetName val="Limpeza da faixa de domínio"/>
      <sheetName val="DMT 50m"/>
      <sheetName val="DMT 1000 a 1200m"/>
      <sheetName val="Remoção Solo Mole"/>
      <sheetName val="OAC"/>
      <sheetName val="pl. Orçam. -boa esperança I e I"/>
      <sheetName val="pl. Orçam. -boa esperança I (2)"/>
      <sheetName val="pl. Orçam. -boa esperança I (3)"/>
      <sheetName val="Escav mecân"/>
      <sheetName val="Carga solo"/>
      <sheetName val="Transp solo"/>
      <sheetName val="Subleito"/>
      <sheetName val="Estabil solo-sub base"/>
      <sheetName val="Estabil solo-base"/>
      <sheetName val="Aquis mat jaz"/>
      <sheetName val="Escav mat jaz"/>
      <sheetName val="Transp mat jaz"/>
      <sheetName val="Dreno"/>
      <sheetName val="Cerca"/>
      <sheetName val="Valeta"/>
      <sheetName val="Enleivamento"/>
      <sheetName val="Valeta (3)"/>
      <sheetName val="DMT modelo (2)"/>
      <sheetName val="Defensa"/>
      <sheetName val="Placas"/>
      <sheetName val="Grama"/>
      <sheetName val="Pintura"/>
      <sheetName val="REAJU"/>
      <sheetName val="Imprimação"/>
      <sheetName val="T.S.D"/>
      <sheetName val="Transp Agreg (2)"/>
      <sheetName val="Escav. vala"/>
      <sheetName val="Acerto de vala"/>
      <sheetName val="Lastro de Areia"/>
      <sheetName val="Reaterro de vala"/>
      <sheetName val="Transp mat escav"/>
      <sheetName val="Tubo "/>
      <sheetName val="BL"/>
      <sheetName val="PV"/>
      <sheetName val="Plan1"/>
    </sheetNames>
    <sheetDataSet>
      <sheetData sheetId="0">
        <row r="12">
          <cell r="B12" t="str">
            <v>Firma: AGRIMAT ENGª INDUSTRIA E COMÉRCIO LTDA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Quant.(102,89)"/>
      <sheetName val="Quant.(10,4)"/>
      <sheetName val="Quant. Geral"/>
      <sheetName val="Prefeitura"/>
      <sheetName val="Tomada de Preços"/>
      <sheetName val="Associação"/>
      <sheetName val="Quantitativos"/>
      <sheetName val="Óleo Diesel"/>
      <sheetName val="Óleo Diesel Assoc."/>
    </sheetNames>
    <sheetDataSet>
      <sheetData sheetId="0" refreshError="1">
        <row r="3">
          <cell r="B3" t="str">
            <v>Atividades Auxiliares ou Básica</v>
          </cell>
        </row>
        <row r="4">
          <cell r="A4" t="str">
            <v>1 A 00 001 00</v>
          </cell>
          <cell r="B4" t="str">
            <v>Transporte local c/ basc. 5m3 rodov. não pav.</v>
          </cell>
          <cell r="E4" t="str">
            <v>tkm</v>
          </cell>
        </row>
        <row r="5">
          <cell r="A5" t="str">
            <v>1 A 00 001 05</v>
          </cell>
          <cell r="B5" t="str">
            <v>Transp. local c/ basc. 10m3 rodov. não pav (const)</v>
          </cell>
          <cell r="E5" t="str">
            <v>tkm</v>
          </cell>
        </row>
        <row r="6">
          <cell r="A6" t="str">
            <v>1 A 00 001 06</v>
          </cell>
          <cell r="B6" t="str">
            <v>Transp. local c/ basc. 10m3 rodov. não pav (consv)</v>
          </cell>
          <cell r="E6" t="str">
            <v>tkm</v>
          </cell>
        </row>
        <row r="7">
          <cell r="A7" t="str">
            <v>1 A 00 001 07</v>
          </cell>
          <cell r="B7" t="str">
            <v>Transp. local c/ basc. 10m3 rodov. não pav (restr)</v>
          </cell>
          <cell r="E7" t="str">
            <v>tkm</v>
          </cell>
        </row>
        <row r="8">
          <cell r="A8" t="str">
            <v>1 A 00 001 08</v>
          </cell>
          <cell r="B8" t="str">
            <v>Transporte local c/ basc. p/ rocha rodov. não pav.</v>
          </cell>
          <cell r="E8" t="str">
            <v>tkm</v>
          </cell>
        </row>
        <row r="9">
          <cell r="A9" t="str">
            <v>1 A 00 001 40</v>
          </cell>
          <cell r="B9" t="str">
            <v>Transp. local c/ carroceria 15 t rodov. não pav.</v>
          </cell>
          <cell r="E9" t="str">
            <v>tkm</v>
          </cell>
        </row>
        <row r="10">
          <cell r="A10" t="str">
            <v>1 A 00 001 41</v>
          </cell>
          <cell r="B10" t="str">
            <v>Transporte local c/ carroceria 4t rodov. não pav.</v>
          </cell>
          <cell r="E10" t="str">
            <v>tkm</v>
          </cell>
        </row>
        <row r="11">
          <cell r="A11" t="str">
            <v>1 A 00 001 50</v>
          </cell>
          <cell r="B11" t="str">
            <v>Transporte local c/ betoneira rodov. não pav.</v>
          </cell>
          <cell r="E11" t="str">
            <v>tkm</v>
          </cell>
        </row>
        <row r="12">
          <cell r="A12" t="str">
            <v>1 A 00 001 60</v>
          </cell>
          <cell r="B12" t="str">
            <v>Transp. local c/ carroc. c/ guind. rodov. não pav.</v>
          </cell>
          <cell r="E12" t="str">
            <v>tkm</v>
          </cell>
        </row>
        <row r="13">
          <cell r="A13" t="str">
            <v>1 A 00 001 90</v>
          </cell>
          <cell r="B13" t="str">
            <v>Transporte comercial c/ carroc. rodov. não pav.</v>
          </cell>
          <cell r="E13" t="str">
            <v>tkm</v>
          </cell>
        </row>
        <row r="14">
          <cell r="A14" t="str">
            <v>1 A 00 002 00</v>
          </cell>
          <cell r="B14" t="str">
            <v>Transporte local c/ basc. 5m3 rodov. pav.</v>
          </cell>
          <cell r="E14" t="str">
            <v>tkm</v>
          </cell>
        </row>
        <row r="15">
          <cell r="A15" t="str">
            <v>1 A 00 002 03</v>
          </cell>
          <cell r="B15" t="str">
            <v>Transp. local material para remendos</v>
          </cell>
          <cell r="E15" t="str">
            <v>tkm</v>
          </cell>
        </row>
        <row r="16">
          <cell r="A16" t="str">
            <v>1 A 00 002 05</v>
          </cell>
          <cell r="B16" t="str">
            <v>Transp. local c/ basc. 10m3 rodov. pav. (const)</v>
          </cell>
          <cell r="E16" t="str">
            <v>tkm</v>
          </cell>
        </row>
        <row r="17">
          <cell r="A17" t="str">
            <v>1 A 00 002 06</v>
          </cell>
          <cell r="B17" t="str">
            <v>Transp. local c/ basc. 10m3 rodov. pav. (consv)</v>
          </cell>
          <cell r="E17" t="str">
            <v>tkm</v>
          </cell>
        </row>
        <row r="18">
          <cell r="A18" t="str">
            <v>1 A 00 002 07</v>
          </cell>
          <cell r="B18" t="str">
            <v>Transp. local c/ basc. 10m3 rodov. pav. (restr)</v>
          </cell>
          <cell r="E18" t="str">
            <v>tkm</v>
          </cell>
        </row>
        <row r="19">
          <cell r="A19" t="str">
            <v>1 A 00 002 08</v>
          </cell>
          <cell r="B19" t="str">
            <v>Transporte local c/ basc. p/ rocha rodov. pav.</v>
          </cell>
          <cell r="E19" t="str">
            <v>tkm</v>
          </cell>
        </row>
        <row r="20">
          <cell r="A20" t="str">
            <v>1 A 00 002 40</v>
          </cell>
          <cell r="B20" t="str">
            <v>Transporte local c/ carroceria 15 t rodov. pav.</v>
          </cell>
          <cell r="E20" t="str">
            <v>tkm</v>
          </cell>
        </row>
        <row r="21">
          <cell r="A21" t="str">
            <v>1 A 00 002 41</v>
          </cell>
          <cell r="B21" t="str">
            <v>Transporte local c/ carroceria 4t rodov. pav.</v>
          </cell>
          <cell r="E21" t="str">
            <v>tkm</v>
          </cell>
        </row>
        <row r="22">
          <cell r="A22" t="str">
            <v>1 A 00 002 50</v>
          </cell>
          <cell r="B22" t="str">
            <v>Transporte local c/ betoneira rodov. pav.</v>
          </cell>
          <cell r="E22" t="str">
            <v>tkm</v>
          </cell>
        </row>
        <row r="23">
          <cell r="A23" t="str">
            <v>1 A 00 002 60</v>
          </cell>
          <cell r="B23" t="str">
            <v>Transp. local c/ carroceria c/ guind. rodov. pav.</v>
          </cell>
          <cell r="E23" t="str">
            <v>tkm</v>
          </cell>
        </row>
        <row r="24">
          <cell r="A24" t="str">
            <v>1 A 00 002 90</v>
          </cell>
          <cell r="B24" t="str">
            <v>Transporte comercial c/ carroceria rodov. pav.</v>
          </cell>
          <cell r="E24" t="str">
            <v>tkm</v>
          </cell>
        </row>
        <row r="25">
          <cell r="A25" t="str">
            <v>1 A 00 102 00</v>
          </cell>
          <cell r="B25" t="str">
            <v>Transporte local de material betuminoso</v>
          </cell>
          <cell r="E25" t="str">
            <v>tkm</v>
          </cell>
        </row>
        <row r="26">
          <cell r="A26" t="str">
            <v>1 A 00 112 90</v>
          </cell>
          <cell r="B26" t="str">
            <v>Transporte comercial material betuminoso a quente</v>
          </cell>
          <cell r="E26" t="str">
            <v>tkm</v>
          </cell>
        </row>
        <row r="27">
          <cell r="A27" t="str">
            <v>1 A 00 112 91</v>
          </cell>
          <cell r="B27" t="str">
            <v>Transporte comercial material betuminoso a frio</v>
          </cell>
          <cell r="E27" t="str">
            <v>tkm</v>
          </cell>
        </row>
        <row r="28">
          <cell r="A28" t="str">
            <v>1 A 00 201 70</v>
          </cell>
          <cell r="B28" t="str">
            <v>Transp. local água c/ cam. tanque rodov. não pav.</v>
          </cell>
          <cell r="E28" t="str">
            <v>tkm</v>
          </cell>
        </row>
        <row r="29">
          <cell r="A29" t="str">
            <v>1 A 00 202 70</v>
          </cell>
          <cell r="B29" t="str">
            <v>Transp. local de água c/ cam. tanque rodov. pav.</v>
          </cell>
          <cell r="E29" t="str">
            <v>tkm</v>
          </cell>
        </row>
        <row r="30">
          <cell r="A30" t="str">
            <v>1 A 00 301 00</v>
          </cell>
          <cell r="B30" t="str">
            <v>Fornecimento de Aço CA-25</v>
          </cell>
          <cell r="E30" t="str">
            <v>kg</v>
          </cell>
        </row>
        <row r="31">
          <cell r="A31" t="str">
            <v>1 A 00 302 00</v>
          </cell>
          <cell r="B31" t="str">
            <v>Fornecimento de Aço CA-50</v>
          </cell>
          <cell r="E31" t="str">
            <v>kg</v>
          </cell>
        </row>
        <row r="32">
          <cell r="A32" t="str">
            <v>1 A 00 303 00</v>
          </cell>
          <cell r="B32" t="str">
            <v>Fornecimento de Aço CA-60</v>
          </cell>
          <cell r="E32" t="str">
            <v>kg</v>
          </cell>
        </row>
        <row r="33">
          <cell r="A33" t="str">
            <v>1 A 00 717 00</v>
          </cell>
          <cell r="B33" t="str">
            <v>Brita Comercial</v>
          </cell>
          <cell r="E33" t="str">
            <v>m3</v>
          </cell>
        </row>
        <row r="34">
          <cell r="A34" t="str">
            <v>1 A 00 961 00</v>
          </cell>
          <cell r="B34" t="str">
            <v>Peças de Desgaste do Britador 30m3/h</v>
          </cell>
          <cell r="E34" t="str">
            <v>cjh</v>
          </cell>
        </row>
        <row r="35">
          <cell r="A35" t="str">
            <v>1 A 00 962 00</v>
          </cell>
          <cell r="B35" t="str">
            <v>Peças de Desgaste do Britador 9 a 20m3/h</v>
          </cell>
          <cell r="E35" t="str">
            <v>cjh</v>
          </cell>
        </row>
        <row r="36">
          <cell r="A36" t="str">
            <v>1 A 00 963 00</v>
          </cell>
          <cell r="B36" t="str">
            <v>Peças de Desgaste do Britador 80m3/h</v>
          </cell>
          <cell r="E36" t="str">
            <v>cjh</v>
          </cell>
        </row>
        <row r="37">
          <cell r="A37" t="str">
            <v>1 A 00 964 00</v>
          </cell>
          <cell r="B37" t="str">
            <v>Peças de desgaste britador prod. de rachão</v>
          </cell>
          <cell r="E37" t="str">
            <v>cjh</v>
          </cell>
        </row>
        <row r="38">
          <cell r="A38" t="str">
            <v>1 A 01 100 01</v>
          </cell>
          <cell r="B38" t="str">
            <v>Limpeza camada vegetal em jazida (const e restr.)</v>
          </cell>
          <cell r="E38" t="str">
            <v>m2</v>
          </cell>
        </row>
        <row r="39">
          <cell r="A39" t="str">
            <v>1 A 01 100 02</v>
          </cell>
          <cell r="B39" t="str">
            <v>Limpeza de camada vegetal em jazida (consv)</v>
          </cell>
          <cell r="E39" t="str">
            <v>m2</v>
          </cell>
        </row>
        <row r="40">
          <cell r="A40" t="str">
            <v>1 A 01 105 01</v>
          </cell>
          <cell r="B40" t="str">
            <v>Expurgo de jazida (const e restr)</v>
          </cell>
          <cell r="E40" t="str">
            <v>m3</v>
          </cell>
        </row>
        <row r="41">
          <cell r="A41" t="str">
            <v>1 A 01 105 02</v>
          </cell>
          <cell r="B41" t="str">
            <v>Expurgo de jazida (consv)</v>
          </cell>
          <cell r="E41" t="str">
            <v>m3</v>
          </cell>
        </row>
        <row r="42">
          <cell r="A42" t="str">
            <v>1 A 01 111 00</v>
          </cell>
          <cell r="B42" t="str">
            <v>Material de base (consv)</v>
          </cell>
          <cell r="E42" t="str">
            <v>m3</v>
          </cell>
        </row>
        <row r="43">
          <cell r="A43" t="str">
            <v>1 A 01 111 01</v>
          </cell>
          <cell r="B43" t="str">
            <v>Esc. e carga material de jazida (consv)</v>
          </cell>
          <cell r="E43" t="str">
            <v>m3</v>
          </cell>
        </row>
        <row r="44">
          <cell r="A44" t="str">
            <v>1 A 01 120 01</v>
          </cell>
          <cell r="B44" t="str">
            <v>Escav. e carga de mater. de jazida(const e restr)</v>
          </cell>
          <cell r="E44" t="str">
            <v>m3</v>
          </cell>
        </row>
        <row r="45">
          <cell r="A45" t="str">
            <v>1 A 01 150 01</v>
          </cell>
          <cell r="B45" t="str">
            <v>Rocha p/ britagem c/ perfur. sobre esteira</v>
          </cell>
          <cell r="E45" t="str">
            <v>m3</v>
          </cell>
        </row>
        <row r="46">
          <cell r="A46" t="str">
            <v>1 A 01 150 02</v>
          </cell>
          <cell r="B46" t="str">
            <v>Rocha p/ britagem com perfuratriz manual</v>
          </cell>
          <cell r="E46" t="str">
            <v>m3</v>
          </cell>
        </row>
        <row r="47">
          <cell r="A47" t="str">
            <v>1 A 01 155 01</v>
          </cell>
          <cell r="B47" t="str">
            <v>Rachão e pedra-de-mão produzidos-(const e rest)</v>
          </cell>
          <cell r="E47" t="str">
            <v>m3</v>
          </cell>
        </row>
        <row r="48">
          <cell r="A48" t="str">
            <v>1 A 01 170 01</v>
          </cell>
          <cell r="B48" t="str">
            <v>Areia extraída com equipamento tipo "drag-line"</v>
          </cell>
          <cell r="E48" t="str">
            <v>m3</v>
          </cell>
        </row>
        <row r="49">
          <cell r="A49" t="str">
            <v>1 A 01 170 02</v>
          </cell>
          <cell r="B49" t="str">
            <v>Areia extraída com trator e carregadeira</v>
          </cell>
          <cell r="E49" t="str">
            <v>m3</v>
          </cell>
        </row>
        <row r="50">
          <cell r="A50" t="str">
            <v>1 A 01 170 03</v>
          </cell>
          <cell r="B50" t="str">
            <v>Areia extraída com draga de sucção (tipo bomba)</v>
          </cell>
          <cell r="E50" t="str">
            <v>m3</v>
          </cell>
        </row>
        <row r="51">
          <cell r="A51" t="str">
            <v>1 A 01 200 01</v>
          </cell>
          <cell r="B51" t="str">
            <v>Brita produzida em central de britagem de 80 m3/h</v>
          </cell>
          <cell r="E51" t="str">
            <v>m3</v>
          </cell>
        </row>
        <row r="52">
          <cell r="A52" t="str">
            <v>1 A 01 200 02</v>
          </cell>
          <cell r="B52" t="str">
            <v>Brita produzida em central de britagem de 30 m3/h</v>
          </cell>
          <cell r="E52" t="str">
            <v>m3</v>
          </cell>
        </row>
        <row r="53">
          <cell r="A53" t="str">
            <v>1 A 01 200 04</v>
          </cell>
          <cell r="B53" t="str">
            <v>Pedra de mão produzida manualmente (consv)</v>
          </cell>
          <cell r="E53" t="str">
            <v>m3</v>
          </cell>
        </row>
        <row r="54">
          <cell r="A54" t="str">
            <v>1 A 01 390 02</v>
          </cell>
          <cell r="B54" t="str">
            <v>Usinagem de CBUQ (capa de rolamento)</v>
          </cell>
          <cell r="E54" t="str">
            <v>t</v>
          </cell>
        </row>
        <row r="55">
          <cell r="A55" t="str">
            <v>1 A 01 390 03</v>
          </cell>
          <cell r="B55" t="str">
            <v>Usinagem de CBUQ (binder)</v>
          </cell>
          <cell r="E55" t="str">
            <v>t</v>
          </cell>
        </row>
        <row r="56">
          <cell r="A56" t="str">
            <v>1 A 01 391 02</v>
          </cell>
          <cell r="B56" t="str">
            <v>Usinagem de areia-asfalto</v>
          </cell>
          <cell r="E56" t="str">
            <v>t</v>
          </cell>
        </row>
        <row r="57">
          <cell r="A57" t="str">
            <v>1 A 01 395 01</v>
          </cell>
          <cell r="B57" t="str">
            <v>Usinagem de brita graduada</v>
          </cell>
          <cell r="E57" t="str">
            <v>m3</v>
          </cell>
        </row>
        <row r="58">
          <cell r="A58" t="str">
            <v>1 A 01 395 02</v>
          </cell>
          <cell r="B58" t="str">
            <v>Usinagem de solo-brita</v>
          </cell>
          <cell r="E58" t="str">
            <v>m3</v>
          </cell>
        </row>
        <row r="59">
          <cell r="A59" t="str">
            <v>1 A 01 396 01</v>
          </cell>
          <cell r="B59" t="str">
            <v>Usinagem de solo-cimento</v>
          </cell>
          <cell r="E59" t="str">
            <v>m3</v>
          </cell>
        </row>
        <row r="60">
          <cell r="A60" t="str">
            <v>1 A 01 396 02</v>
          </cell>
          <cell r="B60" t="str">
            <v>Usinagem de solo melhorado com cimento.</v>
          </cell>
          <cell r="E60" t="str">
            <v>m3</v>
          </cell>
        </row>
        <row r="61">
          <cell r="A61" t="str">
            <v>1 A 01 397 02</v>
          </cell>
          <cell r="B61" t="str">
            <v>Usinagem de P.M.F.</v>
          </cell>
          <cell r="E61" t="str">
            <v>m3</v>
          </cell>
        </row>
        <row r="62">
          <cell r="A62" t="str">
            <v>1 A 01 398 02</v>
          </cell>
          <cell r="B62" t="str">
            <v>Usinagem de CBUQ p/ reciclagem em usina fixa.</v>
          </cell>
          <cell r="E62" t="str">
            <v>t</v>
          </cell>
        </row>
        <row r="63">
          <cell r="A63" t="str">
            <v>1 A 01 401 01</v>
          </cell>
          <cell r="B63" t="str">
            <v>Fôrma comum de madeira</v>
          </cell>
          <cell r="E63" t="str">
            <v>m2</v>
          </cell>
        </row>
        <row r="64">
          <cell r="A64" t="str">
            <v>1 A 01 402 01</v>
          </cell>
          <cell r="B64" t="str">
            <v>Fôrma de placa compensada resinada</v>
          </cell>
          <cell r="E64" t="str">
            <v>m2</v>
          </cell>
        </row>
        <row r="65">
          <cell r="A65" t="str">
            <v>1 A 01 403 01</v>
          </cell>
          <cell r="B65" t="str">
            <v>Fôrma de placa compensada plastificada</v>
          </cell>
          <cell r="E65" t="str">
            <v>m2</v>
          </cell>
        </row>
        <row r="66">
          <cell r="A66" t="str">
            <v>1 A 01 404 01</v>
          </cell>
          <cell r="B66" t="str">
            <v>Fôrma para tubulão</v>
          </cell>
          <cell r="E66" t="str">
            <v>m2</v>
          </cell>
        </row>
        <row r="67">
          <cell r="A67" t="str">
            <v>1 A 01 407 01</v>
          </cell>
          <cell r="B67" t="str">
            <v>Confecção e lançam. de concreto magro em betoneira</v>
          </cell>
          <cell r="E67" t="str">
            <v>m3</v>
          </cell>
        </row>
        <row r="68">
          <cell r="A68" t="str">
            <v>1 A 01 408 01</v>
          </cell>
          <cell r="B68" t="str">
            <v>Concreto fck=8MPa contr raz uso geral conf e lanç</v>
          </cell>
          <cell r="E68" t="str">
            <v>m3</v>
          </cell>
        </row>
        <row r="69">
          <cell r="A69" t="str">
            <v>1 A 01 410 01</v>
          </cell>
          <cell r="B69" t="str">
            <v>Concreto fck=10MPa contr raz uso geral conf e lanç</v>
          </cell>
          <cell r="E69" t="str">
            <v>m3</v>
          </cell>
        </row>
        <row r="70">
          <cell r="A70" t="str">
            <v>1 A 01 412 01</v>
          </cell>
          <cell r="B70" t="str">
            <v>Concreto fck=12MPa contr raz uso geral conf e lanç</v>
          </cell>
          <cell r="E70" t="str">
            <v>m3</v>
          </cell>
        </row>
        <row r="71">
          <cell r="A71" t="str">
            <v>1 A 01 415 01</v>
          </cell>
          <cell r="B71" t="str">
            <v>Concr estr fck=15MPa contr raz uso ger conf e lanç</v>
          </cell>
          <cell r="E71" t="str">
            <v>m3</v>
          </cell>
        </row>
        <row r="72">
          <cell r="A72" t="str">
            <v>1 A 01 418 01</v>
          </cell>
          <cell r="B72" t="str">
            <v>Concr estr fck=18MPa contr raz uso ger conf e lanç</v>
          </cell>
          <cell r="E72" t="str">
            <v>m3</v>
          </cell>
        </row>
        <row r="73">
          <cell r="A73" t="str">
            <v>1 A 01 422 01</v>
          </cell>
          <cell r="B73" t="str">
            <v>Concr estr fck=22MPa contr raz uso ger conf e lanç</v>
          </cell>
          <cell r="E73" t="str">
            <v>m3</v>
          </cell>
        </row>
        <row r="74">
          <cell r="A74" t="str">
            <v>1 A 01 423 00</v>
          </cell>
          <cell r="B74" t="str">
            <v>Concreto fck=18MPa para pré-moldados (tubos)</v>
          </cell>
          <cell r="E74" t="str">
            <v>m3</v>
          </cell>
        </row>
        <row r="75">
          <cell r="A75" t="str">
            <v>1 A 01 424 00</v>
          </cell>
          <cell r="B75" t="str">
            <v>Concreto poroso para pré-moldados (tubos)</v>
          </cell>
          <cell r="E75" t="str">
            <v>m3</v>
          </cell>
        </row>
        <row r="76">
          <cell r="A76" t="str">
            <v>1 A 01 450 01</v>
          </cell>
          <cell r="B76" t="str">
            <v>Escoramento de bueiros celulares</v>
          </cell>
          <cell r="E76" t="str">
            <v>m3</v>
          </cell>
        </row>
        <row r="77">
          <cell r="A77" t="str">
            <v>1 A 01 512 10</v>
          </cell>
          <cell r="B77" t="str">
            <v>Concreto ciclópico fck=12 MPa</v>
          </cell>
          <cell r="E77" t="str">
            <v>m3</v>
          </cell>
        </row>
        <row r="78">
          <cell r="A78" t="str">
            <v>1 A 01 515 10</v>
          </cell>
          <cell r="B78" t="str">
            <v>Concreto ciclópico fck=15 MPa</v>
          </cell>
          <cell r="E78" t="str">
            <v>m3</v>
          </cell>
        </row>
        <row r="79">
          <cell r="A79" t="str">
            <v>1 A 01 580 01</v>
          </cell>
          <cell r="B79" t="str">
            <v>Fornecimento, preparo e colocação formas aço CA 60</v>
          </cell>
          <cell r="E79" t="str">
            <v>kg</v>
          </cell>
        </row>
        <row r="80">
          <cell r="A80" t="str">
            <v>1 A 01 580 02</v>
          </cell>
          <cell r="B80" t="str">
            <v>Fornecimento, preparo e colocação formas aço CA 50</v>
          </cell>
          <cell r="E80" t="str">
            <v>kg</v>
          </cell>
        </row>
        <row r="81">
          <cell r="A81" t="str">
            <v>1 A 01 580 03</v>
          </cell>
          <cell r="B81" t="str">
            <v>Fornecimento, preparo e colocação formas aço CA 25</v>
          </cell>
          <cell r="E81" t="str">
            <v>kg</v>
          </cell>
        </row>
        <row r="82">
          <cell r="A82" t="str">
            <v>1 A 01 603 01</v>
          </cell>
          <cell r="B82" t="str">
            <v>Argamassa cimento-areia 1:3</v>
          </cell>
          <cell r="E82" t="str">
            <v>m3</v>
          </cell>
        </row>
        <row r="83">
          <cell r="A83" t="str">
            <v>1 A 01 604 01</v>
          </cell>
          <cell r="B83" t="str">
            <v>Argamassa cimento-areia 1:4</v>
          </cell>
          <cell r="E83" t="str">
            <v>m3</v>
          </cell>
        </row>
        <row r="84">
          <cell r="A84" t="str">
            <v>1 A 01 606 01</v>
          </cell>
          <cell r="B84" t="str">
            <v>Argamassa cimento-areia 1:6</v>
          </cell>
          <cell r="E84" t="str">
            <v>m3</v>
          </cell>
        </row>
        <row r="85">
          <cell r="A85" t="str">
            <v>1 A 01 620 01</v>
          </cell>
          <cell r="B85" t="str">
            <v>Argamassa cimento-solo 1:10</v>
          </cell>
          <cell r="E85" t="str">
            <v>m3</v>
          </cell>
        </row>
        <row r="86">
          <cell r="A86" t="str">
            <v>1 A 01 653 00</v>
          </cell>
          <cell r="B86" t="str">
            <v>Usinagem para sub-base de concreto rolado</v>
          </cell>
          <cell r="E86" t="str">
            <v>m3</v>
          </cell>
        </row>
        <row r="87">
          <cell r="A87" t="str">
            <v>1 A 01 654 00</v>
          </cell>
          <cell r="B87" t="str">
            <v>Usinagem p/ sub-base de concr. de cimento portland</v>
          </cell>
          <cell r="E87" t="str">
            <v>m3</v>
          </cell>
        </row>
        <row r="88">
          <cell r="A88" t="str">
            <v>1 A 01 656 00</v>
          </cell>
          <cell r="B88" t="str">
            <v>Usinagem p/ conc. de cim. portland c/ forma desliz</v>
          </cell>
          <cell r="E88" t="str">
            <v>m3</v>
          </cell>
        </row>
        <row r="89">
          <cell r="A89" t="str">
            <v>1 A 01 657 00</v>
          </cell>
          <cell r="B89" t="str">
            <v>Usinagem p/ conc.cim. portland c/ equip. peq. por.</v>
          </cell>
          <cell r="E89" t="str">
            <v>m3</v>
          </cell>
        </row>
        <row r="90">
          <cell r="A90" t="str">
            <v>1 A 01 700 00</v>
          </cell>
          <cell r="B90" t="str">
            <v>Fabricação de peças pré mold. de conc. p/ pavim.</v>
          </cell>
          <cell r="E90" t="str">
            <v>m3</v>
          </cell>
        </row>
        <row r="91">
          <cell r="A91" t="str">
            <v>1 A 01 720 00</v>
          </cell>
          <cell r="B91" t="str">
            <v>Concreto fck=18MPa p/ pré-moldados (guarda-corpo)</v>
          </cell>
          <cell r="E91" t="str">
            <v>m3</v>
          </cell>
        </row>
        <row r="92">
          <cell r="A92" t="str">
            <v>1 A 01 720 01</v>
          </cell>
          <cell r="B92" t="str">
            <v>Guarda-corpo tipo GM, moldado no local</v>
          </cell>
          <cell r="E92" t="str">
            <v>m</v>
          </cell>
        </row>
        <row r="93">
          <cell r="A93" t="str">
            <v>1 A 01 720 02</v>
          </cell>
          <cell r="B93" t="str">
            <v>Fabricação de Guarda-corpo</v>
          </cell>
          <cell r="E93" t="str">
            <v>m</v>
          </cell>
        </row>
        <row r="94">
          <cell r="A94" t="str">
            <v>1 A 01 725 01</v>
          </cell>
          <cell r="B94" t="str">
            <v>Fabricação de balizador de concreto</v>
          </cell>
          <cell r="E94" t="str">
            <v>un</v>
          </cell>
        </row>
        <row r="95">
          <cell r="A95" t="str">
            <v>1 A 01 730 00</v>
          </cell>
          <cell r="B95" t="str">
            <v>Concreto fck=18MPa p/ pré moldados (mourões)</v>
          </cell>
          <cell r="E95" t="str">
            <v>m3</v>
          </cell>
        </row>
        <row r="96">
          <cell r="A96" t="str">
            <v>1 A 01 730 01</v>
          </cell>
          <cell r="B96" t="str">
            <v>Fabr. mourão de concr. esticador seção quad. 15cm</v>
          </cell>
          <cell r="E96" t="str">
            <v>un</v>
          </cell>
        </row>
        <row r="97">
          <cell r="A97" t="str">
            <v>1 A 01 730 02</v>
          </cell>
          <cell r="B97" t="str">
            <v>Fabr. mourão de concr esticador seção triang. 15cm</v>
          </cell>
          <cell r="E97" t="str">
            <v>un</v>
          </cell>
        </row>
        <row r="98">
          <cell r="A98" t="str">
            <v>1 A 01 735 01</v>
          </cell>
          <cell r="B98" t="str">
            <v>Fabr. mourão de concreto suporte seção quad. 11cm</v>
          </cell>
          <cell r="E98" t="str">
            <v>un</v>
          </cell>
        </row>
        <row r="99">
          <cell r="A99" t="str">
            <v>1 A 01 735 02</v>
          </cell>
          <cell r="B99" t="str">
            <v>Fabr. mourão de concr. suporte seção triang. 11cm</v>
          </cell>
          <cell r="E99" t="str">
            <v>un</v>
          </cell>
        </row>
        <row r="100">
          <cell r="A100" t="str">
            <v>1 A 01 739 01</v>
          </cell>
          <cell r="B100" t="str">
            <v>Confecção de tubos de concreto D=0,20m</v>
          </cell>
          <cell r="E100" t="str">
            <v>m</v>
          </cell>
        </row>
        <row r="101">
          <cell r="A101" t="str">
            <v>1 A 01 740 01</v>
          </cell>
          <cell r="B101" t="str">
            <v>Confecção de tubos de concreto perfurado D=0,20m</v>
          </cell>
          <cell r="E101" t="str">
            <v>m</v>
          </cell>
        </row>
        <row r="102">
          <cell r="A102" t="str">
            <v>1 A 01 741 01</v>
          </cell>
          <cell r="B102" t="str">
            <v>Confecção de tubos de concreto poroso D=0,20m</v>
          </cell>
          <cell r="E102" t="str">
            <v>m</v>
          </cell>
        </row>
        <row r="103">
          <cell r="A103" t="str">
            <v>1 A 01 745 01</v>
          </cell>
          <cell r="B103" t="str">
            <v>Confecção de tubos de concreto D=0,30m</v>
          </cell>
          <cell r="E103" t="str">
            <v>m</v>
          </cell>
        </row>
        <row r="104">
          <cell r="A104" t="str">
            <v>1 A 01 746 01</v>
          </cell>
          <cell r="B104" t="str">
            <v>Confecção de tubos de concreto perfurado D=0,30m</v>
          </cell>
          <cell r="E104" t="str">
            <v>m</v>
          </cell>
        </row>
        <row r="105">
          <cell r="A105" t="str">
            <v>1 A 01 747 01</v>
          </cell>
          <cell r="B105" t="str">
            <v>Confecção de tubos de concreto poroso D=0,30m</v>
          </cell>
          <cell r="E105" t="str">
            <v>m</v>
          </cell>
        </row>
        <row r="106">
          <cell r="A106" t="str">
            <v>1 A 01 751 01</v>
          </cell>
          <cell r="B106" t="str">
            <v>Confecção de tubos de concreto D=0,40m</v>
          </cell>
          <cell r="E106" t="str">
            <v>m</v>
          </cell>
        </row>
        <row r="107">
          <cell r="A107" t="str">
            <v>1 A 01 752 01</v>
          </cell>
          <cell r="B107" t="str">
            <v>Confecção de tubos de concreto perfurado D=0,40m</v>
          </cell>
          <cell r="E107" t="str">
            <v>m</v>
          </cell>
        </row>
        <row r="108">
          <cell r="A108" t="str">
            <v>1 A 01 753 01</v>
          </cell>
          <cell r="B108" t="str">
            <v>Confecção de tubos de concreto poroso D=0,40m</v>
          </cell>
          <cell r="E108" t="str">
            <v>m</v>
          </cell>
        </row>
        <row r="109">
          <cell r="A109" t="str">
            <v>1 A 01 755 01</v>
          </cell>
          <cell r="B109" t="str">
            <v>Confecção de tubos de concreto armado D=0,60m CA-4</v>
          </cell>
          <cell r="E109" t="str">
            <v>m</v>
          </cell>
        </row>
        <row r="110">
          <cell r="A110" t="str">
            <v>1 A 01 760 01</v>
          </cell>
          <cell r="B110" t="str">
            <v>Confecção de tubos de concreto armado D=0,80m CA-4</v>
          </cell>
          <cell r="E110" t="str">
            <v>m</v>
          </cell>
        </row>
        <row r="111">
          <cell r="A111" t="str">
            <v>1 A 01 765 01</v>
          </cell>
          <cell r="B111" t="str">
            <v>Confecção de tubos de concreto armado D=1,00m CA-4</v>
          </cell>
          <cell r="E111" t="str">
            <v>m</v>
          </cell>
        </row>
        <row r="112">
          <cell r="A112" t="str">
            <v>1 A 01 770 01</v>
          </cell>
          <cell r="B112" t="str">
            <v>Confecção de tubos de concreto armado D=1,20m CA-4</v>
          </cell>
          <cell r="E112" t="str">
            <v>m</v>
          </cell>
        </row>
        <row r="113">
          <cell r="A113" t="str">
            <v>1 A 01 775 01</v>
          </cell>
          <cell r="B113" t="str">
            <v>Confecção de tubos de concreto armado D=1,50m CA-4</v>
          </cell>
          <cell r="E113" t="str">
            <v>m</v>
          </cell>
        </row>
        <row r="114">
          <cell r="A114" t="str">
            <v>1 A 01 780 01</v>
          </cell>
          <cell r="B114" t="str">
            <v>Obtenção de grama para replantio</v>
          </cell>
          <cell r="E114" t="str">
            <v>m2</v>
          </cell>
        </row>
        <row r="115">
          <cell r="A115" t="str">
            <v>1 A 01 790 01</v>
          </cell>
          <cell r="B115" t="str">
            <v>Guia de madeira - 2,5 x 7,0 cm</v>
          </cell>
          <cell r="E115" t="str">
            <v>m</v>
          </cell>
        </row>
        <row r="116">
          <cell r="A116" t="str">
            <v>1 A 01 790 02</v>
          </cell>
          <cell r="B116" t="str">
            <v>Guia de madeira - 2,5 x 10,0 cm</v>
          </cell>
          <cell r="E116" t="str">
            <v>m</v>
          </cell>
        </row>
        <row r="117">
          <cell r="A117" t="str">
            <v>1 A 01 800 01</v>
          </cell>
          <cell r="B117" t="str">
            <v>Chapa de aço 16 rec. para placa de sinalização</v>
          </cell>
          <cell r="E117" t="str">
            <v>m2</v>
          </cell>
        </row>
        <row r="118">
          <cell r="A118" t="str">
            <v>1 A 01 810 01</v>
          </cell>
          <cell r="B118" t="str">
            <v>Calha metálica semi-circular D=0,40 m</v>
          </cell>
          <cell r="E118" t="str">
            <v>m</v>
          </cell>
        </row>
        <row r="119">
          <cell r="A119" t="str">
            <v>1 A 01 850 01</v>
          </cell>
          <cell r="B119" t="str">
            <v>Confecção de placa de sinalização semi-refletiva</v>
          </cell>
          <cell r="E119" t="str">
            <v>m2</v>
          </cell>
        </row>
        <row r="120">
          <cell r="A120" t="str">
            <v>1 A 01 860 01</v>
          </cell>
          <cell r="B120" t="str">
            <v>Confecção de placa de sinalização tot. refletiva</v>
          </cell>
          <cell r="E120" t="str">
            <v>m2</v>
          </cell>
        </row>
        <row r="121">
          <cell r="A121" t="str">
            <v>1 A 01 870 01</v>
          </cell>
          <cell r="B121" t="str">
            <v>Confecção de suporte e travessa p/ placa de sinal.</v>
          </cell>
          <cell r="E121" t="str">
            <v>un</v>
          </cell>
        </row>
        <row r="122">
          <cell r="A122" t="str">
            <v>1 A 01 890 01</v>
          </cell>
          <cell r="B122" t="str">
            <v>Escavação manual em material de 1a categoria</v>
          </cell>
          <cell r="E122" t="str">
            <v>m3</v>
          </cell>
        </row>
        <row r="123">
          <cell r="A123" t="str">
            <v>1 A 01 891 01</v>
          </cell>
          <cell r="B123" t="str">
            <v>Escavação manual de vala em material de 1a cat.</v>
          </cell>
          <cell r="E123" t="str">
            <v>m3</v>
          </cell>
        </row>
        <row r="124">
          <cell r="A124" t="str">
            <v>1 A 01 892 01</v>
          </cell>
          <cell r="B124" t="str">
            <v>Escavação mecânica de vala em material de 1a cat.</v>
          </cell>
          <cell r="E124" t="str">
            <v>m3</v>
          </cell>
        </row>
        <row r="125">
          <cell r="A125" t="str">
            <v>1 A 01 893 01</v>
          </cell>
          <cell r="B125" t="str">
            <v>Compactação manual</v>
          </cell>
          <cell r="E125" t="str">
            <v>m3</v>
          </cell>
        </row>
        <row r="126">
          <cell r="A126" t="str">
            <v>1 A 01 894 01</v>
          </cell>
          <cell r="B126" t="str">
            <v>Lastro de brita</v>
          </cell>
          <cell r="E126" t="str">
            <v>m3</v>
          </cell>
        </row>
        <row r="127">
          <cell r="A127" t="str">
            <v>1 A 99 001 00</v>
          </cell>
          <cell r="B127" t="str">
            <v>Mistura areia-asfalto usinada a frio</v>
          </cell>
          <cell r="E127" t="str">
            <v>m3</v>
          </cell>
        </row>
        <row r="128">
          <cell r="A128" t="str">
            <v>1 A 99 002 00</v>
          </cell>
          <cell r="B128" t="str">
            <v>Mistura areia-asfalto usinada a quente</v>
          </cell>
          <cell r="E128" t="str">
            <v>m3</v>
          </cell>
        </row>
        <row r="129">
          <cell r="A129" t="str">
            <v>1 A 99 003 00</v>
          </cell>
          <cell r="B129" t="str">
            <v>Mistura betuminosa usinada a frio</v>
          </cell>
          <cell r="E129" t="str">
            <v>m3</v>
          </cell>
        </row>
        <row r="130">
          <cell r="A130" t="str">
            <v>1 A 99 004 00</v>
          </cell>
          <cell r="B130" t="str">
            <v>Mistura betuminosa usinada a quente</v>
          </cell>
          <cell r="E130" t="str">
            <v>m3</v>
          </cell>
        </row>
        <row r="131">
          <cell r="A131" t="str">
            <v>1 A 99 005 00</v>
          </cell>
          <cell r="B131" t="str">
            <v>Mistura betuminosa</v>
          </cell>
          <cell r="E131" t="str">
            <v>m3</v>
          </cell>
        </row>
        <row r="132">
          <cell r="A132" t="str">
            <v>1 B 00 301 00</v>
          </cell>
          <cell r="B132" t="str">
            <v>Alvenaria de pedra argamassada</v>
          </cell>
          <cell r="E132" t="str">
            <v>m3</v>
          </cell>
        </row>
        <row r="133">
          <cell r="A133" t="str">
            <v>1 B 00 902 01</v>
          </cell>
          <cell r="B133" t="str">
            <v>Alvenaria de tijolos</v>
          </cell>
          <cell r="E133" t="str">
            <v>m2</v>
          </cell>
        </row>
        <row r="134">
          <cell r="A134" t="str">
            <v>1 B 00 903 01</v>
          </cell>
          <cell r="B134" t="str">
            <v>Dentes para bueiros duplos D=1,00 m</v>
          </cell>
          <cell r="E134" t="str">
            <v>und</v>
          </cell>
        </row>
        <row r="135">
          <cell r="A135" t="str">
            <v>1 B 00 904 01</v>
          </cell>
          <cell r="B135" t="str">
            <v>Dentes para bueiros duplos D=1,20 m</v>
          </cell>
          <cell r="E135" t="str">
            <v>und</v>
          </cell>
        </row>
        <row r="136">
          <cell r="A136" t="str">
            <v>1 B 00 905 01</v>
          </cell>
          <cell r="B136" t="str">
            <v>Dentes para bueiros duplos D=1,50 m</v>
          </cell>
          <cell r="E136" t="str">
            <v>und</v>
          </cell>
        </row>
        <row r="137">
          <cell r="A137" t="str">
            <v>1 B 00 906 01</v>
          </cell>
          <cell r="B137" t="str">
            <v>Dentes para bueiros simples D=0,60 m</v>
          </cell>
          <cell r="E137" t="str">
            <v>und</v>
          </cell>
        </row>
        <row r="138">
          <cell r="A138" t="str">
            <v>1 B 00 907 01</v>
          </cell>
          <cell r="B138" t="str">
            <v>Dentes para bueiros simples D=0,80 m</v>
          </cell>
          <cell r="E138" t="str">
            <v>und</v>
          </cell>
        </row>
        <row r="139">
          <cell r="A139" t="str">
            <v>1 B 00 908 01</v>
          </cell>
          <cell r="B139" t="str">
            <v>Dentes para bueiros simples D=1,00 m</v>
          </cell>
          <cell r="E139" t="str">
            <v>und</v>
          </cell>
        </row>
        <row r="140">
          <cell r="A140" t="str">
            <v>1 B 00 909 01</v>
          </cell>
          <cell r="B140" t="str">
            <v>Dentes para bueiros simples D=1,20 m</v>
          </cell>
          <cell r="E140" t="str">
            <v>und</v>
          </cell>
        </row>
        <row r="141">
          <cell r="A141" t="str">
            <v>1 B 00 910 01</v>
          </cell>
          <cell r="B141" t="str">
            <v>Dentes para bueiros simples D=1,50 m</v>
          </cell>
          <cell r="E141" t="str">
            <v>und</v>
          </cell>
        </row>
        <row r="142">
          <cell r="A142" t="str">
            <v>1 B 00 911 01</v>
          </cell>
          <cell r="B142" t="str">
            <v>Dentes para bueiros triplos D=1,00 m</v>
          </cell>
          <cell r="E142" t="str">
            <v>und</v>
          </cell>
        </row>
        <row r="143">
          <cell r="A143" t="str">
            <v>1 B 00 912 01</v>
          </cell>
          <cell r="B143" t="str">
            <v>Dentes para bueiros triplos D=1,20 m</v>
          </cell>
          <cell r="E143" t="str">
            <v>und</v>
          </cell>
        </row>
        <row r="144">
          <cell r="A144" t="str">
            <v>1 B 00 913 01</v>
          </cell>
          <cell r="B144" t="str">
            <v>Dentes para bueiros triplos D=1,50 m</v>
          </cell>
          <cell r="E144" t="str">
            <v>und</v>
          </cell>
        </row>
        <row r="145">
          <cell r="A145" t="str">
            <v>1 B 00 999 06</v>
          </cell>
          <cell r="B145" t="str">
            <v>Solo local / selo de argila apiloado</v>
          </cell>
          <cell r="E145" t="str">
            <v>m3</v>
          </cell>
        </row>
        <row r="146">
          <cell r="A146" t="str">
            <v>1 B 02 702 00</v>
          </cell>
          <cell r="B146" t="str">
            <v>Limp. e enchim. junta pav. concr. (const e rest)</v>
          </cell>
          <cell r="E146" t="str">
            <v>m</v>
          </cell>
        </row>
        <row r="147">
          <cell r="B147" t="str">
            <v>Construção</v>
          </cell>
        </row>
        <row r="148">
          <cell r="A148" t="str">
            <v>2 S 01 000 00</v>
          </cell>
          <cell r="B148" t="str">
            <v>Desm. dest. limpeza áreas c/arv. diam. até 0,15 m</v>
          </cell>
          <cell r="E148" t="str">
            <v>m2</v>
          </cell>
        </row>
        <row r="149">
          <cell r="A149" t="str">
            <v>2 S 01 010 00</v>
          </cell>
          <cell r="B149" t="str">
            <v>Destocamento de árvores D=0,15 a 0,30 m</v>
          </cell>
          <cell r="E149" t="str">
            <v>und</v>
          </cell>
        </row>
        <row r="150">
          <cell r="A150" t="str">
            <v>2 S 01 012 00</v>
          </cell>
          <cell r="B150" t="str">
            <v>Destocamento de árvores c/diâm. &gt; 0,30 m</v>
          </cell>
          <cell r="E150" t="str">
            <v>und</v>
          </cell>
        </row>
        <row r="151">
          <cell r="A151" t="str">
            <v>2 S 01 100 01</v>
          </cell>
          <cell r="B151" t="str">
            <v>Esc. carga transp. mat 1ª cat DMT 50 m</v>
          </cell>
          <cell r="E151" t="str">
            <v>m3</v>
          </cell>
        </row>
        <row r="152">
          <cell r="A152" t="str">
            <v>2 S 01 100 02</v>
          </cell>
          <cell r="B152" t="str">
            <v>Esc. carga transp. mat 1ª cat DMT 50 a 200m c/m</v>
          </cell>
          <cell r="E152" t="str">
            <v>m3</v>
          </cell>
        </row>
        <row r="153">
          <cell r="A153" t="str">
            <v>2 S 01 100 03</v>
          </cell>
          <cell r="B153" t="str">
            <v>Esc. carga transp. mat 1ª cat DMT 200 a 400m c/m</v>
          </cell>
          <cell r="E153" t="str">
            <v>m3</v>
          </cell>
        </row>
        <row r="154">
          <cell r="A154" t="str">
            <v>2 S 01 100 04</v>
          </cell>
          <cell r="B154" t="str">
            <v>Esc. carga transp. mat 1ª cat DMT 400 a 600m c/m</v>
          </cell>
          <cell r="E154" t="str">
            <v>m3</v>
          </cell>
        </row>
        <row r="155">
          <cell r="A155" t="str">
            <v>2 S 01 100 05</v>
          </cell>
          <cell r="B155" t="str">
            <v>Esc. carga transp. mat 1ª cat DMT 600 a 800m c/m</v>
          </cell>
          <cell r="E155" t="str">
            <v>m3</v>
          </cell>
        </row>
        <row r="156">
          <cell r="A156" t="str">
            <v>2 S 01 100 06</v>
          </cell>
          <cell r="B156" t="str">
            <v>Esc. carga transp. mat 1ª cat DMT 800 a 1000m c/m</v>
          </cell>
          <cell r="E156" t="str">
            <v>m3</v>
          </cell>
        </row>
        <row r="157">
          <cell r="A157" t="str">
            <v>2 S 01 100 07</v>
          </cell>
          <cell r="B157" t="str">
            <v>Esc. carga transp. mat 1ª cat DMT 1000 a 1200m c/m</v>
          </cell>
          <cell r="E157" t="str">
            <v>m3</v>
          </cell>
        </row>
        <row r="158">
          <cell r="A158" t="str">
            <v>2 S 01 100 08</v>
          </cell>
          <cell r="B158" t="str">
            <v>Esc. carga transp. mat 1ª cat DMT 1200 a 1400m c/m</v>
          </cell>
          <cell r="E158" t="str">
            <v>m3</v>
          </cell>
        </row>
        <row r="159">
          <cell r="A159" t="str">
            <v>2 S 01 100 09</v>
          </cell>
          <cell r="B159" t="str">
            <v>Esc. carga tr. mat 1ª c. DMT 50 a 200m c/carreg</v>
          </cell>
          <cell r="E159" t="str">
            <v>m3</v>
          </cell>
        </row>
        <row r="160">
          <cell r="A160" t="str">
            <v>2 S 01 100 10</v>
          </cell>
          <cell r="B160" t="str">
            <v>Esc. carga tr. mat 1ª c. DMT 200 a 400m c/carreg</v>
          </cell>
          <cell r="E160" t="str">
            <v>m3</v>
          </cell>
        </row>
        <row r="161">
          <cell r="A161" t="str">
            <v>2 S 01 100 11</v>
          </cell>
          <cell r="B161" t="str">
            <v>Esc. carga tr. mat 1ª c. DMT 400 a 600m c/carreg</v>
          </cell>
          <cell r="E161" t="str">
            <v>m3</v>
          </cell>
        </row>
        <row r="162">
          <cell r="A162" t="str">
            <v>2 S 01 100 12</v>
          </cell>
          <cell r="B162" t="str">
            <v>Esc. carga tr. mat 1ª c. DMT 600 a 800m c/carreg</v>
          </cell>
          <cell r="E162" t="str">
            <v>m3</v>
          </cell>
        </row>
        <row r="163">
          <cell r="A163" t="str">
            <v>2 S 01 100 13</v>
          </cell>
          <cell r="B163" t="str">
            <v>Esc. carga tr. mat 1ª c. DMT 800 a 1000m c/carreg</v>
          </cell>
          <cell r="E163" t="str">
            <v>m3</v>
          </cell>
        </row>
        <row r="164">
          <cell r="A164" t="str">
            <v>2 S 01 100 14</v>
          </cell>
          <cell r="B164" t="str">
            <v>Esc. carga tr. mat 1ª c. DMT 1000 a 1200m c/carreg</v>
          </cell>
          <cell r="E164" t="str">
            <v>m3</v>
          </cell>
        </row>
        <row r="165">
          <cell r="A165" t="str">
            <v>2 S 01 100 15</v>
          </cell>
          <cell r="B165" t="str">
            <v>Esc. carga tr. mat 1ª c. DMT 1200 a 1400m c/carreg</v>
          </cell>
          <cell r="E165" t="str">
            <v>m3</v>
          </cell>
        </row>
        <row r="166">
          <cell r="A166" t="str">
            <v>2 S 01 100 16</v>
          </cell>
          <cell r="B166" t="str">
            <v>Esc. carga tr. mat 1ª c. DMT 1400 a 1600m c/carreg</v>
          </cell>
          <cell r="E166" t="str">
            <v>m3</v>
          </cell>
        </row>
        <row r="167">
          <cell r="A167" t="str">
            <v>2 S 01 100 17</v>
          </cell>
          <cell r="B167" t="str">
            <v>Esc. carga tr. mat 1ª c. DMT 1600 a 1800m c/carreg</v>
          </cell>
          <cell r="E167" t="str">
            <v>m3</v>
          </cell>
        </row>
        <row r="168">
          <cell r="A168" t="str">
            <v>2 S 01 100 18</v>
          </cell>
          <cell r="B168" t="str">
            <v>Esc. carga tr. mat 1ª c. DMT 1800 a 2000m c/carreg</v>
          </cell>
          <cell r="E168" t="str">
            <v>m3</v>
          </cell>
        </row>
        <row r="169">
          <cell r="A169" t="str">
            <v>2 S 01 100 19</v>
          </cell>
          <cell r="B169" t="str">
            <v>Esc. carga tr. mat 1ª c. DMT 2000 a 3000m c/carreg</v>
          </cell>
          <cell r="E169" t="str">
            <v>m3</v>
          </cell>
        </row>
        <row r="170">
          <cell r="A170" t="str">
            <v>2 S 01 100 20</v>
          </cell>
          <cell r="B170" t="str">
            <v>Esc. carga tr. mat 1ª c. DMT 3000 a 5000m c/carreg</v>
          </cell>
          <cell r="E170" t="str">
            <v>m3</v>
          </cell>
        </row>
        <row r="171">
          <cell r="A171" t="str">
            <v>2 S 01 100 21</v>
          </cell>
          <cell r="B171" t="str">
            <v>Escavação carga transp. manual mat.1a cat. DT=20m</v>
          </cell>
          <cell r="E171" t="str">
            <v>m3</v>
          </cell>
        </row>
        <row r="172">
          <cell r="A172" t="str">
            <v>2 S 01 100 22</v>
          </cell>
          <cell r="B172" t="str">
            <v>Esc. carga transp. mat 1ª cat DMT 50 a 200m c/e</v>
          </cell>
          <cell r="E172" t="str">
            <v>m3</v>
          </cell>
        </row>
        <row r="173">
          <cell r="A173" t="str">
            <v>2 S 01 100 23</v>
          </cell>
          <cell r="B173" t="str">
            <v>Esc. carga transp. mat 1ª cat DMT 200 a 400m c/e</v>
          </cell>
          <cell r="E173" t="str">
            <v>m3</v>
          </cell>
        </row>
        <row r="174">
          <cell r="A174" t="str">
            <v>2 S 01 100 24</v>
          </cell>
          <cell r="B174" t="str">
            <v>Esc. carga transp. mat 1ª cat DMT 400 a 600m c/e</v>
          </cell>
          <cell r="E174" t="str">
            <v>m3</v>
          </cell>
        </row>
        <row r="175">
          <cell r="A175" t="str">
            <v>2 S 01 100 25</v>
          </cell>
          <cell r="B175" t="str">
            <v>Esc. carga transp. mat 1ª cat DMT 600 a 800m c/e</v>
          </cell>
          <cell r="E175" t="str">
            <v>m3</v>
          </cell>
        </row>
        <row r="176">
          <cell r="A176" t="str">
            <v>2 S 01 100 26</v>
          </cell>
          <cell r="B176" t="str">
            <v>Esc. carga transp. mat 1ª cat DMT 800 a 1000m c/e</v>
          </cell>
          <cell r="E176" t="str">
            <v>m3</v>
          </cell>
        </row>
        <row r="177">
          <cell r="A177" t="str">
            <v>2 S 01 100 27</v>
          </cell>
          <cell r="B177" t="str">
            <v>Esc. carga transp. mat 1ª cat DMT 1000 a 1200m c/e</v>
          </cell>
          <cell r="E177" t="str">
            <v>m3</v>
          </cell>
        </row>
        <row r="178">
          <cell r="A178" t="str">
            <v>2 S 01 100 28</v>
          </cell>
          <cell r="B178" t="str">
            <v>Esc. carga transp. mat 1ª cat DMT 1200 a 1400m c/e</v>
          </cell>
          <cell r="E178" t="str">
            <v>m3</v>
          </cell>
        </row>
        <row r="179">
          <cell r="A179" t="str">
            <v>2 S 01 100 29</v>
          </cell>
          <cell r="B179" t="str">
            <v>Esc. carga transp. mat 1ª cat DMT 1400 a 1600m c/e</v>
          </cell>
          <cell r="E179" t="str">
            <v>m3</v>
          </cell>
        </row>
        <row r="180">
          <cell r="A180" t="str">
            <v>2 S 01 100 30</v>
          </cell>
          <cell r="B180" t="str">
            <v>Esc. carga transp. mat 1ª cat DMT 1600 a 1800m c/e</v>
          </cell>
          <cell r="E180" t="str">
            <v>m3</v>
          </cell>
        </row>
        <row r="181">
          <cell r="A181" t="str">
            <v>2 S 01 100 31</v>
          </cell>
          <cell r="B181" t="str">
            <v>Esc. carga transp. mat 1ª cat DMT 1800 a 2000m c/e</v>
          </cell>
          <cell r="E181" t="str">
            <v>m3</v>
          </cell>
        </row>
        <row r="182">
          <cell r="A182" t="str">
            <v>2 S 01 100 32</v>
          </cell>
          <cell r="B182" t="str">
            <v>Esc. carga transp. mat 1ª cat DMT 2000 a 3000m c/e</v>
          </cell>
          <cell r="E182" t="str">
            <v>m3</v>
          </cell>
        </row>
        <row r="183">
          <cell r="A183" t="str">
            <v>2 S 01 100 33</v>
          </cell>
          <cell r="B183" t="str">
            <v>Esc. carga transp. mat 1ª cat DMT 3000 a 5000m c/e</v>
          </cell>
          <cell r="E183" t="str">
            <v>m3</v>
          </cell>
        </row>
        <row r="184">
          <cell r="A184" t="str">
            <v>2 S 01 101 01</v>
          </cell>
          <cell r="B184" t="str">
            <v>Esc. carga transp. mat 2ª cat DMT 50m</v>
          </cell>
          <cell r="E184" t="str">
            <v>m3</v>
          </cell>
        </row>
        <row r="185">
          <cell r="A185" t="str">
            <v>2 S 01 101 02</v>
          </cell>
          <cell r="B185" t="str">
            <v>Esc. carga transp. mat 2ª cat DMT 50 a 200m c/m</v>
          </cell>
          <cell r="E185" t="str">
            <v>m3</v>
          </cell>
        </row>
        <row r="186">
          <cell r="A186" t="str">
            <v>2 S 01 101 03</v>
          </cell>
          <cell r="B186" t="str">
            <v>Esc. carga transp. mat 2ª cat DMT 200 a 400m c/m</v>
          </cell>
          <cell r="E186" t="str">
            <v>m3</v>
          </cell>
        </row>
        <row r="187">
          <cell r="A187" t="str">
            <v>2 S 01 101 04</v>
          </cell>
          <cell r="B187" t="str">
            <v>Esc. carga transp. mat 2ª cat DMT 400 a 600m c/m</v>
          </cell>
          <cell r="E187" t="str">
            <v>m3</v>
          </cell>
        </row>
        <row r="188">
          <cell r="A188" t="str">
            <v>2 S 01 101 05</v>
          </cell>
          <cell r="B188" t="str">
            <v>Esc. carga transp. mat 2ª cat DMT 600 a 800m c/m</v>
          </cell>
          <cell r="E188" t="str">
            <v>m3</v>
          </cell>
        </row>
        <row r="189">
          <cell r="A189" t="str">
            <v>2 S 01 101 06</v>
          </cell>
          <cell r="B189" t="str">
            <v>Esc. carga transp. mat 2ª cat DMT 800 a 1000m c/m</v>
          </cell>
          <cell r="E189" t="str">
            <v>m3</v>
          </cell>
        </row>
        <row r="190">
          <cell r="A190" t="str">
            <v>2 S 01 101 07</v>
          </cell>
          <cell r="B190" t="str">
            <v>Esc. carga transp. mat 2ª cat DMT 1000 a 1200m c/m</v>
          </cell>
          <cell r="E190" t="str">
            <v>m3</v>
          </cell>
        </row>
        <row r="191">
          <cell r="A191" t="str">
            <v>2 S 01 101 08</v>
          </cell>
          <cell r="B191" t="str">
            <v>Esc. carga transp. mat 2ª cat DMT 1200 a 1400m c/m</v>
          </cell>
          <cell r="E191" t="str">
            <v>m3</v>
          </cell>
        </row>
        <row r="192">
          <cell r="A192" t="str">
            <v>2 S 01 101 09</v>
          </cell>
          <cell r="B192" t="str">
            <v>Esc. carga tr. mat 2ª c. DMT 50 a 200m c/carreg</v>
          </cell>
          <cell r="E192" t="str">
            <v>m3</v>
          </cell>
        </row>
        <row r="193">
          <cell r="A193" t="str">
            <v>2 S 01 101 10</v>
          </cell>
          <cell r="B193" t="str">
            <v>Esc. carga tr. mat 2ª c. DMT 200 a 400m c/carreg</v>
          </cell>
          <cell r="E193" t="str">
            <v>m3</v>
          </cell>
        </row>
        <row r="194">
          <cell r="A194" t="str">
            <v>2 S 01 101 11</v>
          </cell>
          <cell r="B194" t="str">
            <v>Esc. carga tr. mat 2a c. DMT 400 a 600m c/carreg</v>
          </cell>
          <cell r="E194" t="str">
            <v>m3</v>
          </cell>
        </row>
        <row r="195">
          <cell r="A195" t="str">
            <v>2 S 01 101 12</v>
          </cell>
          <cell r="B195" t="str">
            <v>Esc. carga tr. mat 2a c. DMT 600 a 800m c/carreg</v>
          </cell>
          <cell r="E195" t="str">
            <v>m3</v>
          </cell>
        </row>
        <row r="196">
          <cell r="A196" t="str">
            <v>2 S 01 101 13</v>
          </cell>
          <cell r="B196" t="str">
            <v>Esc. carga tr. mat 2a c. DMT 800 a 1000m c/carreg</v>
          </cell>
          <cell r="E196" t="str">
            <v>m3</v>
          </cell>
        </row>
        <row r="197">
          <cell r="A197" t="str">
            <v>2 S 01 101 14</v>
          </cell>
          <cell r="B197" t="str">
            <v>Esc. carga tr. mat 2a c. DMT 1000 a 1200m c/carreg</v>
          </cell>
          <cell r="E197" t="str">
            <v>m3</v>
          </cell>
        </row>
        <row r="198">
          <cell r="A198" t="str">
            <v>2 S 01 101 15</v>
          </cell>
          <cell r="B198" t="str">
            <v>Esc. carga tr. mat 2a c. DMT 1200 a 1400m c/carreg</v>
          </cell>
          <cell r="E198" t="str">
            <v>m3</v>
          </cell>
        </row>
        <row r="199">
          <cell r="A199" t="str">
            <v>2 S 01 101 16</v>
          </cell>
          <cell r="B199" t="str">
            <v>Esc. carga tr. mat 2a c. DMT 1400 a 1600m c/carreg</v>
          </cell>
          <cell r="E199" t="str">
            <v>m3</v>
          </cell>
        </row>
        <row r="200">
          <cell r="A200" t="str">
            <v>2 S 01 101 17</v>
          </cell>
          <cell r="B200" t="str">
            <v>Esc. carga tr. mat 2a c. DMT 1600 a 1800m c/carreg</v>
          </cell>
          <cell r="E200" t="str">
            <v>m3</v>
          </cell>
        </row>
        <row r="201">
          <cell r="A201" t="str">
            <v>2 S 01 101 18</v>
          </cell>
          <cell r="B201" t="str">
            <v>Esc. carga tr. mat 2a c. DMT 1800 a 2000m c/carreg</v>
          </cell>
          <cell r="E201" t="str">
            <v>m3</v>
          </cell>
        </row>
        <row r="202">
          <cell r="A202" t="str">
            <v>2 S 01 101 19</v>
          </cell>
          <cell r="B202" t="str">
            <v>Esc. carga tr. mat 2a c. DMT 2000 a 3000m c/carreg</v>
          </cell>
          <cell r="E202" t="str">
            <v>m3</v>
          </cell>
        </row>
        <row r="203">
          <cell r="A203" t="str">
            <v>2 S 01 101 20</v>
          </cell>
          <cell r="B203" t="str">
            <v>Esc. carga tr. mat 2a c. DMT 3000 a 5000m c/carreg</v>
          </cell>
          <cell r="E203" t="str">
            <v>m3</v>
          </cell>
        </row>
        <row r="204">
          <cell r="A204" t="str">
            <v>2 S 01 101 22</v>
          </cell>
          <cell r="B204" t="str">
            <v>Esc. carga transp. mat 2a cat DMT 50 a 200m c/e</v>
          </cell>
          <cell r="E204" t="str">
            <v>m3</v>
          </cell>
        </row>
        <row r="205">
          <cell r="A205" t="str">
            <v>2 S 01 101 23</v>
          </cell>
          <cell r="B205" t="str">
            <v>Esc. carga transp. mat 2a cat DMT 200 a 400m c/e</v>
          </cell>
          <cell r="E205" t="str">
            <v>m3</v>
          </cell>
        </row>
        <row r="206">
          <cell r="A206" t="str">
            <v>2 S 01 101 24</v>
          </cell>
          <cell r="B206" t="str">
            <v>Esc. carga transp. mat 2a cat DMT 400 a 600m c/e</v>
          </cell>
          <cell r="E206" t="str">
            <v>m3</v>
          </cell>
        </row>
        <row r="207">
          <cell r="A207" t="str">
            <v>2 S 01 101 25</v>
          </cell>
          <cell r="B207" t="str">
            <v>Esc. carga transp. mat 2a cat DMT 600 a 800m c/e</v>
          </cell>
          <cell r="E207" t="str">
            <v>m3</v>
          </cell>
        </row>
        <row r="208">
          <cell r="A208" t="str">
            <v>2 S 01 101 26</v>
          </cell>
          <cell r="B208" t="str">
            <v>Esc. carga transp. mat 2a cat DMT 800 a 1000m c/e</v>
          </cell>
          <cell r="E208" t="str">
            <v>m3</v>
          </cell>
        </row>
        <row r="209">
          <cell r="A209" t="str">
            <v>2 S 01 101 27</v>
          </cell>
          <cell r="B209" t="str">
            <v>Esc. carga transp. mat 2a cat DMT 1000 a 1200m c/e</v>
          </cell>
          <cell r="E209" t="str">
            <v>m3</v>
          </cell>
        </row>
        <row r="210">
          <cell r="A210" t="str">
            <v>2 S 01 101 28</v>
          </cell>
          <cell r="B210" t="str">
            <v>Esc. carga transp. mat 2a cat DMT 1200 a 1400m c/e</v>
          </cell>
          <cell r="E210" t="str">
            <v>m3</v>
          </cell>
        </row>
        <row r="211">
          <cell r="A211" t="str">
            <v>2 S 01 101 29</v>
          </cell>
          <cell r="B211" t="str">
            <v>Esc. carga transp. mat 2a cat DMT 1400 a 1600m c/e</v>
          </cell>
          <cell r="E211" t="str">
            <v>m3</v>
          </cell>
        </row>
        <row r="212">
          <cell r="A212" t="str">
            <v>2 S 01 101 30</v>
          </cell>
          <cell r="B212" t="str">
            <v>Esc. carga transp. mat 2a cat DMT 1600 a 1800m c/e</v>
          </cell>
          <cell r="E212" t="str">
            <v>m3</v>
          </cell>
        </row>
        <row r="213">
          <cell r="A213" t="str">
            <v>2 S 01 101 31</v>
          </cell>
          <cell r="B213" t="str">
            <v>Esc. carga transp. mat 2a cat DMT 1800 a 2000m c/e</v>
          </cell>
          <cell r="E213" t="str">
            <v>m3</v>
          </cell>
        </row>
        <row r="214">
          <cell r="A214" t="str">
            <v>2 S 01 101 32</v>
          </cell>
          <cell r="B214" t="str">
            <v>Esc. carga transp. mat 2a cat DMT 2000 a 3000m c/e</v>
          </cell>
          <cell r="E214" t="str">
            <v>m3</v>
          </cell>
        </row>
        <row r="215">
          <cell r="A215" t="str">
            <v>2 S 01 101 33</v>
          </cell>
          <cell r="B215" t="str">
            <v>Esc. carga transp. mat 2a cat DMT 3000 a 5000m c/e</v>
          </cell>
          <cell r="E215" t="str">
            <v>m3</v>
          </cell>
        </row>
        <row r="216">
          <cell r="A216" t="str">
            <v>2 S 01 102 01</v>
          </cell>
          <cell r="B216" t="str">
            <v>Esc. carga transp. mat 3a cat DMT até 50m</v>
          </cell>
          <cell r="E216" t="str">
            <v>m3</v>
          </cell>
        </row>
        <row r="217">
          <cell r="A217" t="str">
            <v>2 S 01 102 02</v>
          </cell>
          <cell r="B217" t="str">
            <v>Esc. carga transp. mat 3a cat DMT 50 a 200m</v>
          </cell>
          <cell r="E217" t="str">
            <v>m3</v>
          </cell>
        </row>
        <row r="218">
          <cell r="A218" t="str">
            <v>2 S 01 102 03</v>
          </cell>
          <cell r="B218" t="str">
            <v>Esc. carga transp. mat 3a cat DMT 200 a 400m</v>
          </cell>
          <cell r="E218" t="str">
            <v>m3</v>
          </cell>
        </row>
        <row r="219">
          <cell r="A219" t="str">
            <v>2 S 01 102 04</v>
          </cell>
          <cell r="B219" t="str">
            <v>Esc. carga transp. mat 3a cat DMT 400 a 600m</v>
          </cell>
          <cell r="E219" t="str">
            <v>m3</v>
          </cell>
        </row>
        <row r="220">
          <cell r="A220" t="str">
            <v>2 S 01 102 05</v>
          </cell>
          <cell r="B220" t="str">
            <v>Esc. carga transp. mat 3a cat DMT 600 a 800m</v>
          </cell>
          <cell r="E220" t="str">
            <v>m3</v>
          </cell>
        </row>
        <row r="221">
          <cell r="A221" t="str">
            <v>2 S 01 102 06</v>
          </cell>
          <cell r="B221" t="str">
            <v>Esc. carga transp. mat 3a cat DMT 800 a 1000m</v>
          </cell>
          <cell r="E221" t="str">
            <v>m3</v>
          </cell>
        </row>
        <row r="222">
          <cell r="A222" t="str">
            <v>2 S 01 102 07</v>
          </cell>
          <cell r="B222" t="str">
            <v>Esc. carga transp. mat 3a cat DMT 1000 a 1200m</v>
          </cell>
          <cell r="E222" t="str">
            <v>m3</v>
          </cell>
        </row>
        <row r="223">
          <cell r="A223" t="str">
            <v>2 S 01 300 01</v>
          </cell>
          <cell r="B223" t="str">
            <v>Esc. carga transp. solos moles DMT 0 a 200m</v>
          </cell>
          <cell r="E223" t="str">
            <v>m3</v>
          </cell>
        </row>
        <row r="224">
          <cell r="A224" t="str">
            <v>2 S 01 300 02</v>
          </cell>
          <cell r="B224" t="str">
            <v>Esc. carga transp. solos moles DMT 200 a 400m</v>
          </cell>
          <cell r="E224" t="str">
            <v>m3</v>
          </cell>
        </row>
        <row r="225">
          <cell r="A225" t="str">
            <v>2 S 01 300 03</v>
          </cell>
          <cell r="B225" t="str">
            <v>Esc. carga transp. solos moles DMT 400 a 600m</v>
          </cell>
          <cell r="E225" t="str">
            <v>m3</v>
          </cell>
        </row>
        <row r="226">
          <cell r="A226" t="str">
            <v>2 S 01 300 04</v>
          </cell>
          <cell r="B226" t="str">
            <v>Esc. carga transp. solos moles DMT 600 a 800m</v>
          </cell>
          <cell r="E226" t="str">
            <v>m3</v>
          </cell>
        </row>
        <row r="227">
          <cell r="A227" t="str">
            <v>2 S 01 300 05</v>
          </cell>
          <cell r="B227" t="str">
            <v>Esc. carga transp. solos moles DMT 800 a 1000m</v>
          </cell>
          <cell r="E227" t="str">
            <v>m3</v>
          </cell>
        </row>
        <row r="228">
          <cell r="A228" t="str">
            <v>2 S 01 510 00</v>
          </cell>
          <cell r="B228" t="str">
            <v>Compactação de aterros a 95% proctor normal</v>
          </cell>
          <cell r="E228" t="str">
            <v>m3</v>
          </cell>
        </row>
        <row r="229">
          <cell r="A229" t="str">
            <v>2 S 01 511 00</v>
          </cell>
          <cell r="B229" t="str">
            <v>Compactação de aterros a 100% proctor normal</v>
          </cell>
          <cell r="E229" t="str">
            <v>m3</v>
          </cell>
        </row>
        <row r="230">
          <cell r="A230" t="str">
            <v>2 S 01 512 01</v>
          </cell>
          <cell r="B230" t="str">
            <v>Construção de corpo de aterro em rocha</v>
          </cell>
          <cell r="E230" t="str">
            <v>m3</v>
          </cell>
        </row>
        <row r="231">
          <cell r="A231" t="str">
            <v>2 S 01 512 02</v>
          </cell>
          <cell r="B231" t="str">
            <v>Compactação de camada final de aterro de rocha</v>
          </cell>
          <cell r="E231" t="str">
            <v>m3</v>
          </cell>
        </row>
        <row r="232">
          <cell r="A232" t="str">
            <v>2 S 01 513 01</v>
          </cell>
          <cell r="B232" t="str">
            <v>Compactação de material de "bota-fora"</v>
          </cell>
          <cell r="E232" t="str">
            <v>m3</v>
          </cell>
        </row>
        <row r="233">
          <cell r="A233" t="str">
            <v>2 S 02 100 00</v>
          </cell>
          <cell r="B233" t="str">
            <v>Reforço do subleito</v>
          </cell>
          <cell r="E233" t="str">
            <v>m3</v>
          </cell>
        </row>
        <row r="234">
          <cell r="A234" t="str">
            <v>2 S 02 110 00</v>
          </cell>
          <cell r="B234" t="str">
            <v>Regularização do subleito</v>
          </cell>
          <cell r="E234" t="str">
            <v>m2</v>
          </cell>
        </row>
        <row r="235">
          <cell r="A235" t="str">
            <v>2 S 02 110 01</v>
          </cell>
          <cell r="B235" t="str">
            <v>Regul. subleito c/ fres. corte contr.autom. greide</v>
          </cell>
          <cell r="E235" t="str">
            <v>m2</v>
          </cell>
        </row>
        <row r="236">
          <cell r="A236" t="str">
            <v>2 S 02 200 00</v>
          </cell>
          <cell r="B236" t="str">
            <v>Sub-base solo estabilizado granul. s/ mistura</v>
          </cell>
          <cell r="E236" t="str">
            <v>m3</v>
          </cell>
        </row>
        <row r="237">
          <cell r="A237" t="str">
            <v>2 S 02 200 01</v>
          </cell>
          <cell r="B237" t="str">
            <v>Base solo estabilizado granul. s/ mistura</v>
          </cell>
          <cell r="E237" t="str">
            <v>m3</v>
          </cell>
        </row>
        <row r="238">
          <cell r="A238" t="str">
            <v>2 S 02 210 00</v>
          </cell>
          <cell r="B238" t="str">
            <v>Sub-base estab. granul. c/ mistura solo na pista</v>
          </cell>
          <cell r="E238" t="str">
            <v>m3</v>
          </cell>
        </row>
        <row r="239">
          <cell r="A239" t="str">
            <v>2 S 02 210 01</v>
          </cell>
          <cell r="B239" t="str">
            <v>Sub-base estab. granul. c/ mist. solo-areia pista</v>
          </cell>
          <cell r="E239" t="str">
            <v>m3</v>
          </cell>
        </row>
        <row r="240">
          <cell r="A240" t="str">
            <v>2 S 02 210 02</v>
          </cell>
          <cell r="B240" t="str">
            <v>Base estab.granul.c/ mist.solo - areia na pista</v>
          </cell>
          <cell r="E240" t="str">
            <v>m3</v>
          </cell>
        </row>
        <row r="241">
          <cell r="A241" t="str">
            <v>2 S 02 220 00</v>
          </cell>
          <cell r="B241" t="str">
            <v>Base estab.granul.c/ mistura solo - brita</v>
          </cell>
          <cell r="E241" t="str">
            <v>m3</v>
          </cell>
        </row>
        <row r="242">
          <cell r="A242" t="str">
            <v>2 S 02 230 00</v>
          </cell>
          <cell r="B242" t="str">
            <v>Base de brita graduada</v>
          </cell>
          <cell r="E242" t="str">
            <v>m3</v>
          </cell>
        </row>
        <row r="243">
          <cell r="A243" t="str">
            <v>2 S 02 230 01</v>
          </cell>
          <cell r="B243" t="str">
            <v>Base brita grad. c/ dist. agreg. contr. de greide</v>
          </cell>
          <cell r="E243" t="str">
            <v>m3</v>
          </cell>
        </row>
        <row r="244">
          <cell r="A244" t="str">
            <v>2 S 02 231 00</v>
          </cell>
          <cell r="B244" t="str">
            <v>Base de macadame hidráulico</v>
          </cell>
          <cell r="E244" t="str">
            <v>m3</v>
          </cell>
        </row>
        <row r="245">
          <cell r="A245" t="str">
            <v>2 S 02 241 01</v>
          </cell>
          <cell r="B245" t="str">
            <v>Base de solo cimento c/ mistura em usina</v>
          </cell>
          <cell r="E245" t="str">
            <v>m3</v>
          </cell>
        </row>
        <row r="246">
          <cell r="A246" t="str">
            <v>2 S 02 243 01</v>
          </cell>
          <cell r="B246" t="str">
            <v>Sub-base de solo melhor. c/ cimento mist. em usina</v>
          </cell>
          <cell r="E246" t="str">
            <v>m3</v>
          </cell>
        </row>
        <row r="247">
          <cell r="A247" t="str">
            <v>2 S 02 300 00</v>
          </cell>
          <cell r="B247" t="str">
            <v>Imprimação</v>
          </cell>
          <cell r="E247" t="str">
            <v>m2</v>
          </cell>
        </row>
        <row r="248">
          <cell r="A248" t="str">
            <v>2 S 02 400 00</v>
          </cell>
          <cell r="B248" t="str">
            <v>Pintura de ligação</v>
          </cell>
          <cell r="E248" t="str">
            <v>m2</v>
          </cell>
        </row>
        <row r="249">
          <cell r="A249" t="str">
            <v>2 S 02 500 00</v>
          </cell>
          <cell r="B249" t="str">
            <v>Tratamento superficial simples c/ cap</v>
          </cell>
          <cell r="E249" t="str">
            <v>m2</v>
          </cell>
        </row>
        <row r="250">
          <cell r="A250" t="str">
            <v>2 S 02 500 01</v>
          </cell>
          <cell r="B250" t="str">
            <v>Tratamento superficial simples c/ emulsão</v>
          </cell>
          <cell r="E250" t="str">
            <v>m2</v>
          </cell>
        </row>
        <row r="251">
          <cell r="A251" t="str">
            <v>2 S 02 500 02</v>
          </cell>
          <cell r="B251" t="str">
            <v>Tratamento superficial simples c/ banho diluído</v>
          </cell>
          <cell r="E251" t="str">
            <v>m2</v>
          </cell>
        </row>
        <row r="252">
          <cell r="A252" t="str">
            <v>2 S 02 501 00</v>
          </cell>
          <cell r="B252" t="str">
            <v>Tratamento superficial duplo c/ cap</v>
          </cell>
          <cell r="E252" t="str">
            <v>m2</v>
          </cell>
        </row>
        <row r="253">
          <cell r="A253" t="str">
            <v>2 S 02 501 01</v>
          </cell>
          <cell r="B253" t="str">
            <v>Tratamento superficial duplo c/ emulsão</v>
          </cell>
          <cell r="E253" t="str">
            <v>m2</v>
          </cell>
        </row>
        <row r="254">
          <cell r="A254" t="str">
            <v>2 S 02 501 02</v>
          </cell>
          <cell r="B254" t="str">
            <v>Tratamento superficial duplo c/ banho diluído</v>
          </cell>
          <cell r="E254" t="str">
            <v>m2</v>
          </cell>
        </row>
        <row r="255">
          <cell r="A255" t="str">
            <v>2 S 02 502 00</v>
          </cell>
          <cell r="B255" t="str">
            <v>Tratamento superficial triplo c/ cap</v>
          </cell>
          <cell r="E255" t="str">
            <v>m2</v>
          </cell>
        </row>
        <row r="256">
          <cell r="A256" t="str">
            <v>2 S 02 502 01</v>
          </cell>
          <cell r="B256" t="str">
            <v>Tratamento superficial triplo c/ emulsão</v>
          </cell>
          <cell r="E256" t="str">
            <v>m2</v>
          </cell>
        </row>
        <row r="257">
          <cell r="A257" t="str">
            <v>2 S 02 502 02</v>
          </cell>
          <cell r="B257" t="str">
            <v>Tratamento superficial triplo c/ banho diluído</v>
          </cell>
          <cell r="E257" t="str">
            <v>m2</v>
          </cell>
        </row>
        <row r="258">
          <cell r="A258" t="str">
            <v>2 S 02 530 00</v>
          </cell>
          <cell r="B258" t="str">
            <v>Pré-misturado a frio</v>
          </cell>
          <cell r="E258" t="str">
            <v>m3</v>
          </cell>
        </row>
        <row r="259">
          <cell r="A259" t="str">
            <v>2 S 02 531 00</v>
          </cell>
          <cell r="B259" t="str">
            <v>Macadame betuminoso por penetração</v>
          </cell>
          <cell r="E259" t="str">
            <v>m3</v>
          </cell>
        </row>
        <row r="260">
          <cell r="A260" t="str">
            <v>2 S 02 532 00</v>
          </cell>
          <cell r="B260" t="str">
            <v>Areia-asfalto a quente</v>
          </cell>
          <cell r="E260" t="str">
            <v>t</v>
          </cell>
        </row>
        <row r="261">
          <cell r="A261" t="str">
            <v>2 S 02 540 01</v>
          </cell>
          <cell r="B261" t="str">
            <v>Conc. betuminoso usinado a quente - capa rolamento</v>
          </cell>
          <cell r="E261" t="str">
            <v>t</v>
          </cell>
        </row>
        <row r="262">
          <cell r="A262" t="str">
            <v>2 S 02 540 02</v>
          </cell>
          <cell r="B262" t="str">
            <v>Concreto betuminoso usinado a quente - "binder"</v>
          </cell>
          <cell r="E262" t="str">
            <v>t</v>
          </cell>
        </row>
        <row r="263">
          <cell r="A263" t="str">
            <v>2 S 02 603 00</v>
          </cell>
          <cell r="B263" t="str">
            <v>Sub-base de concreto rolado</v>
          </cell>
          <cell r="E263" t="str">
            <v>m3</v>
          </cell>
        </row>
        <row r="264">
          <cell r="A264" t="str">
            <v>2 S 02 604 00</v>
          </cell>
          <cell r="B264" t="str">
            <v>Sub-base de concreto de cimento portland</v>
          </cell>
          <cell r="E264" t="str">
            <v>m3</v>
          </cell>
        </row>
        <row r="265">
          <cell r="A265" t="str">
            <v>2 S 02 606 00</v>
          </cell>
          <cell r="B265" t="str">
            <v>Concreto de cimento portland com fôrma deslizante</v>
          </cell>
          <cell r="E265" t="str">
            <v>m3</v>
          </cell>
        </row>
        <row r="266">
          <cell r="A266" t="str">
            <v>2 S 02 607 00</v>
          </cell>
          <cell r="B266" t="str">
            <v>Concreto cimento portland c/ equip. pequeno porte</v>
          </cell>
          <cell r="E266" t="str">
            <v>m3</v>
          </cell>
        </row>
        <row r="267">
          <cell r="A267" t="str">
            <v>2 S 02 700 01</v>
          </cell>
          <cell r="B267" t="str">
            <v>Execução pavim. c/ peças pré-moldadas concr.</v>
          </cell>
          <cell r="E267" t="str">
            <v>m2</v>
          </cell>
        </row>
        <row r="268">
          <cell r="A268" t="str">
            <v>2 S 02 702 00</v>
          </cell>
          <cell r="B268" t="str">
            <v>Limpeza e enchimento de junta de pavimento de conc</v>
          </cell>
          <cell r="E268" t="str">
            <v>m</v>
          </cell>
        </row>
        <row r="269">
          <cell r="A269" t="str">
            <v>2 S 03 000 02</v>
          </cell>
          <cell r="B269" t="str">
            <v>Escavação manual de cavas em material 1a cat</v>
          </cell>
          <cell r="E269" t="str">
            <v>m3</v>
          </cell>
        </row>
        <row r="270">
          <cell r="A270" t="str">
            <v>2 S 03 000 03</v>
          </cell>
          <cell r="B270" t="str">
            <v>Escavação manual de cavas em material 2a cat</v>
          </cell>
          <cell r="E270" t="str">
            <v>m3</v>
          </cell>
        </row>
        <row r="271">
          <cell r="A271" t="str">
            <v>2 S 03 010 01</v>
          </cell>
          <cell r="B271" t="str">
            <v>Escavação em cavas de fundação com esgotamento</v>
          </cell>
          <cell r="E271" t="str">
            <v>m3</v>
          </cell>
        </row>
        <row r="272">
          <cell r="A272" t="str">
            <v>2 S 03 119 01</v>
          </cell>
          <cell r="B272" t="str">
            <v>Escoramento com madeira de OAE</v>
          </cell>
          <cell r="E272" t="str">
            <v>m3</v>
          </cell>
        </row>
        <row r="273">
          <cell r="A273" t="str">
            <v>2 S 03 300 01</v>
          </cell>
          <cell r="B273" t="str">
            <v>Confecção e lançamento concr. magro em betoneira</v>
          </cell>
          <cell r="E273" t="str">
            <v>m3</v>
          </cell>
        </row>
        <row r="274">
          <cell r="A274" t="str">
            <v>2 S 03 321 00</v>
          </cell>
          <cell r="B274" t="str">
            <v>Conc.estr.fck=8 MPa-contr.raz.uso ger.conf. e lanç</v>
          </cell>
          <cell r="E274" t="str">
            <v>m3</v>
          </cell>
        </row>
        <row r="275">
          <cell r="A275" t="str">
            <v>2 S 03 322 00</v>
          </cell>
          <cell r="B275" t="str">
            <v>Conc.estr.fck=10 MPa-contr.raz.uso ger.conf.e lanç</v>
          </cell>
          <cell r="E275" t="str">
            <v>m3</v>
          </cell>
        </row>
        <row r="276">
          <cell r="A276" t="str">
            <v>2 S 03 323 00</v>
          </cell>
          <cell r="B276" t="str">
            <v>Conc.estr.fck=12 MPa-contr.raz.uso ger.conf.e lanç</v>
          </cell>
          <cell r="E276" t="str">
            <v>m3</v>
          </cell>
        </row>
        <row r="277">
          <cell r="A277" t="str">
            <v>2 S 03 324 00</v>
          </cell>
          <cell r="B277" t="str">
            <v>Conc.estr.fck=15 MPa-contr.raz.uso ger.conf.e lanç</v>
          </cell>
          <cell r="E277" t="str">
            <v>m3</v>
          </cell>
        </row>
        <row r="278">
          <cell r="A278" t="str">
            <v>2 S 03 324 01</v>
          </cell>
          <cell r="B278" t="str">
            <v>Conc.estr.fck=15 MPa-contr.raz.c/adit.conf. e lanç</v>
          </cell>
          <cell r="E278" t="str">
            <v>m3</v>
          </cell>
        </row>
        <row r="279">
          <cell r="A279" t="str">
            <v>2 S 03 325 00</v>
          </cell>
          <cell r="B279" t="str">
            <v>Conc.estr.fck=18 MPa-contr.raz.uso ger.conf.e lanç</v>
          </cell>
          <cell r="E279" t="str">
            <v>m3</v>
          </cell>
        </row>
        <row r="280">
          <cell r="A280" t="str">
            <v>2 S 03 325 01</v>
          </cell>
          <cell r="B280" t="str">
            <v>Conc.estr.fck=18 MPa-contr.raz.c/adit.conf. e lanç</v>
          </cell>
          <cell r="E280" t="str">
            <v>m3</v>
          </cell>
        </row>
        <row r="281">
          <cell r="A281" t="str">
            <v>2 S 03 326 00</v>
          </cell>
          <cell r="B281" t="str">
            <v>Conc.estr.fck=20 MPa-contr.raz.uso ger.conf.e lanç</v>
          </cell>
          <cell r="E281" t="str">
            <v>m3</v>
          </cell>
        </row>
        <row r="282">
          <cell r="A282" t="str">
            <v>2 S 03 326 01</v>
          </cell>
          <cell r="B282" t="str">
            <v>Conc.estr.fck=20 MPa-contr.raz.c/adit.conf. e lanç</v>
          </cell>
          <cell r="E282" t="str">
            <v>m3</v>
          </cell>
        </row>
        <row r="283">
          <cell r="A283" t="str">
            <v>2 S 03 327 00</v>
          </cell>
          <cell r="B283" t="str">
            <v>Conc.estr.fck=22 MPa-contr.raz.uso ger.conf.e lanç</v>
          </cell>
          <cell r="E283" t="str">
            <v>m3</v>
          </cell>
        </row>
        <row r="284">
          <cell r="A284" t="str">
            <v>2 S 03 328 00</v>
          </cell>
          <cell r="B284" t="str">
            <v>Conc.estr.fck=24 MPa-contr.raz.uso ger.conf.e lanç</v>
          </cell>
          <cell r="E284" t="str">
            <v>m3</v>
          </cell>
        </row>
        <row r="285">
          <cell r="A285" t="str">
            <v>2 S 03 329 00</v>
          </cell>
          <cell r="B285" t="str">
            <v>Conc.estr.fck=25 MPa-contr.raz.c/adit.conf. e lanç</v>
          </cell>
          <cell r="E285" t="str">
            <v>m3</v>
          </cell>
        </row>
        <row r="286">
          <cell r="A286" t="str">
            <v>2 S 03 329 01</v>
          </cell>
          <cell r="B286" t="str">
            <v>Conc.estr.fck=26 MPa-contr.raz.uso ger.conf.e lanç</v>
          </cell>
          <cell r="E286" t="str">
            <v>m3</v>
          </cell>
        </row>
        <row r="287">
          <cell r="A287" t="str">
            <v>2 S 03 329 02</v>
          </cell>
          <cell r="B287" t="str">
            <v>Conc.estr.fck=30 MPa-contr.raz.uso ger.conf.e lanç</v>
          </cell>
          <cell r="E287" t="str">
            <v>m3</v>
          </cell>
        </row>
        <row r="288">
          <cell r="A288" t="str">
            <v>2 S 03 329 03</v>
          </cell>
          <cell r="B288" t="str">
            <v>Conc.estr.fck=30 MPa-contr.raz.uso ger.conf.e lanç</v>
          </cell>
          <cell r="E288" t="str">
            <v>m3</v>
          </cell>
        </row>
        <row r="289">
          <cell r="A289" t="str">
            <v>2 S 03 329 04</v>
          </cell>
          <cell r="B289" t="str">
            <v>Conc.estr.fck=35 MPa-contr.raz.c/adit.conf. e lanç</v>
          </cell>
          <cell r="E289" t="str">
            <v>m3</v>
          </cell>
        </row>
        <row r="290">
          <cell r="A290" t="str">
            <v>2 S 03 370 00</v>
          </cell>
          <cell r="B290" t="str">
            <v>Forma comum de madeira</v>
          </cell>
          <cell r="E290" t="str">
            <v>m2</v>
          </cell>
        </row>
        <row r="291">
          <cell r="A291" t="str">
            <v>2 S 03 371 01</v>
          </cell>
          <cell r="B291" t="str">
            <v>Forma de placa compensada resinada</v>
          </cell>
          <cell r="E291" t="str">
            <v>m2</v>
          </cell>
        </row>
        <row r="292">
          <cell r="A292" t="str">
            <v>2 S 03 371 02</v>
          </cell>
          <cell r="B292" t="str">
            <v>Forma de placa compensada plastificada</v>
          </cell>
          <cell r="E292" t="str">
            <v>m2</v>
          </cell>
        </row>
        <row r="293">
          <cell r="A293" t="str">
            <v>2 S 03 372 01</v>
          </cell>
          <cell r="B293" t="str">
            <v>Formas para tubulão</v>
          </cell>
          <cell r="E293" t="str">
            <v>m2</v>
          </cell>
        </row>
        <row r="294">
          <cell r="A294" t="str">
            <v>2 S 03 401 01</v>
          </cell>
          <cell r="B294" t="str">
            <v>Estaca tipo Franki D=350 mm</v>
          </cell>
          <cell r="E294" t="str">
            <v>m</v>
          </cell>
        </row>
        <row r="295">
          <cell r="A295" t="str">
            <v>2 S 03 401 02</v>
          </cell>
          <cell r="B295" t="str">
            <v>Estaca tipo Franki D=400 mm</v>
          </cell>
          <cell r="E295" t="str">
            <v>m</v>
          </cell>
        </row>
        <row r="296">
          <cell r="A296" t="str">
            <v>2 S 03 401 03</v>
          </cell>
          <cell r="B296" t="str">
            <v>Estaca tipo Franki D=520 mm</v>
          </cell>
          <cell r="E296" t="str">
            <v>m</v>
          </cell>
        </row>
        <row r="297">
          <cell r="A297" t="str">
            <v>2 S 03 401 04</v>
          </cell>
          <cell r="B297" t="str">
            <v>Estaca tipo Franki D=600 mm</v>
          </cell>
          <cell r="E297" t="str">
            <v>m</v>
          </cell>
        </row>
        <row r="298">
          <cell r="A298" t="str">
            <v>2 S 03 402 01</v>
          </cell>
          <cell r="B298" t="str">
            <v>Cravação estacas pré-mold. de concreto 30 x 30 cm</v>
          </cell>
          <cell r="E298" t="str">
            <v>m</v>
          </cell>
        </row>
        <row r="299">
          <cell r="A299" t="str">
            <v>2 S 03 404 01</v>
          </cell>
          <cell r="B299" t="str">
            <v>Forn. e crav. estacas perfil met. I de 10" simples</v>
          </cell>
          <cell r="E299" t="str">
            <v>m</v>
          </cell>
        </row>
        <row r="300">
          <cell r="A300" t="str">
            <v>2 S 03 404 04</v>
          </cell>
          <cell r="B300" t="str">
            <v>Forn. e crav. estacas perfil met. I de 10" duplo</v>
          </cell>
          <cell r="E300" t="str">
            <v>m</v>
          </cell>
        </row>
        <row r="301">
          <cell r="A301" t="str">
            <v>2 S 03 404 11</v>
          </cell>
          <cell r="B301" t="str">
            <v>Cravação estacas met. trilhos soldados - estrela</v>
          </cell>
          <cell r="E301" t="str">
            <v>m</v>
          </cell>
        </row>
        <row r="302">
          <cell r="A302" t="str">
            <v>2 S 03 410 01</v>
          </cell>
          <cell r="B302" t="str">
            <v>Tubulão a céu aberto diâmetro externo = 1,00 m</v>
          </cell>
          <cell r="E302" t="str">
            <v>m</v>
          </cell>
        </row>
        <row r="303">
          <cell r="A303" t="str">
            <v>2 S 03 410 11</v>
          </cell>
          <cell r="B303" t="str">
            <v>Tubulão a céu aberto diâmetro externo = 1,20 m</v>
          </cell>
          <cell r="E303" t="str">
            <v>m</v>
          </cell>
        </row>
        <row r="304">
          <cell r="A304" t="str">
            <v>2 S 03 410 21</v>
          </cell>
          <cell r="B304" t="str">
            <v>Tubulão a céu aberto diâmetro externo = 1,40 m</v>
          </cell>
          <cell r="E304" t="str">
            <v>m</v>
          </cell>
        </row>
        <row r="305">
          <cell r="A305" t="str">
            <v>2 S 03 410 31</v>
          </cell>
          <cell r="B305" t="str">
            <v>Tubulão a céu aberto diâmetro externo = 1,60 m</v>
          </cell>
          <cell r="E305" t="str">
            <v>m</v>
          </cell>
        </row>
        <row r="306">
          <cell r="A306" t="str">
            <v>2 S 03 410 41</v>
          </cell>
          <cell r="B306" t="str">
            <v>Tubulão a céu aberto diâmetro externo = 1,80 m</v>
          </cell>
          <cell r="E306" t="str">
            <v>m</v>
          </cell>
        </row>
        <row r="307">
          <cell r="A307" t="str">
            <v>2 S 03 410 51</v>
          </cell>
          <cell r="B307" t="str">
            <v>Tubulão a céu aberto diâmetro externo = 2,00 m</v>
          </cell>
          <cell r="E307" t="str">
            <v>m</v>
          </cell>
        </row>
        <row r="308">
          <cell r="A308" t="str">
            <v>2 S 03 410 61</v>
          </cell>
          <cell r="B308" t="str">
            <v>Tubulão a céu aberto diâmetro externo = 2,20 m</v>
          </cell>
          <cell r="E308" t="str">
            <v>m</v>
          </cell>
        </row>
        <row r="309">
          <cell r="A309" t="str">
            <v>2 S 03 411 11</v>
          </cell>
          <cell r="B309" t="str">
            <v>Tub.ar comp.D=1,2 m prof.até 12 m lâmina d'água LF</v>
          </cell>
          <cell r="E309" t="str">
            <v>m</v>
          </cell>
        </row>
        <row r="310">
          <cell r="A310" t="str">
            <v>2 S 03 411 12</v>
          </cell>
          <cell r="B310" t="str">
            <v>Tub.ar comp.D=1,2 m prof. 12/18 m lâmina d'água LF</v>
          </cell>
          <cell r="E310" t="str">
            <v>m</v>
          </cell>
        </row>
        <row r="311">
          <cell r="A311" t="str">
            <v>2 S 03 411 13</v>
          </cell>
          <cell r="B311" t="str">
            <v>Tub.ar comp.D=1,2 m prof. 18/24 m lâmina d'água LF</v>
          </cell>
          <cell r="E311" t="str">
            <v>m</v>
          </cell>
        </row>
        <row r="312">
          <cell r="A312" t="str">
            <v>2 S 03 411 14</v>
          </cell>
          <cell r="B312" t="str">
            <v>Tub.ar comp.D=1,2 m prof. 24/27 m lâmina d'água LF</v>
          </cell>
          <cell r="E312" t="str">
            <v>m</v>
          </cell>
        </row>
        <row r="313">
          <cell r="A313" t="str">
            <v>2 S 03 411 15</v>
          </cell>
          <cell r="B313" t="str">
            <v>Tub.ar.comp.D=1,2 m prof. 27/31 m lâmina d'água LF</v>
          </cell>
          <cell r="E313" t="str">
            <v>m</v>
          </cell>
        </row>
        <row r="314">
          <cell r="A314" t="str">
            <v>2 S 03 411 21</v>
          </cell>
          <cell r="B314" t="str">
            <v>Tub.ar.comp.D=1,4 m prof.até 12 m lâmina d'água LF</v>
          </cell>
          <cell r="E314" t="str">
            <v>m</v>
          </cell>
        </row>
        <row r="315">
          <cell r="A315" t="str">
            <v>2 S 03 411 22</v>
          </cell>
          <cell r="B315" t="str">
            <v>Tub.ar comp.D=1,4 m prof. 12/18 m lâmina d'água LF</v>
          </cell>
          <cell r="E315" t="str">
            <v>m</v>
          </cell>
        </row>
        <row r="316">
          <cell r="A316" t="str">
            <v>2 S 03 411 23</v>
          </cell>
          <cell r="B316" t="str">
            <v>Tub.ar comp.D=1,4 m prof. 18/24 m lâmina d'água LF</v>
          </cell>
          <cell r="E316" t="str">
            <v>m</v>
          </cell>
        </row>
        <row r="317">
          <cell r="A317" t="str">
            <v>2 S 03 411 24</v>
          </cell>
          <cell r="B317" t="str">
            <v>Tub.ar comp.D=1,4 m prof. 24/27 m lâmina d'água LF</v>
          </cell>
          <cell r="E317" t="str">
            <v>m</v>
          </cell>
        </row>
        <row r="318">
          <cell r="A318" t="str">
            <v>2 S 03 411 25</v>
          </cell>
          <cell r="B318" t="str">
            <v>Tub.ar comp.D=1,4 m prof. 27/31 m lâmina d'água LF</v>
          </cell>
          <cell r="E318" t="str">
            <v>m</v>
          </cell>
        </row>
        <row r="319">
          <cell r="A319" t="str">
            <v>2 S 03 411 31</v>
          </cell>
          <cell r="B319" t="str">
            <v>Tub.ar comp.D=1,6 m prof.até 12 m lâmina d'água LF</v>
          </cell>
          <cell r="E319" t="str">
            <v>m</v>
          </cell>
        </row>
        <row r="320">
          <cell r="A320" t="str">
            <v>2 S 03 411 32</v>
          </cell>
          <cell r="B320" t="str">
            <v>Tub.ar comp.D=1,6 m prof. 12/18 m lâmina d'água LF</v>
          </cell>
          <cell r="E320" t="str">
            <v>m</v>
          </cell>
        </row>
        <row r="321">
          <cell r="A321" t="str">
            <v>2 S 03 411 33</v>
          </cell>
          <cell r="B321" t="str">
            <v>Tub.ar comp.D=1,6 m prof. 18/24 m lâmina d'água LF</v>
          </cell>
          <cell r="E321" t="str">
            <v>m</v>
          </cell>
        </row>
        <row r="322">
          <cell r="A322" t="str">
            <v>2 S 03 411 34</v>
          </cell>
          <cell r="B322" t="str">
            <v>Tub.ar comp.D=1,6 m prof. 24/27 m lâmina d'água LF</v>
          </cell>
          <cell r="E322" t="str">
            <v>m</v>
          </cell>
        </row>
        <row r="323">
          <cell r="A323" t="str">
            <v>2 S 03 411 35</v>
          </cell>
          <cell r="B323" t="str">
            <v>Tub.ar comp.D=1,6 m prof. 27/31 m lâmina d'água LF</v>
          </cell>
          <cell r="E323" t="str">
            <v>m</v>
          </cell>
        </row>
        <row r="324">
          <cell r="A324" t="str">
            <v>2 S 03 411 41</v>
          </cell>
          <cell r="B324" t="str">
            <v>Tub.ar comp.D=1,8 m prof.até 12 m lâmina d'água LF</v>
          </cell>
          <cell r="E324" t="str">
            <v>m</v>
          </cell>
        </row>
        <row r="325">
          <cell r="A325" t="str">
            <v>2 S 03 411 42</v>
          </cell>
          <cell r="B325" t="str">
            <v>Tub.ar comp.D=1,8 m prof. 12/18 m lâmina d'água LF</v>
          </cell>
          <cell r="E325" t="str">
            <v>m</v>
          </cell>
        </row>
        <row r="326">
          <cell r="A326" t="str">
            <v>2 S 03 411 43</v>
          </cell>
          <cell r="B326" t="str">
            <v>Tub.ar comp.D=1,8 m prof. 18/24 m lâmina d'água LF</v>
          </cell>
          <cell r="E326" t="str">
            <v>m</v>
          </cell>
        </row>
        <row r="327">
          <cell r="A327" t="str">
            <v>2 S 03 411 44</v>
          </cell>
          <cell r="B327" t="str">
            <v>Tub.ar comp.D=1,8 m prof. 24/27 m lâmina d'água LF</v>
          </cell>
          <cell r="E327" t="str">
            <v>m</v>
          </cell>
        </row>
        <row r="328">
          <cell r="A328" t="str">
            <v>2 S 03 411 45</v>
          </cell>
          <cell r="B328" t="str">
            <v>Tub.ar comp.D=1,8 m prof. 27/31 m lâmina d'água LF</v>
          </cell>
          <cell r="E328" t="str">
            <v>m</v>
          </cell>
        </row>
        <row r="329">
          <cell r="A329" t="str">
            <v>2 S 03 411 51</v>
          </cell>
          <cell r="B329" t="str">
            <v>Tub.ar comp.D=2,0 m até 12 m lâmina d'água LF</v>
          </cell>
          <cell r="E329" t="str">
            <v>m</v>
          </cell>
        </row>
        <row r="330">
          <cell r="A330" t="str">
            <v>2 S 03 411 52</v>
          </cell>
          <cell r="B330" t="str">
            <v>Tub.ar comp.D=2,0 m prof. 12/18 m lâmina d'água LF</v>
          </cell>
          <cell r="E330" t="str">
            <v>m</v>
          </cell>
        </row>
        <row r="331">
          <cell r="A331" t="str">
            <v>2 S 03 411 53</v>
          </cell>
          <cell r="B331" t="str">
            <v>Tub.ar comp.D=2,0 m prof.18/24 m lâmina d'água LF</v>
          </cell>
          <cell r="E331" t="str">
            <v>m</v>
          </cell>
        </row>
        <row r="332">
          <cell r="A332" t="str">
            <v>2 S 03 411 54</v>
          </cell>
          <cell r="B332" t="str">
            <v>Tub.ar comp.D=2,0 m prof.24/27 m lâmina d'água LF</v>
          </cell>
          <cell r="E332" t="str">
            <v>m</v>
          </cell>
        </row>
        <row r="333">
          <cell r="A333" t="str">
            <v>2 S 03 411 55</v>
          </cell>
          <cell r="B333" t="str">
            <v>Tub.ar comp.D=2,0 m prof.27/31 m lâmina d'água LF</v>
          </cell>
          <cell r="E333" t="str">
            <v>m</v>
          </cell>
        </row>
        <row r="334">
          <cell r="A334" t="str">
            <v>2 S 03 411 61</v>
          </cell>
          <cell r="B334" t="str">
            <v>Tub.ar comp.D=2,2 m prof.até 12 m lâmina d'água LF</v>
          </cell>
          <cell r="E334" t="str">
            <v>m</v>
          </cell>
        </row>
        <row r="335">
          <cell r="A335" t="str">
            <v>2 S 03 411 62</v>
          </cell>
          <cell r="B335" t="str">
            <v>Tub.ar comp.D=2,2 m prof.12/18 m lâmina d'água LF</v>
          </cell>
          <cell r="E335" t="str">
            <v>m</v>
          </cell>
        </row>
        <row r="336">
          <cell r="A336" t="str">
            <v>2 S 03 411 63</v>
          </cell>
          <cell r="B336" t="str">
            <v>Tub.ar comp.D=2,2 m prof.18/24 m lâmina d'água LF</v>
          </cell>
          <cell r="E336" t="str">
            <v>m</v>
          </cell>
        </row>
        <row r="337">
          <cell r="A337" t="str">
            <v>2 S 03 411 64</v>
          </cell>
          <cell r="B337" t="str">
            <v>Tub.ar comp.D=2,2 m prof.24/27 m lâmina d'água LF</v>
          </cell>
          <cell r="E337" t="str">
            <v>m</v>
          </cell>
        </row>
        <row r="338">
          <cell r="A338" t="str">
            <v>2 S 03 411 65</v>
          </cell>
          <cell r="B338" t="str">
            <v>Tub.ar comp.D=2,2 m prof.27/31m lâmina d'água LF</v>
          </cell>
          <cell r="E338" t="str">
            <v>m</v>
          </cell>
        </row>
        <row r="339">
          <cell r="A339" t="str">
            <v>2 S 03 412 01</v>
          </cell>
          <cell r="B339" t="str">
            <v>Esc.p/alarg. base tub.ar comp.prof. até 12 m LF</v>
          </cell>
          <cell r="E339" t="str">
            <v>m3</v>
          </cell>
        </row>
        <row r="340">
          <cell r="A340" t="str">
            <v>2 S 03 412 02</v>
          </cell>
          <cell r="B340" t="str">
            <v>Esc.p/alarg. base tub.ar comp.prof.12/18 m LF</v>
          </cell>
          <cell r="E340" t="str">
            <v>m3</v>
          </cell>
        </row>
        <row r="341">
          <cell r="A341" t="str">
            <v>2 S 03 412 03</v>
          </cell>
          <cell r="B341" t="str">
            <v>Esc.p/alarg. base tub.ar comp.prof.18/24 m LF</v>
          </cell>
          <cell r="E341" t="str">
            <v>m3</v>
          </cell>
        </row>
        <row r="342">
          <cell r="A342" t="str">
            <v>2 S 03 412 04</v>
          </cell>
          <cell r="B342" t="str">
            <v>Esc.p/alarg. base tub.ar comp.prof.24/27 m LF</v>
          </cell>
          <cell r="E342" t="str">
            <v>m3</v>
          </cell>
        </row>
        <row r="343">
          <cell r="A343" t="str">
            <v>2 S 03 412 05</v>
          </cell>
          <cell r="B343" t="str">
            <v>Esc.p/alarg. base tub.ar comp.prof.27/31m LF</v>
          </cell>
          <cell r="E343" t="str">
            <v>m3</v>
          </cell>
        </row>
        <row r="344">
          <cell r="A344" t="str">
            <v>2 S 03 412 11</v>
          </cell>
          <cell r="B344" t="str">
            <v>Forn.lanç.conc. base tub.ar comp.até 12m LF</v>
          </cell>
          <cell r="E344" t="str">
            <v>m3</v>
          </cell>
        </row>
        <row r="345">
          <cell r="A345" t="str">
            <v>2 S 03 412 12</v>
          </cell>
          <cell r="B345" t="str">
            <v>Forn.lanc.conc.base tub.ar comp.prof.12/18m LF</v>
          </cell>
          <cell r="E345" t="str">
            <v>m3</v>
          </cell>
        </row>
        <row r="346">
          <cell r="A346" t="str">
            <v>2 S 03 412 13</v>
          </cell>
          <cell r="B346" t="str">
            <v>Forn.lanç.conc.base tub.ar comp.prof.18/24m LF</v>
          </cell>
          <cell r="E346" t="str">
            <v>m3</v>
          </cell>
        </row>
        <row r="347">
          <cell r="A347" t="str">
            <v>2 S 03 412 14</v>
          </cell>
          <cell r="B347" t="str">
            <v>Forn.lanç.conc.base tub.ar comp.prof.24/27m LF</v>
          </cell>
          <cell r="E347" t="str">
            <v>m3</v>
          </cell>
        </row>
        <row r="348">
          <cell r="A348" t="str">
            <v>2 S 03 412 15</v>
          </cell>
          <cell r="B348" t="str">
            <v>Forn.lanç.conc.base tub.ar comp.prof. 27/31m LF</v>
          </cell>
          <cell r="E348" t="str">
            <v>m3</v>
          </cell>
        </row>
        <row r="349">
          <cell r="A349" t="str">
            <v>2 S 03 510 00</v>
          </cell>
          <cell r="B349" t="str">
            <v>Aparelho apoio em neoprene fretado-forn. e aplic.</v>
          </cell>
          <cell r="E349" t="str">
            <v>kg</v>
          </cell>
        </row>
        <row r="350">
          <cell r="A350" t="str">
            <v>2 S 03 700 01</v>
          </cell>
          <cell r="B350" t="str">
            <v>Fabricação guarda-corpo tipo GM, moldado no local</v>
          </cell>
          <cell r="E350" t="str">
            <v>m</v>
          </cell>
        </row>
        <row r="351">
          <cell r="A351" t="str">
            <v>2 S 03 920 01</v>
          </cell>
          <cell r="B351" t="str">
            <v>Abertura concretagem bases tubulões céu aberto</v>
          </cell>
          <cell r="E351" t="str">
            <v>m3</v>
          </cell>
        </row>
        <row r="352">
          <cell r="A352" t="str">
            <v>2 S 03 930 00</v>
          </cell>
          <cell r="B352" t="str">
            <v>Junta de cantoneira</v>
          </cell>
          <cell r="E352" t="str">
            <v>m</v>
          </cell>
        </row>
        <row r="353">
          <cell r="A353" t="str">
            <v>2 S 03 940 00</v>
          </cell>
          <cell r="B353" t="str">
            <v>Compactação manual</v>
          </cell>
          <cell r="E353" t="str">
            <v>m3</v>
          </cell>
        </row>
        <row r="354">
          <cell r="A354" t="str">
            <v>2 S 03 940 01</v>
          </cell>
          <cell r="B354" t="str">
            <v>Reaterro e compactação</v>
          </cell>
          <cell r="E354" t="str">
            <v>m3</v>
          </cell>
        </row>
        <row r="355">
          <cell r="A355" t="str">
            <v>2 S 03 951 01</v>
          </cell>
          <cell r="B355" t="str">
            <v>Pintura com nata de cimento</v>
          </cell>
          <cell r="E355" t="str">
            <v>m2</v>
          </cell>
        </row>
        <row r="356">
          <cell r="A356" t="str">
            <v>2 S 03 990 01</v>
          </cell>
          <cell r="B356" t="str">
            <v>Confecção e colocação cabo 4 cord de 12,7 mm - MAC</v>
          </cell>
          <cell r="E356" t="str">
            <v>kg</v>
          </cell>
        </row>
        <row r="357">
          <cell r="A357" t="str">
            <v>2 S 03 990 02</v>
          </cell>
          <cell r="B357" t="str">
            <v>Confecção e colocação cabo 6 cord de 12,7 mm - MAC</v>
          </cell>
          <cell r="E357" t="str">
            <v>kg</v>
          </cell>
        </row>
        <row r="358">
          <cell r="A358" t="str">
            <v>2 S 03 990 03</v>
          </cell>
          <cell r="B358" t="str">
            <v>Confecção e colocação cabo 7 cord de 12,7 mm - MAC</v>
          </cell>
          <cell r="E358" t="str">
            <v>kg</v>
          </cell>
        </row>
        <row r="359">
          <cell r="A359" t="str">
            <v>2 S 03 990 04</v>
          </cell>
          <cell r="B359" t="str">
            <v>Confecção e colocação cabo 12 cord de 12,7 mm -MAC</v>
          </cell>
          <cell r="E359" t="str">
            <v>kg</v>
          </cell>
        </row>
        <row r="360">
          <cell r="A360" t="str">
            <v>2 S 03 990 05</v>
          </cell>
          <cell r="B360" t="str">
            <v>Confecção e colocação cabo 4 cord. D=12,7mm FREYSS</v>
          </cell>
          <cell r="E360" t="str">
            <v>kg</v>
          </cell>
        </row>
        <row r="361">
          <cell r="A361" t="str">
            <v>2 S 03 990 06</v>
          </cell>
          <cell r="B361" t="str">
            <v>Confecção e colocação cabo 6 cord. D=12,7mm FREYSS</v>
          </cell>
          <cell r="E361" t="str">
            <v>kg</v>
          </cell>
        </row>
        <row r="362">
          <cell r="A362" t="str">
            <v>2 S 03 990 07</v>
          </cell>
          <cell r="B362" t="str">
            <v>Confecção e colocação cabo 7 cord. D=12,7mm FREYSS</v>
          </cell>
          <cell r="E362" t="str">
            <v>kg</v>
          </cell>
        </row>
        <row r="363">
          <cell r="A363" t="str">
            <v>2 S 03 990 08</v>
          </cell>
          <cell r="B363" t="str">
            <v>Confecção e colocação cabo 12cord. D=12,7mm FREYSS</v>
          </cell>
          <cell r="E363" t="str">
            <v>kg</v>
          </cell>
        </row>
        <row r="364">
          <cell r="A364" t="str">
            <v>2 S 03 991 01</v>
          </cell>
          <cell r="B364" t="str">
            <v>Dreno de PVC D=75 mm</v>
          </cell>
          <cell r="E364" t="str">
            <v>und</v>
          </cell>
        </row>
        <row r="365">
          <cell r="A365" t="str">
            <v>2 S 03 991 02</v>
          </cell>
          <cell r="B365" t="str">
            <v>Dreno de PVC D=100 mm</v>
          </cell>
          <cell r="E365" t="str">
            <v>und</v>
          </cell>
        </row>
        <row r="366">
          <cell r="A366" t="str">
            <v>2 S 03 999 01</v>
          </cell>
          <cell r="B366" t="str">
            <v>Protensão e injeção cabo 4 cord. D=12,7 mm - MAC</v>
          </cell>
          <cell r="E366" t="str">
            <v>und</v>
          </cell>
        </row>
        <row r="367">
          <cell r="A367" t="str">
            <v>2 S 03 999 02</v>
          </cell>
          <cell r="B367" t="str">
            <v>Protensão e injeção cabo 6 cord. D=12,7 mm - MAC</v>
          </cell>
          <cell r="E367" t="str">
            <v>und</v>
          </cell>
        </row>
        <row r="368">
          <cell r="A368" t="str">
            <v>2 S 03 999 03</v>
          </cell>
          <cell r="B368" t="str">
            <v>Protensão e injeção cabo 7 cord. D=12,7 mm - MAC</v>
          </cell>
          <cell r="E368" t="str">
            <v>und</v>
          </cell>
        </row>
        <row r="369">
          <cell r="A369" t="str">
            <v>2 S 03 999 04</v>
          </cell>
          <cell r="B369" t="str">
            <v>Protensão e injeção cabo 12 cord. D=12,7 mm - MAC</v>
          </cell>
          <cell r="E369" t="str">
            <v>und</v>
          </cell>
        </row>
        <row r="370">
          <cell r="A370" t="str">
            <v>2 S 03 999 05</v>
          </cell>
          <cell r="B370" t="str">
            <v>Protensão e injeção cabo 4 cord. D=12,7mm - FREYSS</v>
          </cell>
          <cell r="E370" t="str">
            <v>und</v>
          </cell>
        </row>
        <row r="371">
          <cell r="A371" t="str">
            <v>2 S 03 999 06</v>
          </cell>
          <cell r="B371" t="str">
            <v>Protensão e injeção cabo 6 cord. D=12,7mm - FREYSS</v>
          </cell>
          <cell r="E371" t="str">
            <v>und</v>
          </cell>
        </row>
        <row r="372">
          <cell r="A372" t="str">
            <v>2 S 03 999 07</v>
          </cell>
          <cell r="B372" t="str">
            <v>Protensão e injeção cabo 7 cord. D=12,7mm - FREYSS</v>
          </cell>
          <cell r="E372" t="str">
            <v>und</v>
          </cell>
        </row>
        <row r="373">
          <cell r="A373" t="str">
            <v>2 S 03 999 08</v>
          </cell>
          <cell r="B373" t="str">
            <v>Protensão e injeção cabo 12 cord. D=12,7mm FREYSS</v>
          </cell>
          <cell r="E373" t="str">
            <v>und</v>
          </cell>
        </row>
        <row r="374">
          <cell r="A374" t="str">
            <v>2 S 04 000 00</v>
          </cell>
          <cell r="B374" t="str">
            <v>Escavação manual em material de 1a cat</v>
          </cell>
          <cell r="E374" t="str">
            <v>m3</v>
          </cell>
        </row>
        <row r="375">
          <cell r="A375" t="str">
            <v>2 S 04 000 01</v>
          </cell>
          <cell r="B375" t="str">
            <v>Escavação manual reat.compact.mat.1a cat.</v>
          </cell>
          <cell r="E375" t="str">
            <v>m3</v>
          </cell>
        </row>
        <row r="376">
          <cell r="A376" t="str">
            <v>2 S 04 001 00</v>
          </cell>
          <cell r="B376" t="str">
            <v>Escavação mecânica de vala em mat.1a cat.</v>
          </cell>
          <cell r="E376" t="str">
            <v>m3</v>
          </cell>
        </row>
        <row r="377">
          <cell r="A377" t="str">
            <v>2 S 04 001 01</v>
          </cell>
          <cell r="B377" t="str">
            <v>Escavação mecânica reat. e comp. vala mat.1a cat.</v>
          </cell>
          <cell r="E377" t="str">
            <v>m3</v>
          </cell>
        </row>
        <row r="378">
          <cell r="A378" t="str">
            <v>2 S 04 002 01</v>
          </cell>
          <cell r="B378" t="str">
            <v>Perfuração para dreno sub-horizontal mat. 1a cat.</v>
          </cell>
          <cell r="E378" t="str">
            <v>m</v>
          </cell>
        </row>
        <row r="379">
          <cell r="A379" t="str">
            <v>2 S 04 010 00</v>
          </cell>
          <cell r="B379" t="str">
            <v>Escavação manual material 2a categoria</v>
          </cell>
          <cell r="E379" t="str">
            <v>m3</v>
          </cell>
        </row>
        <row r="380">
          <cell r="A380" t="str">
            <v>2 S 04 010 01</v>
          </cell>
          <cell r="B380" t="str">
            <v>Escavação manual reat.compactação em mat.2a cat.</v>
          </cell>
          <cell r="E380" t="str">
            <v>m3</v>
          </cell>
        </row>
        <row r="381">
          <cell r="A381" t="str">
            <v>2 S 04 011 00</v>
          </cell>
          <cell r="B381" t="str">
            <v>Escavação mecânica de vala em mat. 2a categoria</v>
          </cell>
          <cell r="E381" t="str">
            <v>m3</v>
          </cell>
        </row>
        <row r="382">
          <cell r="A382" t="str">
            <v>2 S 04 011 01</v>
          </cell>
          <cell r="B382" t="str">
            <v>Escavação mecânica reat.compact. vala mat.2a cat.</v>
          </cell>
          <cell r="E382" t="str">
            <v>m3</v>
          </cell>
        </row>
        <row r="383">
          <cell r="A383" t="str">
            <v>2 S 04 012 01</v>
          </cell>
          <cell r="B383" t="str">
            <v>Perfuração para dreno sub-horizontal mat 2a cat.</v>
          </cell>
          <cell r="E383" t="str">
            <v>m</v>
          </cell>
        </row>
        <row r="384">
          <cell r="A384" t="str">
            <v>2 S 04 020 00</v>
          </cell>
          <cell r="B384" t="str">
            <v>Escavação em vala material de 3a categoria</v>
          </cell>
          <cell r="E384" t="str">
            <v>m3</v>
          </cell>
        </row>
        <row r="385">
          <cell r="A385" t="str">
            <v>2 S 04 100 01</v>
          </cell>
          <cell r="B385" t="str">
            <v>Corpo BSTC D=0,60m</v>
          </cell>
          <cell r="E385" t="str">
            <v>m</v>
          </cell>
        </row>
        <row r="386">
          <cell r="A386" t="str">
            <v>2 S 04 100 02</v>
          </cell>
          <cell r="B386" t="str">
            <v>Corpo BSTC D=0,80m</v>
          </cell>
          <cell r="E386" t="str">
            <v>m</v>
          </cell>
        </row>
        <row r="387">
          <cell r="A387" t="str">
            <v>2 S 04 100 03</v>
          </cell>
          <cell r="B387" t="str">
            <v>Corpo BSTC D=1,00m</v>
          </cell>
          <cell r="E387" t="str">
            <v>m</v>
          </cell>
        </row>
        <row r="388">
          <cell r="A388" t="str">
            <v>2 S 04 100 04</v>
          </cell>
          <cell r="B388" t="str">
            <v>Corpo BSTC D=1,20m</v>
          </cell>
          <cell r="E388" t="str">
            <v>m</v>
          </cell>
        </row>
        <row r="389">
          <cell r="A389" t="str">
            <v>2 S 04 100 05</v>
          </cell>
          <cell r="B389" t="str">
            <v>Corpo BSTC D=1,50m</v>
          </cell>
          <cell r="E389" t="str">
            <v>m</v>
          </cell>
        </row>
        <row r="390">
          <cell r="A390" t="str">
            <v>2 S 04 101 01</v>
          </cell>
          <cell r="B390" t="str">
            <v>Boca BSTC D=0,60 m normal</v>
          </cell>
          <cell r="E390" t="str">
            <v>und</v>
          </cell>
        </row>
        <row r="391">
          <cell r="A391" t="str">
            <v>2 S 04 101 02</v>
          </cell>
          <cell r="B391" t="str">
            <v>Boca BSTC D=0,80m normal</v>
          </cell>
          <cell r="E391" t="str">
            <v>und</v>
          </cell>
        </row>
        <row r="392">
          <cell r="A392" t="str">
            <v>2 S 04 101 03</v>
          </cell>
          <cell r="B392" t="str">
            <v>Boca BSTC D=1,00m normal</v>
          </cell>
          <cell r="E392" t="str">
            <v>und</v>
          </cell>
        </row>
        <row r="393">
          <cell r="A393" t="str">
            <v>2 S 04 101 04</v>
          </cell>
          <cell r="B393" t="str">
            <v>Boca BSTC D=1,20m normal</v>
          </cell>
          <cell r="E393" t="str">
            <v>und</v>
          </cell>
        </row>
        <row r="394">
          <cell r="A394" t="str">
            <v>2 S 04 101 05</v>
          </cell>
          <cell r="B394" t="str">
            <v>Boca BSTC D=1,50m normal</v>
          </cell>
          <cell r="E394" t="str">
            <v>und</v>
          </cell>
        </row>
        <row r="395">
          <cell r="A395" t="str">
            <v>2 S 04 101 06</v>
          </cell>
          <cell r="B395" t="str">
            <v>Boca BSTC D=0,60m - esc.=15</v>
          </cell>
          <cell r="E395" t="str">
            <v>und</v>
          </cell>
        </row>
        <row r="396">
          <cell r="A396" t="str">
            <v>2 S 04 101 07</v>
          </cell>
          <cell r="B396" t="str">
            <v>Boca BSTC D=0,80 m - esc.=15</v>
          </cell>
          <cell r="E396" t="str">
            <v>und</v>
          </cell>
        </row>
        <row r="397">
          <cell r="A397" t="str">
            <v>2 S 04 101 08</v>
          </cell>
          <cell r="B397" t="str">
            <v>Boca BSTC D=1,00 m - esc.=15</v>
          </cell>
          <cell r="E397" t="str">
            <v>und</v>
          </cell>
        </row>
        <row r="398">
          <cell r="A398" t="str">
            <v>2 S 04 101 09</v>
          </cell>
          <cell r="B398" t="str">
            <v>Boca BSTC D=1,20 m - esc.=15</v>
          </cell>
          <cell r="E398" t="str">
            <v>und</v>
          </cell>
        </row>
        <row r="399">
          <cell r="A399" t="str">
            <v>2 S 04 101 10</v>
          </cell>
          <cell r="B399" t="str">
            <v>Boca BSTC D=1,50 m - esc.=15</v>
          </cell>
          <cell r="E399" t="str">
            <v>und</v>
          </cell>
        </row>
        <row r="400">
          <cell r="A400" t="str">
            <v>2 S 04 101 11</v>
          </cell>
          <cell r="B400" t="str">
            <v>Boca BSTC D=0,60 m - esc.=30</v>
          </cell>
          <cell r="E400" t="str">
            <v>und</v>
          </cell>
        </row>
        <row r="401">
          <cell r="A401" t="str">
            <v>2 S 04 101 12</v>
          </cell>
          <cell r="B401" t="str">
            <v>Boca BSTC D=0,80 m - esc.=30</v>
          </cell>
          <cell r="E401" t="str">
            <v>und</v>
          </cell>
        </row>
        <row r="402">
          <cell r="A402" t="str">
            <v>2 S 04 101 13</v>
          </cell>
          <cell r="B402" t="str">
            <v>Boca BSTC D=1,00 m - esc.=30</v>
          </cell>
          <cell r="E402" t="str">
            <v>und</v>
          </cell>
        </row>
        <row r="403">
          <cell r="A403" t="str">
            <v>2 S 04 101 14</v>
          </cell>
          <cell r="B403" t="str">
            <v>Boca BSTC D=1,20 m - esc.=30</v>
          </cell>
          <cell r="E403" t="str">
            <v>und</v>
          </cell>
        </row>
        <row r="404">
          <cell r="A404" t="str">
            <v>2 S 04 101 15</v>
          </cell>
          <cell r="B404" t="str">
            <v>Boca BSTC D=1,50 m - esc.=30</v>
          </cell>
          <cell r="E404" t="str">
            <v>und</v>
          </cell>
        </row>
        <row r="405">
          <cell r="A405" t="str">
            <v>2 S 04 101 16</v>
          </cell>
          <cell r="B405" t="str">
            <v>Boca BSTC D=0,60 m - esc.=45</v>
          </cell>
          <cell r="E405" t="str">
            <v>und</v>
          </cell>
        </row>
        <row r="406">
          <cell r="A406" t="str">
            <v>2 S 04 101 17</v>
          </cell>
          <cell r="B406" t="str">
            <v>Boca BSTC D=0,80 m - esc.=45</v>
          </cell>
          <cell r="E406" t="str">
            <v>und</v>
          </cell>
        </row>
        <row r="407">
          <cell r="A407" t="str">
            <v>2 S 04 101 18</v>
          </cell>
          <cell r="B407" t="str">
            <v>Boca BSTC D=1,00 m - esc.=45</v>
          </cell>
          <cell r="E407" t="str">
            <v>und</v>
          </cell>
        </row>
        <row r="408">
          <cell r="A408" t="str">
            <v>2 S 04 101 19</v>
          </cell>
          <cell r="B408" t="str">
            <v>Boca BSTC D=1,20 m - esc.=45</v>
          </cell>
          <cell r="E408" t="str">
            <v>und</v>
          </cell>
        </row>
        <row r="409">
          <cell r="A409" t="str">
            <v>2 S 04 101 20</v>
          </cell>
          <cell r="B409" t="str">
            <v>Boca BSTC D=1,50 m - esc.=45</v>
          </cell>
          <cell r="E409" t="str">
            <v>und</v>
          </cell>
        </row>
        <row r="410">
          <cell r="A410" t="str">
            <v>2 S 04 110 01</v>
          </cell>
          <cell r="B410" t="str">
            <v>Corpo BDTC D=1,00m</v>
          </cell>
          <cell r="E410" t="str">
            <v>m</v>
          </cell>
        </row>
        <row r="411">
          <cell r="A411" t="str">
            <v>2 S 04 110 02</v>
          </cell>
          <cell r="B411" t="str">
            <v>Corpo BDTC D=1,20m</v>
          </cell>
          <cell r="E411" t="str">
            <v>m</v>
          </cell>
        </row>
        <row r="412">
          <cell r="A412" t="str">
            <v>2 S 04 110 03</v>
          </cell>
          <cell r="B412" t="str">
            <v>Corpo BDTC D=1,50m</v>
          </cell>
          <cell r="E412" t="str">
            <v>m</v>
          </cell>
        </row>
        <row r="413">
          <cell r="A413" t="str">
            <v>2 S 04 111 01</v>
          </cell>
          <cell r="B413" t="str">
            <v>Boca BDTC D=1,00m normal</v>
          </cell>
          <cell r="E413" t="str">
            <v>und</v>
          </cell>
        </row>
        <row r="414">
          <cell r="A414" t="str">
            <v>2 S 04 111 02</v>
          </cell>
          <cell r="B414" t="str">
            <v>Boca BDTC D=1,20m normal</v>
          </cell>
          <cell r="E414" t="str">
            <v>und</v>
          </cell>
        </row>
        <row r="415">
          <cell r="A415" t="str">
            <v>2 S 04 111 03</v>
          </cell>
          <cell r="B415" t="str">
            <v>Boca BDTC D=1,50m normal</v>
          </cell>
          <cell r="E415" t="str">
            <v>und</v>
          </cell>
        </row>
        <row r="416">
          <cell r="A416" t="str">
            <v>2 S 04 111 05</v>
          </cell>
          <cell r="B416" t="str">
            <v>Boca BDTC D=1,00 m - esc.=15</v>
          </cell>
          <cell r="E416" t="str">
            <v>und</v>
          </cell>
        </row>
        <row r="417">
          <cell r="A417" t="str">
            <v>2 S 04 111 06</v>
          </cell>
          <cell r="B417" t="str">
            <v>Boca BDTC D=1,20 m - esc.=15</v>
          </cell>
          <cell r="E417" t="str">
            <v>und</v>
          </cell>
        </row>
        <row r="418">
          <cell r="A418" t="str">
            <v>2 S 04 111 07</v>
          </cell>
          <cell r="B418" t="str">
            <v>Boca BDTC D=1,50 m - esc.=15</v>
          </cell>
          <cell r="E418" t="str">
            <v>und</v>
          </cell>
        </row>
        <row r="419">
          <cell r="A419" t="str">
            <v>2 S 04 111 08</v>
          </cell>
          <cell r="B419" t="str">
            <v>Boca BDTC D=1,00 - esc.=30</v>
          </cell>
          <cell r="E419" t="str">
            <v>und</v>
          </cell>
        </row>
        <row r="420">
          <cell r="A420" t="str">
            <v>2 S 04 111 09</v>
          </cell>
          <cell r="B420" t="str">
            <v>Boca BDTC D=1,20 m - esc.=30</v>
          </cell>
          <cell r="E420" t="str">
            <v>und</v>
          </cell>
        </row>
        <row r="421">
          <cell r="A421" t="str">
            <v>2 S 04 111 10</v>
          </cell>
          <cell r="B421" t="str">
            <v>Boca BDTC D=1,50 m - esc.=30</v>
          </cell>
          <cell r="E421" t="str">
            <v>und</v>
          </cell>
        </row>
        <row r="422">
          <cell r="A422" t="str">
            <v>2 S 04 111 11</v>
          </cell>
          <cell r="B422" t="str">
            <v>Boca BDTC D=1,00 m - esc.=45</v>
          </cell>
          <cell r="E422" t="str">
            <v>und</v>
          </cell>
        </row>
        <row r="423">
          <cell r="A423" t="str">
            <v>2 S 04 111 12</v>
          </cell>
          <cell r="B423" t="str">
            <v>Boca BDTC D=1,20 m - esc.=45</v>
          </cell>
          <cell r="E423" t="str">
            <v>und</v>
          </cell>
        </row>
        <row r="424">
          <cell r="A424" t="str">
            <v>2 S 04 111 13</v>
          </cell>
          <cell r="B424" t="str">
            <v>Boca BDTC D=1,50 m - esc.=45</v>
          </cell>
          <cell r="E424" t="str">
            <v>und</v>
          </cell>
        </row>
        <row r="425">
          <cell r="A425" t="str">
            <v>2 S 04 120 01</v>
          </cell>
          <cell r="B425" t="str">
            <v>Corpo BTTC D=1,00m</v>
          </cell>
          <cell r="E425" t="str">
            <v>m</v>
          </cell>
        </row>
        <row r="426">
          <cell r="A426" t="str">
            <v>2 S 04 120 02</v>
          </cell>
          <cell r="B426" t="str">
            <v>Corpo BTTC D=1,20m</v>
          </cell>
          <cell r="E426" t="str">
            <v>m</v>
          </cell>
        </row>
        <row r="427">
          <cell r="A427" t="str">
            <v>2 S 04 120 03</v>
          </cell>
          <cell r="B427" t="str">
            <v>Corpo BTTC D=1,50m</v>
          </cell>
          <cell r="E427" t="str">
            <v>m</v>
          </cell>
        </row>
        <row r="428">
          <cell r="A428" t="str">
            <v>2 S 04 121 01</v>
          </cell>
          <cell r="B428" t="str">
            <v>Boca BTTC D=1,00m normal</v>
          </cell>
          <cell r="E428" t="str">
            <v>und</v>
          </cell>
        </row>
        <row r="429">
          <cell r="A429" t="str">
            <v>2 S 04 121 02</v>
          </cell>
          <cell r="B429" t="str">
            <v>Boca BTTC D=1,20m normal</v>
          </cell>
          <cell r="E429" t="str">
            <v>und</v>
          </cell>
        </row>
        <row r="430">
          <cell r="A430" t="str">
            <v>2 S 04 121 03</v>
          </cell>
          <cell r="B430" t="str">
            <v>Boca BTTC D=1,50m normal</v>
          </cell>
          <cell r="E430" t="str">
            <v>und</v>
          </cell>
        </row>
        <row r="431">
          <cell r="A431" t="str">
            <v>2 S 04 121 04</v>
          </cell>
          <cell r="B431" t="str">
            <v>Boca BTTC D=1,00 m - esc.=15</v>
          </cell>
          <cell r="E431" t="str">
            <v>und</v>
          </cell>
        </row>
        <row r="432">
          <cell r="A432" t="str">
            <v>2 S 04 121 05</v>
          </cell>
          <cell r="B432" t="str">
            <v>Boca BTTC D=1,20 m - esc.=15</v>
          </cell>
          <cell r="E432" t="str">
            <v>und</v>
          </cell>
        </row>
        <row r="433">
          <cell r="A433" t="str">
            <v>2 S 04 121 06</v>
          </cell>
          <cell r="B433" t="str">
            <v>Boca BTTC D=1,50 m - esc.=15</v>
          </cell>
          <cell r="E433" t="str">
            <v>und</v>
          </cell>
        </row>
        <row r="434">
          <cell r="A434" t="str">
            <v>2 S 04 121 07</v>
          </cell>
          <cell r="B434" t="str">
            <v>Boca BTTC D=1,00 m - esc.=30</v>
          </cell>
          <cell r="E434" t="str">
            <v>und</v>
          </cell>
        </row>
        <row r="435">
          <cell r="A435" t="str">
            <v>2 S 04 121 08</v>
          </cell>
          <cell r="B435" t="str">
            <v>Boca BTTC D=1,20 m - esc.=30</v>
          </cell>
          <cell r="E435" t="str">
            <v>und</v>
          </cell>
        </row>
        <row r="436">
          <cell r="A436" t="str">
            <v>2 S 04 121 09</v>
          </cell>
          <cell r="B436" t="str">
            <v>Boca BTTC D=1,50 m - esc.=30</v>
          </cell>
          <cell r="E436" t="str">
            <v>und</v>
          </cell>
        </row>
        <row r="437">
          <cell r="A437" t="str">
            <v>2 S 04 121 10</v>
          </cell>
          <cell r="B437" t="str">
            <v>Boca BTTC D=1,00 m - esc.=45</v>
          </cell>
          <cell r="E437" t="str">
            <v>und</v>
          </cell>
        </row>
        <row r="438">
          <cell r="A438" t="str">
            <v>2 S 04 121 11</v>
          </cell>
          <cell r="B438" t="str">
            <v>Boca BTTC D=1,20 m - esc.=45</v>
          </cell>
          <cell r="E438" t="str">
            <v>und</v>
          </cell>
        </row>
        <row r="439">
          <cell r="A439" t="str">
            <v>2 S 04 121 12</v>
          </cell>
          <cell r="B439" t="str">
            <v>Boca BTTC D=1,50 m - esc.=45</v>
          </cell>
          <cell r="E439" t="str">
            <v>und</v>
          </cell>
        </row>
        <row r="440">
          <cell r="A440" t="str">
            <v>2 S 04 200 01</v>
          </cell>
          <cell r="B440" t="str">
            <v>Corpo BSCC 1,50 x 1,50 m alt. 0 a 1,00 m</v>
          </cell>
          <cell r="E440" t="str">
            <v>und</v>
          </cell>
        </row>
        <row r="441">
          <cell r="A441" t="str">
            <v>2 S 04 200 02</v>
          </cell>
          <cell r="B441" t="str">
            <v>Corpo BSCC 2,00 x 2,00 m alt. 0 a 1,00 m</v>
          </cell>
          <cell r="E441" t="str">
            <v>und</v>
          </cell>
        </row>
        <row r="442">
          <cell r="A442" t="str">
            <v>2 S 04 200 03</v>
          </cell>
          <cell r="B442" t="str">
            <v>Corpo BSCC 2,50 x 2,50 m alt. 0 a 1,00 m</v>
          </cell>
          <cell r="E442" t="str">
            <v>m</v>
          </cell>
        </row>
        <row r="443">
          <cell r="A443" t="str">
            <v>2 S 04 200 04</v>
          </cell>
          <cell r="B443" t="str">
            <v>Corpo BSCC 3,00 x 3,00 m alt. 0 a 1,00 m</v>
          </cell>
          <cell r="E443" t="str">
            <v>m</v>
          </cell>
        </row>
        <row r="444">
          <cell r="A444" t="str">
            <v>2 S 04 200 05</v>
          </cell>
          <cell r="B444" t="str">
            <v>Corpo BSCC 1,50 x 1,50 m alt. 1,00 a 2,50 m</v>
          </cell>
          <cell r="E444" t="str">
            <v>m</v>
          </cell>
        </row>
        <row r="445">
          <cell r="A445" t="str">
            <v>2 S 04 200 06</v>
          </cell>
          <cell r="B445" t="str">
            <v>Corpo BSCC 2,00 x 2,00 m alt. 1,00 a 2,50 m</v>
          </cell>
          <cell r="E445" t="str">
            <v>m</v>
          </cell>
        </row>
        <row r="446">
          <cell r="A446" t="str">
            <v>2 S 04 200 07</v>
          </cell>
          <cell r="B446" t="str">
            <v>Corpo BSCC 2,50 x 2,50 m alt. 1,00 a 2,50 m</v>
          </cell>
          <cell r="E446" t="str">
            <v>m</v>
          </cell>
        </row>
        <row r="447">
          <cell r="A447" t="str">
            <v>2 S 04 200 08</v>
          </cell>
          <cell r="B447" t="str">
            <v>Corpo BSCC 3,00 x 3,00 m alt. 1,00 a 2,50 m</v>
          </cell>
          <cell r="E447" t="str">
            <v>m</v>
          </cell>
        </row>
        <row r="448">
          <cell r="A448" t="str">
            <v>2 S 04 200 09</v>
          </cell>
          <cell r="B448" t="str">
            <v>Corpo BSCC 1,50 x 1,50 m alt. 2,50 a 5,00 m</v>
          </cell>
          <cell r="E448" t="str">
            <v>m</v>
          </cell>
        </row>
        <row r="449">
          <cell r="A449" t="str">
            <v>2 S 04 200 10</v>
          </cell>
          <cell r="B449" t="str">
            <v>Corpo BSCC 2,00 x 2,00 m alt. 2,50 a 5,00 m</v>
          </cell>
          <cell r="E449" t="str">
            <v>m</v>
          </cell>
        </row>
        <row r="450">
          <cell r="A450" t="str">
            <v>2 S 04 200 11</v>
          </cell>
          <cell r="B450" t="str">
            <v>Corpo BSCC 2,50 x 2,50 m alt. 2,50 a 5,00 m</v>
          </cell>
          <cell r="E450" t="str">
            <v>m</v>
          </cell>
        </row>
        <row r="451">
          <cell r="A451" t="str">
            <v>2 S 04 200 12</v>
          </cell>
          <cell r="B451" t="str">
            <v>Corpo BSCC 3,00 x 3,00 m alt. 2,50 a 5,00 m</v>
          </cell>
          <cell r="E451" t="str">
            <v>m</v>
          </cell>
        </row>
        <row r="452">
          <cell r="A452" t="str">
            <v>2 S 04 200 13</v>
          </cell>
          <cell r="B452" t="str">
            <v>Corpo BSCC 1,50 x 1,50 m alt. 5,00 a 7,50 m</v>
          </cell>
          <cell r="E452" t="str">
            <v>m</v>
          </cell>
        </row>
        <row r="453">
          <cell r="A453" t="str">
            <v>2 S 04 200 14</v>
          </cell>
          <cell r="B453" t="str">
            <v>Corpo BSCC 2,00 x 2,00 m alt. 5,00 a 7,50 m</v>
          </cell>
          <cell r="E453" t="str">
            <v>m</v>
          </cell>
        </row>
        <row r="454">
          <cell r="A454" t="str">
            <v>2 S 04 200 15</v>
          </cell>
          <cell r="B454" t="str">
            <v>Corpo BSCC 2,50 x 2,50 m alt. 5,00 a 7,50 m</v>
          </cell>
          <cell r="E454" t="str">
            <v>m</v>
          </cell>
        </row>
        <row r="455">
          <cell r="A455" t="str">
            <v>2 S 04 200 16</v>
          </cell>
          <cell r="B455" t="str">
            <v>Corpo BSCC 3,00 x 3,00 m alt. 5,00 a 7,50 m</v>
          </cell>
          <cell r="E455" t="str">
            <v>m</v>
          </cell>
        </row>
        <row r="456">
          <cell r="A456" t="str">
            <v>2 S 04 200 17</v>
          </cell>
          <cell r="B456" t="str">
            <v>Corpo BSCC 1,50 x 1,50 m alt. 7,50 a 10,00 m</v>
          </cell>
          <cell r="E456" t="str">
            <v>m</v>
          </cell>
        </row>
        <row r="457">
          <cell r="A457" t="str">
            <v>2 S 04 200 18</v>
          </cell>
          <cell r="B457" t="str">
            <v>Corpo BSCC 2,00 x 2,00 m alt. 7,50 a 10,00 m</v>
          </cell>
          <cell r="E457" t="str">
            <v>m</v>
          </cell>
        </row>
        <row r="458">
          <cell r="A458" t="str">
            <v>2 S 04 200 19</v>
          </cell>
          <cell r="B458" t="str">
            <v>Corpo BSCC 2,50 x 2,50 m alt. 7,50 a 10,00 m</v>
          </cell>
          <cell r="E458" t="str">
            <v>m</v>
          </cell>
        </row>
        <row r="459">
          <cell r="A459" t="str">
            <v>2 S 04 200 20</v>
          </cell>
          <cell r="B459" t="str">
            <v>Corpo BSCC 3,00 x 3,00 m alt. 7,50 a 10,00 m</v>
          </cell>
          <cell r="E459" t="str">
            <v>m</v>
          </cell>
        </row>
        <row r="460">
          <cell r="A460" t="str">
            <v>2 S 04 200 21</v>
          </cell>
          <cell r="B460" t="str">
            <v>Corpo BSCC 1,50 x 1,50 m alt. 10,00 a 12,50 m</v>
          </cell>
          <cell r="E460" t="str">
            <v>m</v>
          </cell>
        </row>
        <row r="461">
          <cell r="A461" t="str">
            <v>2 S 04 200 22</v>
          </cell>
          <cell r="B461" t="str">
            <v>Corpo BSCC 2,00 x 2,00 m alt. 10,00 a 12,50 m</v>
          </cell>
          <cell r="E461" t="str">
            <v>m</v>
          </cell>
        </row>
        <row r="462">
          <cell r="A462" t="str">
            <v>2 S 04 200 23</v>
          </cell>
          <cell r="B462" t="str">
            <v>Corpo BSCC 2,50 x 2,50 m alt. 10,00 a 12,50 m</v>
          </cell>
          <cell r="E462" t="str">
            <v>m</v>
          </cell>
        </row>
        <row r="463">
          <cell r="A463" t="str">
            <v>2 S 04 200 24</v>
          </cell>
          <cell r="B463" t="str">
            <v>Corpo BSCC 3,00 a 3,00 m alt. 10,00 a 12,50 m</v>
          </cell>
          <cell r="E463" t="str">
            <v>m</v>
          </cell>
        </row>
        <row r="464">
          <cell r="A464" t="str">
            <v>2 S 04 200 25</v>
          </cell>
          <cell r="B464" t="str">
            <v>Corpo BSCC 1,50 x 1,50 m alt. 12,50 a 15,00 m</v>
          </cell>
          <cell r="E464" t="str">
            <v>m</v>
          </cell>
        </row>
        <row r="465">
          <cell r="A465" t="str">
            <v>2 S 04 200 26</v>
          </cell>
          <cell r="B465" t="str">
            <v>Corpo BSCC 2,00 a 2,00 m alt. 12,50 a 15,00 m</v>
          </cell>
          <cell r="E465" t="str">
            <v>m</v>
          </cell>
        </row>
        <row r="466">
          <cell r="A466" t="str">
            <v>2 S 04 200 27</v>
          </cell>
          <cell r="B466" t="str">
            <v>Corpo BSCC 2,50 x 2,50 m alt. 12,50 a 15,00 m</v>
          </cell>
          <cell r="E466" t="str">
            <v>m</v>
          </cell>
        </row>
        <row r="467">
          <cell r="A467" t="str">
            <v>2 S 04 200 28</v>
          </cell>
          <cell r="B467" t="str">
            <v>Corpo BSCC 3,00 x 3,00 m alt. 12,50 a 15,00 m</v>
          </cell>
          <cell r="E467" t="str">
            <v>m</v>
          </cell>
        </row>
        <row r="468">
          <cell r="A468" t="str">
            <v>2 S 04 201 01</v>
          </cell>
          <cell r="B468" t="str">
            <v>Boca BSCC 1,50 x 1,50 m normal</v>
          </cell>
          <cell r="E468" t="str">
            <v>und</v>
          </cell>
        </row>
        <row r="469">
          <cell r="A469" t="str">
            <v>2 S 04 201 02</v>
          </cell>
          <cell r="B469" t="str">
            <v>Boca BSCC 2,00 x 2,00 m normal</v>
          </cell>
          <cell r="E469" t="str">
            <v>und</v>
          </cell>
        </row>
        <row r="470">
          <cell r="A470" t="str">
            <v>2 S 04 201 03</v>
          </cell>
          <cell r="B470" t="str">
            <v>Boca BSCC 2,50 x 2,50 m normal</v>
          </cell>
          <cell r="E470" t="str">
            <v>und</v>
          </cell>
        </row>
        <row r="471">
          <cell r="A471" t="str">
            <v>2 S 04 201 04</v>
          </cell>
          <cell r="B471" t="str">
            <v>Boca BSCC 3,00 x 3,00 m normal</v>
          </cell>
          <cell r="E471" t="str">
            <v>und</v>
          </cell>
        </row>
        <row r="472">
          <cell r="A472" t="str">
            <v>2 S 04 201 05</v>
          </cell>
          <cell r="B472" t="str">
            <v>Boca BSCC 1,50 x 1,50 m - esc.=15</v>
          </cell>
          <cell r="E472" t="str">
            <v>und</v>
          </cell>
        </row>
        <row r="473">
          <cell r="A473" t="str">
            <v>2 S 04 201 06</v>
          </cell>
          <cell r="B473" t="str">
            <v>Boca BSCC 2,00 x 2,00 m - esc.=15</v>
          </cell>
          <cell r="E473" t="str">
            <v>und</v>
          </cell>
        </row>
        <row r="474">
          <cell r="A474" t="str">
            <v>2 S 04 201 07</v>
          </cell>
          <cell r="B474" t="str">
            <v>Boca BSCC 2,50 x 2,50 m - esc.=15</v>
          </cell>
          <cell r="E474" t="str">
            <v>und</v>
          </cell>
        </row>
        <row r="475">
          <cell r="A475" t="str">
            <v>2 S 04 201 08</v>
          </cell>
          <cell r="B475" t="str">
            <v>Boca BSCC 3,00 x 3,00 m - esc.=15</v>
          </cell>
          <cell r="E475" t="str">
            <v>und</v>
          </cell>
        </row>
        <row r="476">
          <cell r="A476" t="str">
            <v>2 S 04 201 09</v>
          </cell>
          <cell r="B476" t="str">
            <v>Boca BSCC 1,50 x 1,50 m - esc.=30</v>
          </cell>
          <cell r="E476" t="str">
            <v>und</v>
          </cell>
        </row>
        <row r="477">
          <cell r="A477" t="str">
            <v>2 S 04 201 10</v>
          </cell>
          <cell r="B477" t="str">
            <v>Boca BSCC 2,00 x 2,00 m - esc.=30</v>
          </cell>
          <cell r="E477" t="str">
            <v>und</v>
          </cell>
        </row>
        <row r="478">
          <cell r="A478" t="str">
            <v>2 S 04 201 11</v>
          </cell>
          <cell r="B478" t="str">
            <v>Boca BSCC 2,50 x 2,50 m - esc.=30</v>
          </cell>
          <cell r="E478" t="str">
            <v>und</v>
          </cell>
        </row>
        <row r="479">
          <cell r="A479" t="str">
            <v>2 S 04 201 12</v>
          </cell>
          <cell r="B479" t="str">
            <v>Boca BSCC 3,00 x 3,00 m =esc.=30</v>
          </cell>
          <cell r="E479" t="str">
            <v>und</v>
          </cell>
        </row>
        <row r="480">
          <cell r="A480" t="str">
            <v>2 S 04 201 13</v>
          </cell>
          <cell r="B480" t="str">
            <v>Boca BSCC 1,50 x 1,50 m - esc.=45</v>
          </cell>
          <cell r="E480" t="str">
            <v>und</v>
          </cell>
        </row>
        <row r="481">
          <cell r="A481" t="str">
            <v>2 S 04 201 14</v>
          </cell>
          <cell r="B481" t="str">
            <v>Boca BSCC 2,00 x 2,00 m - esc.=45</v>
          </cell>
          <cell r="E481" t="str">
            <v>und</v>
          </cell>
        </row>
        <row r="482">
          <cell r="A482" t="str">
            <v>2 S 04 201 15</v>
          </cell>
          <cell r="B482" t="str">
            <v>Boca BSCC 2,50 x 2,50 m - esc.=45</v>
          </cell>
          <cell r="E482" t="str">
            <v>und</v>
          </cell>
        </row>
        <row r="483">
          <cell r="A483" t="str">
            <v>2 S 04 201 16</v>
          </cell>
          <cell r="B483" t="str">
            <v>Boca BSCC 3,00 x 3,00 m - esc.=45</v>
          </cell>
          <cell r="E483" t="str">
            <v>und</v>
          </cell>
        </row>
        <row r="484">
          <cell r="A484" t="str">
            <v>2 S 04 210 01</v>
          </cell>
          <cell r="B484" t="str">
            <v>Corpo BDCC 1,50 x 1,50 m alt. 0 a 1,00 m</v>
          </cell>
          <cell r="E484" t="str">
            <v>m</v>
          </cell>
        </row>
        <row r="485">
          <cell r="A485" t="str">
            <v>2 S 04 210 02</v>
          </cell>
          <cell r="B485" t="str">
            <v>Corpo BDCC 2,00 x 2,00 m alt. 0 a 1,00 m</v>
          </cell>
          <cell r="E485" t="str">
            <v>m</v>
          </cell>
        </row>
        <row r="486">
          <cell r="A486" t="str">
            <v>2 S 04 210 03</v>
          </cell>
          <cell r="B486" t="str">
            <v>Corpo BDCC 2,50 x 2,50 m alt. 0 a 1,00 m</v>
          </cell>
          <cell r="E486" t="str">
            <v>m</v>
          </cell>
        </row>
        <row r="487">
          <cell r="A487" t="str">
            <v>2 S 04 210 04</v>
          </cell>
          <cell r="B487" t="str">
            <v>Corpo BDCC 3,00 x 3,00 m alt. 0 a 1,00</v>
          </cell>
          <cell r="E487" t="str">
            <v>m</v>
          </cell>
        </row>
        <row r="488">
          <cell r="A488" t="str">
            <v>2 S 04 210 05</v>
          </cell>
          <cell r="B488" t="str">
            <v>Corpo BDCC 1,50 x 1,50 m alt. 1,00 a 2,50 m</v>
          </cell>
          <cell r="E488" t="str">
            <v>m</v>
          </cell>
        </row>
        <row r="489">
          <cell r="A489" t="str">
            <v>2 S 04 210 06</v>
          </cell>
          <cell r="B489" t="str">
            <v>Corpo BDCC 2,00 x 2,00 m alt. 1,00 a 2,50 m</v>
          </cell>
          <cell r="E489" t="str">
            <v>m</v>
          </cell>
        </row>
        <row r="490">
          <cell r="A490" t="str">
            <v>2 S 04 210 07</v>
          </cell>
          <cell r="B490" t="str">
            <v>Corpo BDCC 2,50 x 2,50 m alt. 1,00 a 2,50 m</v>
          </cell>
          <cell r="E490" t="str">
            <v>m</v>
          </cell>
        </row>
        <row r="491">
          <cell r="A491" t="str">
            <v>2 S 04 210 08</v>
          </cell>
          <cell r="B491" t="str">
            <v>Corpo BDCC 3,00 x 3,00 m alt. 1,00 a 2,50 m</v>
          </cell>
          <cell r="E491" t="str">
            <v>m</v>
          </cell>
        </row>
        <row r="492">
          <cell r="A492" t="str">
            <v>2 S 04 210 09</v>
          </cell>
          <cell r="B492" t="str">
            <v>Corpo BDCC 1,50 x 1,50 m alt. 2,50 a 5,00 m</v>
          </cell>
          <cell r="E492" t="str">
            <v>m</v>
          </cell>
        </row>
        <row r="493">
          <cell r="A493" t="str">
            <v>2 S 04 210 10</v>
          </cell>
          <cell r="B493" t="str">
            <v>Corpo BDCC 2,00 x 2,00 m alt. 2,50 a 5,00 m</v>
          </cell>
          <cell r="E493" t="str">
            <v>m</v>
          </cell>
        </row>
        <row r="494">
          <cell r="A494" t="str">
            <v>2 S 04 210 11</v>
          </cell>
          <cell r="B494" t="str">
            <v>Corpo BDCC 2,50 x 2,50 m alt. 2,50 a 5,00 m</v>
          </cell>
          <cell r="E494" t="str">
            <v>m</v>
          </cell>
        </row>
        <row r="495">
          <cell r="A495" t="str">
            <v>2 S 04 210 12</v>
          </cell>
          <cell r="B495" t="str">
            <v>Corpo BDCC 3,00 x 3,00 m alt. 2,50 a 5,00 m</v>
          </cell>
          <cell r="E495" t="str">
            <v>m</v>
          </cell>
        </row>
        <row r="496">
          <cell r="A496" t="str">
            <v>2 S 04 210 13</v>
          </cell>
          <cell r="B496" t="str">
            <v>Corpo BDCC 1,50 x 1,50 m alt. 5,00 a 7,50 m</v>
          </cell>
          <cell r="E496" t="str">
            <v>m</v>
          </cell>
        </row>
        <row r="497">
          <cell r="A497" t="str">
            <v>2 S 04 210 14</v>
          </cell>
          <cell r="B497" t="str">
            <v>Corpo BDCC 2,00 a 2,00 m alt. 5,00 a 7,50 m</v>
          </cell>
          <cell r="E497" t="str">
            <v>m</v>
          </cell>
        </row>
        <row r="498">
          <cell r="A498" t="str">
            <v>2 S 04 210 15</v>
          </cell>
          <cell r="B498" t="str">
            <v>Corpo BDCC 2,50 x 2,50 m alt. 5,00 a 7,50 m</v>
          </cell>
          <cell r="E498" t="str">
            <v>m</v>
          </cell>
        </row>
        <row r="499">
          <cell r="A499" t="str">
            <v>2 S 04 210 16</v>
          </cell>
          <cell r="B499" t="str">
            <v>Corpo BDCC 3,00 x 3,00 m alt. 5,00 a 7,50 m</v>
          </cell>
          <cell r="E499" t="str">
            <v>m</v>
          </cell>
        </row>
        <row r="500">
          <cell r="A500" t="str">
            <v>2 S 04 210 17</v>
          </cell>
          <cell r="B500" t="str">
            <v>Corpo BDCC 1,50 x 1,50 m alt. 7,50 a 10,00 m</v>
          </cell>
          <cell r="E500" t="str">
            <v>m</v>
          </cell>
        </row>
        <row r="501">
          <cell r="A501" t="str">
            <v>2 S 04 210 18</v>
          </cell>
          <cell r="B501" t="str">
            <v>Corpo BDCC 2,00 x 2,00 m alt. 7,50 a 10,00 m</v>
          </cell>
          <cell r="E501" t="str">
            <v>m</v>
          </cell>
        </row>
        <row r="502">
          <cell r="A502" t="str">
            <v>2 S 04 210 19</v>
          </cell>
          <cell r="B502" t="str">
            <v>Corpo BDCC 2,50 x 2,50 m alt. 7,50 a 10,00 m</v>
          </cell>
          <cell r="E502" t="str">
            <v>m</v>
          </cell>
        </row>
        <row r="503">
          <cell r="A503" t="str">
            <v>2 S 04 210 20</v>
          </cell>
          <cell r="B503" t="str">
            <v>Corpo BDCC 3,00 x 3,00 m alt. 7,50 a 10,00 m</v>
          </cell>
          <cell r="E503" t="str">
            <v>m</v>
          </cell>
        </row>
        <row r="504">
          <cell r="A504" t="str">
            <v>2 S 04 210 21</v>
          </cell>
          <cell r="B504" t="str">
            <v>Corpo BDCC 1,50 x 1,50 m alt. 10,00 a 12,50 m</v>
          </cell>
          <cell r="E504" t="str">
            <v>m</v>
          </cell>
        </row>
        <row r="505">
          <cell r="A505" t="str">
            <v>2 S 04 210 22</v>
          </cell>
          <cell r="B505" t="str">
            <v>Corpo BDCC 2,00 x 2,00 m alt. 10,00 a 12,50 m</v>
          </cell>
          <cell r="E505" t="str">
            <v>m</v>
          </cell>
        </row>
        <row r="506">
          <cell r="A506" t="str">
            <v>2 S 04 210 23</v>
          </cell>
          <cell r="B506" t="str">
            <v>Corpo BDCC 2,50 x 2,50 m alt. 10,00 a 12,50 m</v>
          </cell>
          <cell r="E506" t="str">
            <v>m</v>
          </cell>
        </row>
        <row r="507">
          <cell r="A507" t="str">
            <v>2 S 04 210 24</v>
          </cell>
          <cell r="B507" t="str">
            <v>Corpo BDCC 3,00 x 3,00 m alt. 10,00 a 12,50 m</v>
          </cell>
          <cell r="E507" t="str">
            <v>m</v>
          </cell>
        </row>
        <row r="508">
          <cell r="A508" t="str">
            <v>2 S 04 210 25</v>
          </cell>
          <cell r="B508" t="str">
            <v>Corpo BDCC 1,50 x 1,50 m alt. 12,50 a 15,00 m</v>
          </cell>
          <cell r="E508" t="str">
            <v>m</v>
          </cell>
        </row>
        <row r="509">
          <cell r="A509" t="str">
            <v>2 S 04 210 26</v>
          </cell>
          <cell r="B509" t="str">
            <v>Corpo BDCC 2,00 x 2,00 m alt. 12,50 a 15,00 m</v>
          </cell>
          <cell r="E509" t="str">
            <v>m</v>
          </cell>
        </row>
        <row r="510">
          <cell r="A510" t="str">
            <v>2 S 04 210 27</v>
          </cell>
          <cell r="B510" t="str">
            <v>Corpo BDCC 2,50 x 2,50 m alt. 12,50 a 15,00 m</v>
          </cell>
          <cell r="E510" t="str">
            <v>m</v>
          </cell>
        </row>
        <row r="511">
          <cell r="A511" t="str">
            <v>2 S 04 210 28</v>
          </cell>
          <cell r="B511" t="str">
            <v>Corpo BDCC 3,00 x 3,00 m alt. 12,50 a 15,00 m</v>
          </cell>
          <cell r="E511" t="str">
            <v>m</v>
          </cell>
        </row>
        <row r="512">
          <cell r="A512" t="str">
            <v>2 S 04 211 01</v>
          </cell>
          <cell r="B512" t="str">
            <v>Boca BDCC 1,50 x 1,50 m normal</v>
          </cell>
          <cell r="E512" t="str">
            <v>und</v>
          </cell>
        </row>
        <row r="513">
          <cell r="A513" t="str">
            <v>2 S 04 211 02</v>
          </cell>
          <cell r="B513" t="str">
            <v>Boca BDCC 2,00 x 2,00 m normal</v>
          </cell>
          <cell r="E513" t="str">
            <v>und</v>
          </cell>
        </row>
        <row r="514">
          <cell r="A514" t="str">
            <v>2 S 04 211 03</v>
          </cell>
          <cell r="B514" t="str">
            <v>Boca BDCC 2,50 x 2,50 m normal</v>
          </cell>
          <cell r="E514" t="str">
            <v>und</v>
          </cell>
        </row>
        <row r="515">
          <cell r="A515" t="str">
            <v>2 S 04 211 04</v>
          </cell>
          <cell r="B515" t="str">
            <v>Boca BDCC 3,00 x 3,00 m normal</v>
          </cell>
          <cell r="E515" t="str">
            <v>und</v>
          </cell>
        </row>
        <row r="516">
          <cell r="A516" t="str">
            <v>2 S 04 211 05</v>
          </cell>
          <cell r="B516" t="str">
            <v>Boca BDCC 1,50 x 1,50 m esc.=15</v>
          </cell>
          <cell r="E516" t="str">
            <v>und</v>
          </cell>
        </row>
        <row r="517">
          <cell r="A517" t="str">
            <v>2 S 04 211 06</v>
          </cell>
          <cell r="B517" t="str">
            <v>Boca BDCC 2,00 x 2,00 m esc=15</v>
          </cell>
          <cell r="E517" t="str">
            <v>und</v>
          </cell>
        </row>
        <row r="518">
          <cell r="A518" t="str">
            <v>2 S 04 211 07</v>
          </cell>
          <cell r="B518" t="str">
            <v>Boca BDCC 2,50 x 2,50 m esc=15</v>
          </cell>
          <cell r="E518" t="str">
            <v>und</v>
          </cell>
        </row>
        <row r="519">
          <cell r="A519" t="str">
            <v>2 S 04 211 08</v>
          </cell>
          <cell r="B519" t="str">
            <v>Boca BDCC 3,00 x 3,00 m esc=15</v>
          </cell>
          <cell r="E519" t="str">
            <v>und</v>
          </cell>
        </row>
        <row r="520">
          <cell r="A520" t="str">
            <v>2 S 04 211 09</v>
          </cell>
          <cell r="B520" t="str">
            <v>Boca BDCC 1,50 x 1,50 m - esc.=30</v>
          </cell>
          <cell r="E520" t="str">
            <v>und</v>
          </cell>
        </row>
        <row r="521">
          <cell r="A521" t="str">
            <v>2 S 04 211 10</v>
          </cell>
          <cell r="B521" t="str">
            <v>Boca BDCC 2,00 x 2,00 m esc=30</v>
          </cell>
          <cell r="E521" t="str">
            <v>und</v>
          </cell>
        </row>
        <row r="522">
          <cell r="A522" t="str">
            <v>2 S 04 211 11</v>
          </cell>
          <cell r="B522" t="str">
            <v>Boca BDCC 2,50 x 2,50 m esc.=30</v>
          </cell>
          <cell r="E522" t="str">
            <v>und</v>
          </cell>
        </row>
        <row r="523">
          <cell r="A523" t="str">
            <v>2 S 04 211 12</v>
          </cell>
          <cell r="B523" t="str">
            <v>Boca BDCC 3,00 x 3,00 m esc=30</v>
          </cell>
          <cell r="E523" t="str">
            <v>und</v>
          </cell>
        </row>
        <row r="524">
          <cell r="A524" t="str">
            <v>2 S 04 211 13</v>
          </cell>
          <cell r="B524" t="str">
            <v>Boca BDCC 1,50 x 1,50 m esc=45</v>
          </cell>
          <cell r="E524" t="str">
            <v>und</v>
          </cell>
        </row>
        <row r="525">
          <cell r="A525" t="str">
            <v>2 S 04 211 14</v>
          </cell>
          <cell r="B525" t="str">
            <v>Boca BDCC 2,00 x 2,00 m esc=45</v>
          </cell>
          <cell r="E525" t="str">
            <v>und</v>
          </cell>
        </row>
        <row r="526">
          <cell r="A526" t="str">
            <v>2 S 04 211 15</v>
          </cell>
          <cell r="B526" t="str">
            <v>Boca BDCC 2,50 x 2,50 m esc=45</v>
          </cell>
          <cell r="E526" t="str">
            <v>und</v>
          </cell>
        </row>
        <row r="527">
          <cell r="A527" t="str">
            <v>2 S 04 211 16</v>
          </cell>
          <cell r="B527" t="str">
            <v>Boca BDCC 3,00x3,00m - esc=45</v>
          </cell>
          <cell r="E527" t="str">
            <v>und</v>
          </cell>
        </row>
        <row r="528">
          <cell r="A528" t="str">
            <v>2 S 04 220 01</v>
          </cell>
          <cell r="B528" t="str">
            <v>Corpo BTCC 1,50 x 1,50 m alt. 0 a 1,00 m</v>
          </cell>
          <cell r="E528" t="str">
            <v>m</v>
          </cell>
        </row>
        <row r="529">
          <cell r="A529" t="str">
            <v>2 S 04 220 02</v>
          </cell>
          <cell r="B529" t="str">
            <v>Corpo BTCC 2,00 x 2,00 m alt. 0 a 1,00 m</v>
          </cell>
          <cell r="E529" t="str">
            <v>m</v>
          </cell>
        </row>
        <row r="530">
          <cell r="A530" t="str">
            <v>2 S 04 220 03</v>
          </cell>
          <cell r="B530" t="str">
            <v>Corpo BTCC 2,50 x 2,50 m alt. 0 a 1,00 m</v>
          </cell>
          <cell r="E530" t="str">
            <v>m</v>
          </cell>
        </row>
        <row r="531">
          <cell r="A531" t="str">
            <v>2 S 04 220 04</v>
          </cell>
          <cell r="B531" t="str">
            <v>Corpo BTCC 3,00 x 3,00 m alt. 0 a 1,00 m</v>
          </cell>
          <cell r="E531" t="str">
            <v>m</v>
          </cell>
        </row>
        <row r="532">
          <cell r="A532" t="str">
            <v>2 S 04 220 05</v>
          </cell>
          <cell r="B532" t="str">
            <v>Corpo BTCC 1,50 x 1,50 m alt. 1,00 a 2,50 m</v>
          </cell>
          <cell r="E532" t="str">
            <v>m</v>
          </cell>
        </row>
        <row r="533">
          <cell r="A533" t="str">
            <v>2 S 04 220 06</v>
          </cell>
          <cell r="B533" t="str">
            <v>Corpo BTCC 2,00 x 2,00 m alt. 1,00 a 2,50 m</v>
          </cell>
          <cell r="E533" t="str">
            <v>m</v>
          </cell>
        </row>
        <row r="534">
          <cell r="A534" t="str">
            <v>2 S 04 220 07</v>
          </cell>
          <cell r="B534" t="str">
            <v>Corpo BTCC 2,50 a 2,50 m alt. 1,00 a 2,50 m</v>
          </cell>
          <cell r="E534" t="str">
            <v>m</v>
          </cell>
        </row>
        <row r="535">
          <cell r="A535" t="str">
            <v>2 S 04 220 08</v>
          </cell>
          <cell r="B535" t="str">
            <v>Corpo BTCC 3,00 x 3,00 m alt. 1,00 a 2,50 m</v>
          </cell>
          <cell r="E535" t="str">
            <v>m</v>
          </cell>
        </row>
        <row r="536">
          <cell r="A536" t="str">
            <v>2 S 04 220 09</v>
          </cell>
          <cell r="B536" t="str">
            <v>Corpo BTCC 1,50 x 1,50 m alt. 2,50 a 5,00 m</v>
          </cell>
          <cell r="E536" t="str">
            <v>m</v>
          </cell>
        </row>
        <row r="537">
          <cell r="A537" t="str">
            <v>2 S 04 220 10</v>
          </cell>
          <cell r="B537" t="str">
            <v>Corpo BTCC 2,00 x 2,00 m alt. 2,50 a 5,00 m</v>
          </cell>
          <cell r="E537" t="str">
            <v>m</v>
          </cell>
        </row>
        <row r="538">
          <cell r="A538" t="str">
            <v>2 S 04 220 11</v>
          </cell>
          <cell r="B538" t="str">
            <v>Corpo BTCC 2,50 x 2,50 m alt. 2,50 a 5,00 m</v>
          </cell>
          <cell r="E538" t="str">
            <v>m</v>
          </cell>
        </row>
        <row r="539">
          <cell r="A539" t="str">
            <v>2 S 04 220 12</v>
          </cell>
          <cell r="B539" t="str">
            <v>Corpo BTCC 3,00 x 3,00 m alt. 2,50 a 5,00 m</v>
          </cell>
          <cell r="E539" t="str">
            <v>m</v>
          </cell>
        </row>
        <row r="540">
          <cell r="A540" t="str">
            <v>2 S 04 220 13</v>
          </cell>
          <cell r="B540" t="str">
            <v>Corpo BTCC 1,50 x 1,50 m alt. 5,00 a 7,50 m</v>
          </cell>
          <cell r="E540" t="str">
            <v>m</v>
          </cell>
        </row>
        <row r="541">
          <cell r="A541" t="str">
            <v>2 S 04 220 14</v>
          </cell>
          <cell r="B541" t="str">
            <v>Corpo BTCC 2,00 x 2,00 m alt. 5,00 a 7,50 m</v>
          </cell>
          <cell r="E541" t="str">
            <v>m</v>
          </cell>
        </row>
        <row r="542">
          <cell r="A542" t="str">
            <v>2 S 04 220 15</v>
          </cell>
          <cell r="B542" t="str">
            <v>Corpo BTCC 2,50 x 2,50 m alt. 5,00 a 7,50 m</v>
          </cell>
          <cell r="E542" t="str">
            <v>m</v>
          </cell>
        </row>
        <row r="543">
          <cell r="A543" t="str">
            <v>2 S 04 220 16</v>
          </cell>
          <cell r="B543" t="str">
            <v>Corpo BTCC 3,00 x 3,00 m alt. 5,00 a 7,50 m</v>
          </cell>
          <cell r="E543" t="str">
            <v>m</v>
          </cell>
        </row>
        <row r="544">
          <cell r="A544" t="str">
            <v>2 S 04 220 17</v>
          </cell>
          <cell r="B544" t="str">
            <v>Corpo BTCC 1,50 x 1,50 m alt. 7,50 a 10,00 m</v>
          </cell>
          <cell r="E544" t="str">
            <v>m</v>
          </cell>
        </row>
        <row r="545">
          <cell r="A545" t="str">
            <v>2 S 04 220 18</v>
          </cell>
          <cell r="B545" t="str">
            <v>Corpo BTCC 2,00 x 2,00 m alt. 7,50 m a 10,00 m</v>
          </cell>
          <cell r="E545" t="str">
            <v>m</v>
          </cell>
        </row>
        <row r="546">
          <cell r="A546" t="str">
            <v>2 S 04 220 19</v>
          </cell>
          <cell r="B546" t="str">
            <v>Corpo BTCC 2,50 x 2,50 m alt. 7,50 a 10,00 m</v>
          </cell>
          <cell r="E546" t="str">
            <v>m</v>
          </cell>
        </row>
        <row r="547">
          <cell r="A547" t="str">
            <v>2 S 04 220 20</v>
          </cell>
          <cell r="B547" t="str">
            <v>Corpo BTCC 3,00 x 3,00 m alt 7,50 a 10,00 m</v>
          </cell>
          <cell r="E547" t="str">
            <v>m</v>
          </cell>
        </row>
        <row r="548">
          <cell r="A548" t="str">
            <v>2 S 04 220 21</v>
          </cell>
          <cell r="B548" t="str">
            <v>Corpo BTCC 1,50 x 1,50 m alt. 10,00 a 12,50 m</v>
          </cell>
          <cell r="E548" t="str">
            <v>m</v>
          </cell>
        </row>
        <row r="549">
          <cell r="A549" t="str">
            <v>2 S 04 220 22</v>
          </cell>
          <cell r="B549" t="str">
            <v>Corpo BTCC 2,00 x 2,00 m alt. 10,00 a 12,50 m</v>
          </cell>
          <cell r="E549" t="str">
            <v>m</v>
          </cell>
        </row>
        <row r="550">
          <cell r="A550" t="str">
            <v>2 S 04 220 23</v>
          </cell>
          <cell r="B550" t="str">
            <v>Corpo BTCC 2,50 x 2,50 m alt. 10,00 a 12,50 m</v>
          </cell>
          <cell r="E550" t="str">
            <v>m</v>
          </cell>
        </row>
        <row r="551">
          <cell r="A551" t="str">
            <v>2 S 04 220 24</v>
          </cell>
          <cell r="B551" t="str">
            <v>Corpo BTCC 3,00 x 3,00 m alt. 10,00 a 12,50 m</v>
          </cell>
          <cell r="E551" t="str">
            <v>m</v>
          </cell>
        </row>
        <row r="552">
          <cell r="A552" t="str">
            <v>2 S 04 220 25</v>
          </cell>
          <cell r="B552" t="str">
            <v>Corpo BTCC 1,50 x 1,50 m alt. 12,50 a 15,00 m</v>
          </cell>
          <cell r="E552" t="str">
            <v>m</v>
          </cell>
        </row>
        <row r="553">
          <cell r="A553" t="str">
            <v>2 S 04 220 26</v>
          </cell>
          <cell r="B553" t="str">
            <v>Corpo BTCC 2,00 x 2,00 m alt. 12,50 a 15,00 m</v>
          </cell>
          <cell r="E553" t="str">
            <v>m</v>
          </cell>
        </row>
        <row r="554">
          <cell r="A554" t="str">
            <v>2 S 04 220 27</v>
          </cell>
          <cell r="B554" t="str">
            <v>Corpo BTCC 2,50 x 2,50 m alt. 12,50 a 15,00 m</v>
          </cell>
          <cell r="E554" t="str">
            <v>m</v>
          </cell>
        </row>
        <row r="555">
          <cell r="A555" t="str">
            <v>2 S 04 220 28</v>
          </cell>
          <cell r="B555" t="str">
            <v>Corpo BTCC 3,00 x 3,00 m alt. 12,50 a 15,00 m</v>
          </cell>
          <cell r="E555" t="str">
            <v>m</v>
          </cell>
        </row>
        <row r="556">
          <cell r="A556" t="str">
            <v>2 S 04 221 01</v>
          </cell>
          <cell r="B556" t="str">
            <v>Boca BTCC 1,50 x 1,50 m normal</v>
          </cell>
          <cell r="E556" t="str">
            <v>und</v>
          </cell>
        </row>
        <row r="557">
          <cell r="A557" t="str">
            <v>2 S 04 221 02</v>
          </cell>
          <cell r="B557" t="str">
            <v>Boca BTCC 2,00 x 2,00 m normal</v>
          </cell>
          <cell r="E557" t="str">
            <v>und</v>
          </cell>
        </row>
        <row r="558">
          <cell r="A558" t="str">
            <v>2 S 04 221 03</v>
          </cell>
          <cell r="B558" t="str">
            <v>Boca BTCC 2,50 x 2,50 m normal</v>
          </cell>
          <cell r="E558" t="str">
            <v>und</v>
          </cell>
        </row>
        <row r="559">
          <cell r="A559" t="str">
            <v>2 S 04 221 04</v>
          </cell>
          <cell r="B559" t="str">
            <v>Boca BTCC 3,00 x 3,00 m normal</v>
          </cell>
          <cell r="E559" t="str">
            <v>und</v>
          </cell>
        </row>
        <row r="560">
          <cell r="A560" t="str">
            <v>2 S 04 221 05</v>
          </cell>
          <cell r="B560" t="str">
            <v>Boca BTCC 1,50 x 1,50 m esc=15</v>
          </cell>
          <cell r="E560" t="str">
            <v>und</v>
          </cell>
        </row>
        <row r="561">
          <cell r="A561" t="str">
            <v>2 S 04 221 06</v>
          </cell>
          <cell r="B561" t="str">
            <v>Boca BTCC 2,00 x 2,00 m esc=15</v>
          </cell>
          <cell r="E561" t="str">
            <v>und</v>
          </cell>
        </row>
        <row r="562">
          <cell r="A562" t="str">
            <v>2 S 04 221 07</v>
          </cell>
          <cell r="B562" t="str">
            <v>Boca BTCC 2,50 x 2,50 m esc=15</v>
          </cell>
          <cell r="E562" t="str">
            <v>und</v>
          </cell>
        </row>
        <row r="563">
          <cell r="A563" t="str">
            <v>2 S 04 221 08</v>
          </cell>
          <cell r="B563" t="str">
            <v>Boca BTCC 3,00 x 3,00 m esc=15</v>
          </cell>
          <cell r="E563" t="str">
            <v>und</v>
          </cell>
        </row>
        <row r="564">
          <cell r="A564" t="str">
            <v>2 S 04 221 09</v>
          </cell>
          <cell r="B564" t="str">
            <v>Boca BTCC 1,50 x 1,50 m esc=30</v>
          </cell>
          <cell r="E564" t="str">
            <v>und</v>
          </cell>
        </row>
        <row r="565">
          <cell r="A565" t="str">
            <v>2 S 04 221 10</v>
          </cell>
          <cell r="B565" t="str">
            <v>Boca BTCC 2,00 x 2,00 m exc.=30</v>
          </cell>
          <cell r="E565" t="str">
            <v>und</v>
          </cell>
        </row>
        <row r="566">
          <cell r="A566" t="str">
            <v>2 S 04 221 11</v>
          </cell>
          <cell r="B566" t="str">
            <v>Boca BTCC 2,50 x 2,50 m esc=30</v>
          </cell>
          <cell r="E566" t="str">
            <v>und</v>
          </cell>
        </row>
        <row r="567">
          <cell r="A567" t="str">
            <v>2 S 04 221 12</v>
          </cell>
          <cell r="B567" t="str">
            <v>Boca BTCC 3,00 x 3,00 m esc=30</v>
          </cell>
          <cell r="E567" t="str">
            <v>und</v>
          </cell>
        </row>
        <row r="568">
          <cell r="A568" t="str">
            <v>2 S 04 221 13</v>
          </cell>
          <cell r="B568" t="str">
            <v>Boca BTCC 1,50 x 1,50 m esc.=45</v>
          </cell>
          <cell r="E568" t="str">
            <v>und</v>
          </cell>
        </row>
        <row r="569">
          <cell r="A569" t="str">
            <v>2 S 04 221 14</v>
          </cell>
          <cell r="B569" t="str">
            <v>Boca BTCC 2,00 x 2,00 m esc=45</v>
          </cell>
          <cell r="E569" t="str">
            <v>und</v>
          </cell>
        </row>
        <row r="570">
          <cell r="A570" t="str">
            <v>2 S 04 221 15</v>
          </cell>
          <cell r="B570" t="str">
            <v>Boca BTCC 2,50 x 2,50 m esc=45</v>
          </cell>
          <cell r="E570" t="str">
            <v>und</v>
          </cell>
        </row>
        <row r="571">
          <cell r="A571" t="str">
            <v>2 S 04 221 16</v>
          </cell>
          <cell r="B571" t="str">
            <v>Boca BTCC 3,00 x 3,00 m esc=45</v>
          </cell>
          <cell r="E571" t="str">
            <v>und</v>
          </cell>
        </row>
        <row r="572">
          <cell r="A572" t="str">
            <v>2 S 04 300 16</v>
          </cell>
          <cell r="B572" t="str">
            <v>Bueiro met. chapas múltiplas D=1,60 m galv.</v>
          </cell>
          <cell r="E572" t="str">
            <v>m</v>
          </cell>
        </row>
        <row r="573">
          <cell r="A573" t="str">
            <v>2 S 04 300 20</v>
          </cell>
          <cell r="B573" t="str">
            <v>Bueiro met.chapas múltiplas D=2,00 m galv.</v>
          </cell>
          <cell r="E573" t="str">
            <v>m</v>
          </cell>
        </row>
        <row r="574">
          <cell r="A574" t="str">
            <v>2 S 04 301 16</v>
          </cell>
          <cell r="B574" t="str">
            <v>Bueiro met. chapas múltiplas D=1,60 m rev. epoxy</v>
          </cell>
          <cell r="E574" t="str">
            <v>m</v>
          </cell>
        </row>
        <row r="575">
          <cell r="A575" t="str">
            <v>2 S 04 301 20</v>
          </cell>
          <cell r="B575" t="str">
            <v>Bueiro met. chapa múltipla D=2,00 m rev. epoxy</v>
          </cell>
          <cell r="E575" t="str">
            <v>m</v>
          </cell>
        </row>
        <row r="576">
          <cell r="A576" t="str">
            <v>2 S 04 310 16</v>
          </cell>
          <cell r="B576" t="str">
            <v>Bueiro met.s/ interrupção tráf. D=1,60m galv.</v>
          </cell>
          <cell r="E576" t="str">
            <v>m</v>
          </cell>
        </row>
        <row r="577">
          <cell r="A577" t="str">
            <v>2 S 04 310 20</v>
          </cell>
          <cell r="B577" t="str">
            <v>Bueiro met.s/ interrupção tráf. D=2,00m galv.</v>
          </cell>
          <cell r="E577" t="str">
            <v>m</v>
          </cell>
        </row>
        <row r="578">
          <cell r="A578" t="str">
            <v>2 S 04 311 16</v>
          </cell>
          <cell r="B578" t="str">
            <v>Bueiro met.s/interrupção tráf.D=1,60 m rev.epoxy</v>
          </cell>
          <cell r="E578" t="str">
            <v>m</v>
          </cell>
        </row>
        <row r="579">
          <cell r="A579" t="str">
            <v>2 S 04 311 20</v>
          </cell>
          <cell r="B579" t="str">
            <v>Bueiro met.s/interrupção traf.D=2,00 m rev.epoxy</v>
          </cell>
          <cell r="E579" t="str">
            <v>m</v>
          </cell>
        </row>
        <row r="580">
          <cell r="A580" t="str">
            <v>2 S 04 400 01</v>
          </cell>
          <cell r="B580" t="str">
            <v>Valeta prot.cortes c/revest. vegetal - VPC 01</v>
          </cell>
          <cell r="E580" t="str">
            <v>m</v>
          </cell>
        </row>
        <row r="581">
          <cell r="A581" t="str">
            <v>2 S 04 400 02</v>
          </cell>
          <cell r="B581" t="str">
            <v>Valeta prot.cortes c/revest. vegetal - VPC 02</v>
          </cell>
          <cell r="E581" t="str">
            <v>m</v>
          </cell>
        </row>
        <row r="582">
          <cell r="A582" t="str">
            <v>2 S 04 400 03</v>
          </cell>
          <cell r="B582" t="str">
            <v>Valeta prot.cortes c/revest.concreto - VPC 03</v>
          </cell>
          <cell r="E582" t="str">
            <v>m</v>
          </cell>
        </row>
        <row r="583">
          <cell r="A583" t="str">
            <v>2 S 04 400 04</v>
          </cell>
          <cell r="B583" t="str">
            <v>Valeta prot.cortes c/revest.concreto - VPC 04</v>
          </cell>
          <cell r="E583" t="str">
            <v>m</v>
          </cell>
        </row>
        <row r="584">
          <cell r="A584" t="str">
            <v>2 S 04 401 01</v>
          </cell>
          <cell r="B584" t="str">
            <v>Valeta prot.aterros c/revest. vegetal - VPA 01</v>
          </cell>
          <cell r="E584" t="str">
            <v>m</v>
          </cell>
        </row>
        <row r="585">
          <cell r="A585" t="str">
            <v>2 S 04 401 02</v>
          </cell>
          <cell r="B585" t="str">
            <v>Valeta prot.aterros c/revest. vegetal - VPA 02</v>
          </cell>
          <cell r="E585" t="str">
            <v>m</v>
          </cell>
        </row>
        <row r="586">
          <cell r="A586" t="str">
            <v>2 S 04 401 03</v>
          </cell>
          <cell r="B586" t="str">
            <v>Valeta prot.aterro c/revest. concreto - VPA 03</v>
          </cell>
          <cell r="E586" t="str">
            <v>m</v>
          </cell>
        </row>
        <row r="587">
          <cell r="A587" t="str">
            <v>2 S 04 401 04</v>
          </cell>
          <cell r="B587" t="str">
            <v>Valeta prot.aterro c/revest. concreto - VPA 04</v>
          </cell>
          <cell r="E587" t="str">
            <v>m</v>
          </cell>
        </row>
        <row r="588">
          <cell r="A588" t="str">
            <v>2 S 04 401 05</v>
          </cell>
          <cell r="B588" t="str">
            <v>Valeta prot.corte/aterro s/rev. - VPC 05/VPA 05</v>
          </cell>
          <cell r="E588" t="str">
            <v>m</v>
          </cell>
        </row>
        <row r="589">
          <cell r="A589" t="str">
            <v>2 S 04 401 06</v>
          </cell>
          <cell r="B589" t="str">
            <v>Valeta prot.corte/aterro s/rev. - VPC 06/VPA 06</v>
          </cell>
          <cell r="E589" t="str">
            <v>m</v>
          </cell>
        </row>
        <row r="590">
          <cell r="A590" t="str">
            <v>2 S 04 500 01</v>
          </cell>
          <cell r="B590" t="str">
            <v>Dreno longitudinal prof. p/corte em solo - DPS 01</v>
          </cell>
          <cell r="E590" t="str">
            <v>m</v>
          </cell>
        </row>
        <row r="591">
          <cell r="A591" t="str">
            <v>2 S 04 500 02</v>
          </cell>
          <cell r="B591" t="str">
            <v>Dreno longitudinal prof. p/corte em solo - DPS 02</v>
          </cell>
          <cell r="E591" t="str">
            <v>m</v>
          </cell>
        </row>
        <row r="592">
          <cell r="A592" t="str">
            <v>2 S 04 500 03</v>
          </cell>
          <cell r="B592" t="str">
            <v>Dreno longitudinal prof. p/corte em solo - DPS 03</v>
          </cell>
          <cell r="E592" t="str">
            <v>m</v>
          </cell>
        </row>
        <row r="593">
          <cell r="A593" t="str">
            <v>2 S 04 500 04</v>
          </cell>
          <cell r="B593" t="str">
            <v>Dreno longitudinal prof. p/corte em solo - DPS 04</v>
          </cell>
          <cell r="E593" t="str">
            <v>m</v>
          </cell>
        </row>
        <row r="594">
          <cell r="A594" t="str">
            <v>2 S 04 500 05</v>
          </cell>
          <cell r="B594" t="str">
            <v>Dreno longitudinal prof. p/corte em solo - DPS 05</v>
          </cell>
          <cell r="E594" t="str">
            <v>m</v>
          </cell>
        </row>
        <row r="595">
          <cell r="A595" t="str">
            <v>2 S 04 500 06</v>
          </cell>
          <cell r="B595" t="str">
            <v>Dreno longitudinal prof. p/corte em solo - DPS 06</v>
          </cell>
          <cell r="E595" t="str">
            <v>m</v>
          </cell>
        </row>
        <row r="596">
          <cell r="A596" t="str">
            <v>2 S 04 500 07</v>
          </cell>
          <cell r="B596" t="str">
            <v>Dreno longitudinal prof. p/corte em solo - DPS 07</v>
          </cell>
          <cell r="E596" t="str">
            <v>m</v>
          </cell>
        </row>
        <row r="597">
          <cell r="A597" t="str">
            <v>2 S 04 500 08</v>
          </cell>
          <cell r="B597" t="str">
            <v>Dreno longitudinal prof. p/corte em solo - DPS 08</v>
          </cell>
          <cell r="E597" t="str">
            <v>m</v>
          </cell>
        </row>
        <row r="598">
          <cell r="A598" t="str">
            <v>2 S 04 501 01</v>
          </cell>
          <cell r="B598" t="str">
            <v>Dreno longitudinal prof. p/corte em rocha - DPR 01</v>
          </cell>
          <cell r="E598" t="str">
            <v>m</v>
          </cell>
        </row>
        <row r="599">
          <cell r="A599" t="str">
            <v>2 S 04 501 02</v>
          </cell>
          <cell r="B599" t="str">
            <v>Dreno longitudinal prof. p/corte em rocha - DPR 02</v>
          </cell>
          <cell r="E599" t="str">
            <v>m</v>
          </cell>
        </row>
        <row r="600">
          <cell r="A600" t="str">
            <v>2 S 04 501 03</v>
          </cell>
          <cell r="B600" t="str">
            <v>Dreno longitudinal prof. p/corte em rocha - DPR 03</v>
          </cell>
          <cell r="E600" t="str">
            <v>m</v>
          </cell>
        </row>
        <row r="601">
          <cell r="A601" t="str">
            <v>2 S 04 501 04</v>
          </cell>
          <cell r="B601" t="str">
            <v>Dreno longitudinal prof. p/corte em rocha - DPR 04</v>
          </cell>
          <cell r="E601" t="str">
            <v>m</v>
          </cell>
        </row>
        <row r="602">
          <cell r="A602" t="str">
            <v>2 S 04 501 05</v>
          </cell>
          <cell r="B602" t="str">
            <v>Dreno longitudinal prof. p/corte em rocha - DPR 05</v>
          </cell>
          <cell r="E602" t="str">
            <v>m</v>
          </cell>
        </row>
        <row r="603">
          <cell r="A603" t="str">
            <v>2 S 04 502 01</v>
          </cell>
          <cell r="B603" t="str">
            <v>Boca saída p/dreno longitudinal prof. BSD 01</v>
          </cell>
          <cell r="E603" t="str">
            <v>und</v>
          </cell>
        </row>
        <row r="604">
          <cell r="A604" t="str">
            <v>2 S 04 502 02</v>
          </cell>
          <cell r="B604" t="str">
            <v>Boca saída p/dreno longitudinal prof. BSD 02</v>
          </cell>
          <cell r="E604" t="str">
            <v>und</v>
          </cell>
        </row>
        <row r="605">
          <cell r="A605" t="str">
            <v>2 S 04 510 01</v>
          </cell>
          <cell r="B605" t="str">
            <v>Dreno sub-superficial - DSS 01</v>
          </cell>
          <cell r="E605" t="str">
            <v>m</v>
          </cell>
        </row>
        <row r="606">
          <cell r="A606" t="str">
            <v>2 S 04 510 02</v>
          </cell>
          <cell r="B606" t="str">
            <v>Dreno sub-superficial - DSS 02</v>
          </cell>
          <cell r="E606" t="str">
            <v>m</v>
          </cell>
        </row>
        <row r="607">
          <cell r="A607" t="str">
            <v>2 S 04 510 03</v>
          </cell>
          <cell r="B607" t="str">
            <v>Dreno sub-superficial - DSS 03</v>
          </cell>
          <cell r="E607" t="str">
            <v>m</v>
          </cell>
        </row>
        <row r="608">
          <cell r="A608" t="str">
            <v>2 S 04 510 04</v>
          </cell>
          <cell r="B608" t="str">
            <v>Dreno sub-superficial - DSS 04</v>
          </cell>
          <cell r="E608" t="str">
            <v>m</v>
          </cell>
        </row>
        <row r="609">
          <cell r="A609" t="str">
            <v>2 S 04 511 01</v>
          </cell>
          <cell r="B609" t="str">
            <v>Boca saída p/dreno sub-superficial - BSD 03</v>
          </cell>
          <cell r="E609" t="str">
            <v>und</v>
          </cell>
        </row>
        <row r="610">
          <cell r="A610" t="str">
            <v>2 S 04 520 01</v>
          </cell>
          <cell r="B610" t="str">
            <v>Dreno sub-horizontal - DSH 01</v>
          </cell>
          <cell r="E610" t="str">
            <v>m</v>
          </cell>
        </row>
        <row r="611">
          <cell r="A611" t="str">
            <v>2 S 04 521 01</v>
          </cell>
          <cell r="B611" t="str">
            <v>Boca saída p/dreno sub-horizontal - BSD 04</v>
          </cell>
          <cell r="E611" t="str">
            <v>und</v>
          </cell>
        </row>
        <row r="612">
          <cell r="A612" t="str">
            <v>2 S 04 900 01</v>
          </cell>
          <cell r="B612" t="str">
            <v>Sarjeta triangular de concreto - STC 01</v>
          </cell>
          <cell r="E612" t="str">
            <v>m</v>
          </cell>
        </row>
        <row r="613">
          <cell r="A613" t="str">
            <v>2 S 04 900 02</v>
          </cell>
          <cell r="B613" t="str">
            <v>Sarjeta triangular de concreto - STC 02</v>
          </cell>
          <cell r="E613" t="str">
            <v>m</v>
          </cell>
        </row>
        <row r="614">
          <cell r="A614" t="str">
            <v>2 S 04 900 03</v>
          </cell>
          <cell r="B614" t="str">
            <v>Sarjeta triangular de concreto - STC 03</v>
          </cell>
          <cell r="E614" t="str">
            <v>m</v>
          </cell>
        </row>
        <row r="615">
          <cell r="A615" t="str">
            <v>2 S 04 900 04</v>
          </cell>
          <cell r="B615" t="str">
            <v>Sarjeta triangular de concreto - STC 04</v>
          </cell>
          <cell r="E615" t="str">
            <v>m</v>
          </cell>
        </row>
        <row r="616">
          <cell r="A616" t="str">
            <v>2 S 04 900 05</v>
          </cell>
          <cell r="B616" t="str">
            <v>Sarjeta triangular de concreto - STC 05</v>
          </cell>
          <cell r="E616" t="str">
            <v>m</v>
          </cell>
        </row>
        <row r="617">
          <cell r="A617" t="str">
            <v>2 S 04 900 06</v>
          </cell>
          <cell r="B617" t="str">
            <v>Sarjeta triangular de concreto - STC 06</v>
          </cell>
          <cell r="E617" t="str">
            <v>m</v>
          </cell>
        </row>
        <row r="618">
          <cell r="A618" t="str">
            <v>2 S 04 900 07</v>
          </cell>
          <cell r="B618" t="str">
            <v>Sarjeta triangular de concreto - STC 07</v>
          </cell>
          <cell r="E618" t="str">
            <v>m</v>
          </cell>
        </row>
        <row r="619">
          <cell r="A619" t="str">
            <v>2 S 04 900 08</v>
          </cell>
          <cell r="B619" t="str">
            <v>Sarjeta triangular de concreto - STC 08</v>
          </cell>
          <cell r="E619" t="str">
            <v>m</v>
          </cell>
        </row>
        <row r="620">
          <cell r="A620" t="str">
            <v>2 S 04 900 21</v>
          </cell>
          <cell r="B620" t="str">
            <v>Sarjeta canteiro central concreto - SCC 01</v>
          </cell>
          <cell r="E620" t="str">
            <v>m</v>
          </cell>
        </row>
        <row r="621">
          <cell r="A621" t="str">
            <v>2 S 04 900 22</v>
          </cell>
          <cell r="B621" t="str">
            <v>Sarjeta canteiro central concreto - SCC 02</v>
          </cell>
          <cell r="E621" t="str">
            <v>m</v>
          </cell>
        </row>
        <row r="622">
          <cell r="A622" t="str">
            <v>2 S 04 900 31</v>
          </cell>
          <cell r="B622" t="str">
            <v>Sarjeta triangular de grama - STG 01</v>
          </cell>
          <cell r="E622" t="str">
            <v>m</v>
          </cell>
        </row>
        <row r="623">
          <cell r="A623" t="str">
            <v>2 S 04 900 32</v>
          </cell>
          <cell r="B623" t="str">
            <v>Sarjeta triangular de grama - STG 02</v>
          </cell>
          <cell r="E623" t="str">
            <v>m</v>
          </cell>
        </row>
        <row r="624">
          <cell r="A624" t="str">
            <v>2 S 04 900 33</v>
          </cell>
          <cell r="B624" t="str">
            <v>Sarjeta triangular de grama - STG 03</v>
          </cell>
          <cell r="E624" t="str">
            <v>m</v>
          </cell>
        </row>
        <row r="625">
          <cell r="A625" t="str">
            <v>2 S 04 900 34</v>
          </cell>
          <cell r="B625" t="str">
            <v>Sarjeta triangular de grama - STG 04</v>
          </cell>
          <cell r="E625" t="str">
            <v>m</v>
          </cell>
        </row>
        <row r="626">
          <cell r="A626" t="str">
            <v>2 S 04 900 41</v>
          </cell>
          <cell r="B626" t="str">
            <v>Sarjeta triangular não revestida - STT 01</v>
          </cell>
          <cell r="E626" t="str">
            <v>m</v>
          </cell>
        </row>
        <row r="627">
          <cell r="A627" t="str">
            <v>2 S 04 900 42</v>
          </cell>
          <cell r="B627" t="str">
            <v>Sarjeta triangular não revestida - STT 02</v>
          </cell>
          <cell r="E627" t="str">
            <v>m</v>
          </cell>
        </row>
        <row r="628">
          <cell r="A628" t="str">
            <v>2 S 04 900 43</v>
          </cell>
          <cell r="B628" t="str">
            <v>Sarjeta triangular não revestida - STT 03</v>
          </cell>
          <cell r="E628" t="str">
            <v>m</v>
          </cell>
        </row>
        <row r="629">
          <cell r="A629" t="str">
            <v>2 S 04 900 44</v>
          </cell>
          <cell r="B629" t="str">
            <v>Sarjeta triangular não revestida - STT 04</v>
          </cell>
          <cell r="E629" t="str">
            <v>m</v>
          </cell>
        </row>
        <row r="630">
          <cell r="A630" t="str">
            <v>2 S 04 901 01</v>
          </cell>
          <cell r="B630" t="str">
            <v>Sarjeta trapezoidal de concreto - SZC 01</v>
          </cell>
          <cell r="E630" t="str">
            <v>m</v>
          </cell>
        </row>
        <row r="631">
          <cell r="A631" t="str">
            <v>2 S 04 901 02</v>
          </cell>
          <cell r="B631" t="str">
            <v>Sarjeta trapezoidal de concreto - SZC 02</v>
          </cell>
          <cell r="E631" t="str">
            <v>m</v>
          </cell>
        </row>
        <row r="632">
          <cell r="A632" t="str">
            <v>2 S 04 901 21</v>
          </cell>
          <cell r="B632" t="str">
            <v>Sarjeta de canteiro central de concreto - SCC 03</v>
          </cell>
          <cell r="E632" t="str">
            <v>m</v>
          </cell>
        </row>
        <row r="633">
          <cell r="A633" t="str">
            <v>2 S 04 901 22</v>
          </cell>
          <cell r="B633" t="str">
            <v>Sarjeta de canteiro central de cocnreto - SCC 04</v>
          </cell>
          <cell r="E633" t="str">
            <v>m</v>
          </cell>
        </row>
        <row r="634">
          <cell r="A634" t="str">
            <v>2 S 04 901 31</v>
          </cell>
          <cell r="B634" t="str">
            <v>Sarjeta trapezoidal de grama - SZG 01</v>
          </cell>
          <cell r="E634" t="str">
            <v>m</v>
          </cell>
        </row>
        <row r="635">
          <cell r="A635" t="str">
            <v>2 S 04 901 32</v>
          </cell>
          <cell r="B635" t="str">
            <v>Sarjeta trapezoidal de grama - SZG 02</v>
          </cell>
          <cell r="E635" t="str">
            <v>m</v>
          </cell>
        </row>
        <row r="636">
          <cell r="A636" t="str">
            <v>2 S 04 901 41</v>
          </cell>
          <cell r="B636" t="str">
            <v>Sarjeta trapezoidal não revestida - SZT 01</v>
          </cell>
          <cell r="E636" t="str">
            <v>m</v>
          </cell>
        </row>
        <row r="637">
          <cell r="A637" t="str">
            <v>2 S 04 901 42</v>
          </cell>
          <cell r="B637" t="str">
            <v>Sarjeta trapezoidal não revestida - SZT 02</v>
          </cell>
          <cell r="E637" t="str">
            <v>m</v>
          </cell>
        </row>
        <row r="638">
          <cell r="A638" t="str">
            <v>2 S 04 910 01</v>
          </cell>
          <cell r="B638" t="str">
            <v>Meio fio de concreto - MFC 01</v>
          </cell>
          <cell r="E638" t="str">
            <v>m</v>
          </cell>
        </row>
        <row r="639">
          <cell r="A639" t="str">
            <v>2 S 04 910 02</v>
          </cell>
          <cell r="B639" t="str">
            <v>Meio fio de concreto - MFC 02</v>
          </cell>
          <cell r="E639" t="str">
            <v>m</v>
          </cell>
        </row>
        <row r="640">
          <cell r="A640" t="str">
            <v>2 S 04 910 03</v>
          </cell>
          <cell r="B640" t="str">
            <v>Meio fio de concreto - MFC 03</v>
          </cell>
          <cell r="E640" t="str">
            <v>m</v>
          </cell>
        </row>
        <row r="641">
          <cell r="A641" t="str">
            <v>2 S 04 910 04</v>
          </cell>
          <cell r="B641" t="str">
            <v>Meio fio de concreto - MFC 04</v>
          </cell>
          <cell r="E641" t="str">
            <v>m</v>
          </cell>
        </row>
        <row r="642">
          <cell r="A642" t="str">
            <v>2 S 04 910 05</v>
          </cell>
          <cell r="B642" t="str">
            <v>Meio fio de concreto - MFC 05</v>
          </cell>
          <cell r="E642" t="str">
            <v>m</v>
          </cell>
        </row>
        <row r="643">
          <cell r="A643" t="str">
            <v>2 S 04 910 06</v>
          </cell>
          <cell r="B643" t="str">
            <v>Meio fio de concreto - MFC 06</v>
          </cell>
          <cell r="E643" t="str">
            <v>m</v>
          </cell>
        </row>
        <row r="644">
          <cell r="A644" t="str">
            <v>2 S 04 910 07</v>
          </cell>
          <cell r="B644" t="str">
            <v>Meio fio de concreto - MFC 07</v>
          </cell>
          <cell r="E644" t="str">
            <v>m</v>
          </cell>
        </row>
        <row r="645">
          <cell r="A645" t="str">
            <v>2 S 04 910 08</v>
          </cell>
          <cell r="B645" t="str">
            <v>Meio fio de concreto - MFC 08</v>
          </cell>
          <cell r="E645" t="str">
            <v>m</v>
          </cell>
        </row>
        <row r="646">
          <cell r="A646" t="str">
            <v>2 S 04 930 01</v>
          </cell>
          <cell r="B646" t="str">
            <v>Caixa coletora de sarjeta - CCS 01</v>
          </cell>
          <cell r="E646" t="str">
            <v>und</v>
          </cell>
        </row>
        <row r="647">
          <cell r="A647" t="str">
            <v>2 S 04 930 02</v>
          </cell>
          <cell r="B647" t="str">
            <v>Caixa coletora de sarjeta - CCS 02</v>
          </cell>
          <cell r="E647" t="str">
            <v>und</v>
          </cell>
        </row>
        <row r="648">
          <cell r="A648" t="str">
            <v>2 S 04 930 03</v>
          </cell>
          <cell r="B648" t="str">
            <v>Caixa coletora de sarjeta - CCS 03</v>
          </cell>
          <cell r="E648" t="str">
            <v>und</v>
          </cell>
        </row>
        <row r="649">
          <cell r="A649" t="str">
            <v>2 S 04 930 04</v>
          </cell>
          <cell r="B649" t="str">
            <v>Caixa coletora de sarjeta - CCS 04</v>
          </cell>
          <cell r="E649" t="str">
            <v>und</v>
          </cell>
        </row>
        <row r="650">
          <cell r="A650" t="str">
            <v>2 S 04 930 05</v>
          </cell>
          <cell r="B650" t="str">
            <v>Caixa coletora de sarjeta - CCS 05</v>
          </cell>
          <cell r="E650" t="str">
            <v>und</v>
          </cell>
        </row>
        <row r="651">
          <cell r="A651" t="str">
            <v>2 S 04 930 06</v>
          </cell>
          <cell r="B651" t="str">
            <v>Caixa coletora de sarjeta - CCS 06</v>
          </cell>
          <cell r="E651" t="str">
            <v>und</v>
          </cell>
        </row>
        <row r="652">
          <cell r="A652" t="str">
            <v>2 S 04 930 07</v>
          </cell>
          <cell r="B652" t="str">
            <v>Caixa coletora de sarjeta - CCS 07</v>
          </cell>
          <cell r="E652" t="str">
            <v>und</v>
          </cell>
        </row>
        <row r="653">
          <cell r="A653" t="str">
            <v>2 S 04 930 08</v>
          </cell>
          <cell r="B653" t="str">
            <v>Caixa coletora de sarjeta - CCS 08</v>
          </cell>
          <cell r="E653" t="str">
            <v>und</v>
          </cell>
        </row>
        <row r="654">
          <cell r="A654" t="str">
            <v>2 S 04 930 09</v>
          </cell>
          <cell r="B654" t="str">
            <v>Caixa coletora de sarjeta - CCS 09</v>
          </cell>
          <cell r="E654" t="str">
            <v>und</v>
          </cell>
        </row>
        <row r="655">
          <cell r="A655" t="str">
            <v>2 S 04 930 10</v>
          </cell>
          <cell r="B655" t="str">
            <v>Caixa coletora de sarjeta - CCS 10</v>
          </cell>
          <cell r="E655" t="str">
            <v>und</v>
          </cell>
        </row>
        <row r="656">
          <cell r="A656" t="str">
            <v>2 S 04 930 11</v>
          </cell>
          <cell r="B656" t="str">
            <v>Caixa coletora de sarjeta - CCS 11</v>
          </cell>
          <cell r="E656" t="str">
            <v>und</v>
          </cell>
        </row>
        <row r="657">
          <cell r="A657" t="str">
            <v>2 S 04 930 12</v>
          </cell>
          <cell r="B657" t="str">
            <v>Caixa coletora de sarjeta - CCS 12</v>
          </cell>
          <cell r="E657" t="str">
            <v>und</v>
          </cell>
        </row>
        <row r="658">
          <cell r="A658" t="str">
            <v>2 S 04 930 13</v>
          </cell>
          <cell r="B658" t="str">
            <v>Caixa coletora de sarjeta - CCS 13</v>
          </cell>
          <cell r="E658" t="str">
            <v>und</v>
          </cell>
        </row>
        <row r="659">
          <cell r="A659" t="str">
            <v>2 S 04 930 14</v>
          </cell>
          <cell r="B659" t="str">
            <v>Caixa coletora de sarjeta - CCS14</v>
          </cell>
          <cell r="E659" t="str">
            <v>und</v>
          </cell>
        </row>
        <row r="660">
          <cell r="A660" t="str">
            <v>2 S 04 930 15</v>
          </cell>
          <cell r="B660" t="str">
            <v>Caixa coletora de sarjeta - CCS 15</v>
          </cell>
          <cell r="E660" t="str">
            <v>und</v>
          </cell>
        </row>
        <row r="661">
          <cell r="A661" t="str">
            <v>2 S 04 930 16</v>
          </cell>
          <cell r="B661" t="str">
            <v>Caixa coletora de sarjeta - CCS 16</v>
          </cell>
          <cell r="E661" t="str">
            <v>und</v>
          </cell>
        </row>
        <row r="662">
          <cell r="A662" t="str">
            <v>2 S 04 930 17</v>
          </cell>
          <cell r="B662" t="str">
            <v>Caixa coletora de sarjeta - CCS 17</v>
          </cell>
          <cell r="E662" t="str">
            <v>und</v>
          </cell>
        </row>
        <row r="663">
          <cell r="A663" t="str">
            <v>2 S 04 930 18</v>
          </cell>
          <cell r="B663" t="str">
            <v>Caixa coletora de sarjeta - CCS 18</v>
          </cell>
          <cell r="E663" t="str">
            <v>und</v>
          </cell>
        </row>
        <row r="664">
          <cell r="A664" t="str">
            <v>2 S 04 930 19</v>
          </cell>
          <cell r="B664" t="str">
            <v>Caixa coletora de sarjeta - CCS 19</v>
          </cell>
          <cell r="E664" t="str">
            <v>und</v>
          </cell>
        </row>
        <row r="665">
          <cell r="A665" t="str">
            <v>2 S 04 930 20</v>
          </cell>
          <cell r="B665" t="str">
            <v>Caixa coletora de sarjeta - CCS 20</v>
          </cell>
          <cell r="E665" t="str">
            <v>und</v>
          </cell>
        </row>
        <row r="666">
          <cell r="A666" t="str">
            <v>2 S 04 931 01</v>
          </cell>
          <cell r="B666" t="str">
            <v>Caixa coletora de talvegue - CCT 01</v>
          </cell>
          <cell r="E666" t="str">
            <v>und</v>
          </cell>
        </row>
        <row r="667">
          <cell r="A667" t="str">
            <v>2 S 04 931 02</v>
          </cell>
          <cell r="B667" t="str">
            <v>Caixa coletora de talvegue - CCT 02</v>
          </cell>
          <cell r="E667" t="str">
            <v>und</v>
          </cell>
        </row>
        <row r="668">
          <cell r="A668" t="str">
            <v>2 S 04 931 03</v>
          </cell>
          <cell r="B668" t="str">
            <v>Caixa coletora de talvegue - CCT 03</v>
          </cell>
          <cell r="E668" t="str">
            <v>und</v>
          </cell>
        </row>
        <row r="669">
          <cell r="A669" t="str">
            <v>2 S 04 931 04</v>
          </cell>
          <cell r="B669" t="str">
            <v>Caixa coletora de talvegue - CCT 04</v>
          </cell>
          <cell r="E669" t="str">
            <v>und</v>
          </cell>
        </row>
        <row r="670">
          <cell r="A670" t="str">
            <v>2 S 04 931 05</v>
          </cell>
          <cell r="B670" t="str">
            <v>Caixa coletora de talvegue - CCT 05</v>
          </cell>
          <cell r="E670" t="str">
            <v>und</v>
          </cell>
        </row>
        <row r="671">
          <cell r="A671" t="str">
            <v>2 S 04 931 06</v>
          </cell>
          <cell r="B671" t="str">
            <v>Caixa coletora de talvegue - CCT 06</v>
          </cell>
          <cell r="E671" t="str">
            <v>und</v>
          </cell>
        </row>
        <row r="672">
          <cell r="A672" t="str">
            <v>2 S 04 931 07</v>
          </cell>
          <cell r="B672" t="str">
            <v>Caixa coletora de talvegue - CCT 07</v>
          </cell>
          <cell r="E672" t="str">
            <v>und</v>
          </cell>
        </row>
        <row r="673">
          <cell r="A673" t="str">
            <v>2 S 04 931 08</v>
          </cell>
          <cell r="B673" t="str">
            <v>Caixa coletora de talvegue - CCT 08</v>
          </cell>
          <cell r="E673" t="str">
            <v>und</v>
          </cell>
        </row>
        <row r="674">
          <cell r="A674" t="str">
            <v>2 S 04 931 09</v>
          </cell>
          <cell r="B674" t="str">
            <v>Caixa coletora de talvegue - CCT 09</v>
          </cell>
          <cell r="E674" t="str">
            <v>und</v>
          </cell>
        </row>
        <row r="675">
          <cell r="A675" t="str">
            <v>2 S 04 931 10</v>
          </cell>
          <cell r="B675" t="str">
            <v>Caixa coletora de talvegue - CCT 10</v>
          </cell>
          <cell r="E675" t="str">
            <v>und</v>
          </cell>
        </row>
        <row r="676">
          <cell r="A676" t="str">
            <v>2 S 04 931 11</v>
          </cell>
          <cell r="B676" t="str">
            <v>Caixa coletora de talvegue - CCT 11</v>
          </cell>
          <cell r="E676" t="str">
            <v>und</v>
          </cell>
        </row>
        <row r="677">
          <cell r="A677" t="str">
            <v>2 S 04 931 12</v>
          </cell>
          <cell r="B677" t="str">
            <v>Caixa coletora de talvegue - CCT 12</v>
          </cell>
          <cell r="E677" t="str">
            <v>und</v>
          </cell>
        </row>
        <row r="678">
          <cell r="A678" t="str">
            <v>2 S 04 931 13</v>
          </cell>
          <cell r="B678" t="str">
            <v>Caixa coletora de talvegue - CCT 13</v>
          </cell>
          <cell r="E678" t="str">
            <v>und</v>
          </cell>
        </row>
        <row r="679">
          <cell r="A679" t="str">
            <v>2 S 04 931 14</v>
          </cell>
          <cell r="B679" t="str">
            <v>Caixa coletora de talvegue - CCT 14</v>
          </cell>
          <cell r="E679" t="str">
            <v>und</v>
          </cell>
        </row>
        <row r="680">
          <cell r="A680" t="str">
            <v>2 S 04 931 15</v>
          </cell>
          <cell r="B680" t="str">
            <v>Caixa coletora de talvegue - CCT 15</v>
          </cell>
          <cell r="E680" t="str">
            <v>und</v>
          </cell>
        </row>
        <row r="681">
          <cell r="A681" t="str">
            <v>2 S 04 931 16</v>
          </cell>
          <cell r="B681" t="str">
            <v>Caixa coletora de talvegue - CCT 16</v>
          </cell>
          <cell r="E681" t="str">
            <v>und</v>
          </cell>
        </row>
        <row r="682">
          <cell r="A682" t="str">
            <v>2 S 04 931 17</v>
          </cell>
          <cell r="B682" t="str">
            <v>Caixa coletora de talvegue - CCT 17</v>
          </cell>
          <cell r="E682" t="str">
            <v>und</v>
          </cell>
        </row>
        <row r="683">
          <cell r="A683" t="str">
            <v>2 S 04 931 18</v>
          </cell>
          <cell r="B683" t="str">
            <v>Caixa coletora de talvegue - CCT 18</v>
          </cell>
          <cell r="E683" t="str">
            <v>und</v>
          </cell>
        </row>
        <row r="684">
          <cell r="A684" t="str">
            <v>2 S 04 931 19</v>
          </cell>
          <cell r="B684" t="str">
            <v>Caixa coletora de talvegue - CCT 19</v>
          </cell>
          <cell r="E684" t="str">
            <v>und</v>
          </cell>
        </row>
        <row r="685">
          <cell r="A685" t="str">
            <v>2 S 04 931 20</v>
          </cell>
          <cell r="B685" t="str">
            <v>Caixa coletora de talvegue - CCT 20</v>
          </cell>
          <cell r="E685" t="str">
            <v>und</v>
          </cell>
        </row>
        <row r="686">
          <cell r="A686" t="str">
            <v>2 S 04 940 01</v>
          </cell>
          <cell r="B686" t="str">
            <v>Descida d'água tipo rap. - calha concr. - DAR 01</v>
          </cell>
          <cell r="E686" t="str">
            <v>m</v>
          </cell>
        </row>
        <row r="687">
          <cell r="A687" t="str">
            <v>2 S 04 940 02</v>
          </cell>
          <cell r="B687" t="str">
            <v>Descida d'água tipo rap. - canal retang.- DAR 02</v>
          </cell>
          <cell r="E687" t="str">
            <v>m</v>
          </cell>
        </row>
        <row r="688">
          <cell r="A688" t="str">
            <v>2 S 04 940 03</v>
          </cell>
          <cell r="B688" t="str">
            <v>Descida d'água tipo rap. - canal retang.- DAR 03</v>
          </cell>
          <cell r="E688" t="str">
            <v>m</v>
          </cell>
        </row>
        <row r="689">
          <cell r="A689" t="str">
            <v>2 S 04 940 04</v>
          </cell>
          <cell r="B689" t="str">
            <v>Descida d'água tipo rap. - calha metálica - DAR</v>
          </cell>
          <cell r="E689" t="str">
            <v>m</v>
          </cell>
        </row>
        <row r="690">
          <cell r="A690" t="str">
            <v>2 S 04 941 01</v>
          </cell>
          <cell r="B690" t="str">
            <v>Descida d'água aterros em degraus - DAD 01</v>
          </cell>
          <cell r="E690" t="str">
            <v>m</v>
          </cell>
        </row>
        <row r="691">
          <cell r="A691" t="str">
            <v>2 S 04 941 02</v>
          </cell>
          <cell r="B691" t="str">
            <v>Descida d'água aterros em degraus - arm - DAD</v>
          </cell>
          <cell r="E691" t="str">
            <v>m</v>
          </cell>
        </row>
        <row r="692">
          <cell r="A692" t="str">
            <v>2 S 04 941 03</v>
          </cell>
          <cell r="B692" t="str">
            <v>Descida d'água aterros em degraus - DAD 03</v>
          </cell>
          <cell r="E692" t="str">
            <v>m</v>
          </cell>
        </row>
        <row r="693">
          <cell r="A693" t="str">
            <v>2 S 04 941 04</v>
          </cell>
          <cell r="B693" t="str">
            <v>Descida d'água aterros em degraus - arm - DAD</v>
          </cell>
          <cell r="E693" t="str">
            <v>m</v>
          </cell>
        </row>
        <row r="694">
          <cell r="A694" t="str">
            <v>2 S 04 941 05</v>
          </cell>
          <cell r="B694" t="str">
            <v>Descida d'água aterros em degraus - DAD 05</v>
          </cell>
          <cell r="E694" t="str">
            <v>m</v>
          </cell>
        </row>
        <row r="695">
          <cell r="A695" t="str">
            <v>2 S 04 941 06</v>
          </cell>
          <cell r="B695" t="str">
            <v>Descida d'água aterros em degraus - arm - DAD</v>
          </cell>
          <cell r="E695" t="str">
            <v>m</v>
          </cell>
        </row>
        <row r="696">
          <cell r="A696" t="str">
            <v>2 S 04 941 07</v>
          </cell>
          <cell r="B696" t="str">
            <v>Descida d'água aterros em degraus - DAD 07</v>
          </cell>
          <cell r="E696" t="str">
            <v>m</v>
          </cell>
        </row>
        <row r="697">
          <cell r="A697" t="str">
            <v>2 S 04 941 08</v>
          </cell>
          <cell r="B697" t="str">
            <v>Descida d'água aterros em degraus - arm - DAD</v>
          </cell>
          <cell r="E697" t="str">
            <v>m</v>
          </cell>
        </row>
        <row r="698">
          <cell r="A698" t="str">
            <v>2 S 04 941 09</v>
          </cell>
          <cell r="B698" t="str">
            <v>Descida d'água aterros em degraus - DAD 09</v>
          </cell>
          <cell r="E698" t="str">
            <v>m</v>
          </cell>
        </row>
        <row r="699">
          <cell r="A699" t="str">
            <v>2 S 04 941 10</v>
          </cell>
          <cell r="B699" t="str">
            <v>Descida d'água aterros em degraus - arm - DAD</v>
          </cell>
          <cell r="E699" t="str">
            <v>m</v>
          </cell>
        </row>
        <row r="700">
          <cell r="A700" t="str">
            <v>2 S 04 941 11</v>
          </cell>
          <cell r="B700" t="str">
            <v>Descida d'água aterros em degraus - DAD 11</v>
          </cell>
          <cell r="E700" t="str">
            <v>m</v>
          </cell>
        </row>
        <row r="701">
          <cell r="A701" t="str">
            <v>2 S 04 941 12</v>
          </cell>
          <cell r="B701" t="str">
            <v>Descida d'água aterros em degraus - arm - dad 12</v>
          </cell>
          <cell r="E701" t="str">
            <v>m</v>
          </cell>
        </row>
        <row r="702">
          <cell r="A702" t="str">
            <v>2 S 04 941 13</v>
          </cell>
          <cell r="B702" t="str">
            <v>Descida d'água aterros em degraus - DAD 13</v>
          </cell>
          <cell r="E702" t="str">
            <v>m</v>
          </cell>
        </row>
        <row r="703">
          <cell r="A703" t="str">
            <v>2 S 04 941 14</v>
          </cell>
          <cell r="B703" t="str">
            <v>Descida d'água aterros em degraus - arm - DAD 14</v>
          </cell>
          <cell r="E703" t="str">
            <v>m</v>
          </cell>
        </row>
        <row r="704">
          <cell r="A704" t="str">
            <v>2 S 04 941 15</v>
          </cell>
          <cell r="B704" t="str">
            <v>Descida d'água aterros em degraus - DAD 15</v>
          </cell>
          <cell r="E704" t="str">
            <v>m</v>
          </cell>
        </row>
        <row r="705">
          <cell r="A705" t="str">
            <v>2 S 04 941 16</v>
          </cell>
          <cell r="B705" t="str">
            <v>Descida d'água aterros em degraus - arm - DAD 16</v>
          </cell>
          <cell r="E705" t="str">
            <v>m</v>
          </cell>
        </row>
        <row r="706">
          <cell r="A706" t="str">
            <v>2 S 04 941 17</v>
          </cell>
          <cell r="B706" t="str">
            <v>Descida d'água aterros em degraus - DAD 17</v>
          </cell>
          <cell r="E706" t="str">
            <v>m</v>
          </cell>
        </row>
        <row r="707">
          <cell r="A707" t="str">
            <v>2 S 04 941 18</v>
          </cell>
          <cell r="B707" t="str">
            <v>Descida d'água aterros em degraus - arm - DAD 18</v>
          </cell>
          <cell r="E707" t="str">
            <v>m</v>
          </cell>
        </row>
        <row r="708">
          <cell r="A708" t="str">
            <v>2 S 04 941 31</v>
          </cell>
          <cell r="B708" t="str">
            <v>Descida d'água cortes em degraus - DCD 01</v>
          </cell>
          <cell r="E708" t="str">
            <v>m</v>
          </cell>
        </row>
        <row r="709">
          <cell r="A709" t="str">
            <v>2 S 04 941 32</v>
          </cell>
          <cell r="B709" t="str">
            <v>Descida d'água cortes em degraus - arm - DCD 02</v>
          </cell>
          <cell r="E709" t="str">
            <v>m</v>
          </cell>
        </row>
        <row r="710">
          <cell r="A710" t="str">
            <v>2 S 04 941 33</v>
          </cell>
          <cell r="B710" t="str">
            <v>Descida d'água cortes em degraus - DCD 03</v>
          </cell>
          <cell r="E710" t="str">
            <v>m</v>
          </cell>
        </row>
        <row r="711">
          <cell r="A711" t="str">
            <v>2 S 04 941 34</v>
          </cell>
          <cell r="B711" t="str">
            <v>Descida d'água cortes em degraus - arm - DCD 04</v>
          </cell>
          <cell r="E711" t="str">
            <v>m</v>
          </cell>
        </row>
        <row r="712">
          <cell r="A712" t="str">
            <v>2 S 04 942 01</v>
          </cell>
          <cell r="B712" t="str">
            <v>Entrada d'água - EDA 01</v>
          </cell>
          <cell r="E712" t="str">
            <v>und</v>
          </cell>
        </row>
        <row r="713">
          <cell r="A713" t="str">
            <v>2 S 04 942 02</v>
          </cell>
          <cell r="B713" t="str">
            <v>Entrada d'água - EDA 02</v>
          </cell>
          <cell r="E713" t="str">
            <v>und</v>
          </cell>
        </row>
        <row r="714">
          <cell r="A714" t="str">
            <v>2 S 04 950 01</v>
          </cell>
          <cell r="B714" t="str">
            <v>Dissipador de energia - DES 01</v>
          </cell>
          <cell r="E714" t="str">
            <v>und</v>
          </cell>
        </row>
        <row r="715">
          <cell r="A715" t="str">
            <v>2 S 04 950 02</v>
          </cell>
          <cell r="B715" t="str">
            <v>Dissipador de energia - DES 02</v>
          </cell>
          <cell r="E715" t="str">
            <v>und</v>
          </cell>
        </row>
        <row r="716">
          <cell r="A716" t="str">
            <v>2 S 04 950 03</v>
          </cell>
          <cell r="B716" t="str">
            <v>Dissipador de energia - DES 03</v>
          </cell>
          <cell r="E716" t="str">
            <v>und</v>
          </cell>
        </row>
        <row r="717">
          <cell r="A717" t="str">
            <v>2 S 04 950 04</v>
          </cell>
          <cell r="B717" t="str">
            <v>Dissipador de energia - DES04</v>
          </cell>
          <cell r="E717" t="str">
            <v>und</v>
          </cell>
        </row>
        <row r="718">
          <cell r="A718" t="str">
            <v>2 S 04 950 21</v>
          </cell>
          <cell r="B718" t="str">
            <v>Dissipador de energia - DEB 01</v>
          </cell>
          <cell r="E718" t="str">
            <v>und</v>
          </cell>
        </row>
        <row r="719">
          <cell r="A719" t="str">
            <v>2 S 04 950 22</v>
          </cell>
          <cell r="B719" t="str">
            <v>Dissipador de energia - DEB 02</v>
          </cell>
          <cell r="E719" t="str">
            <v>und</v>
          </cell>
        </row>
        <row r="720">
          <cell r="A720" t="str">
            <v>2 S 04 950 23</v>
          </cell>
          <cell r="B720" t="str">
            <v>Dissipador de energia - DEB 03</v>
          </cell>
          <cell r="E720" t="str">
            <v>und</v>
          </cell>
        </row>
        <row r="721">
          <cell r="A721" t="str">
            <v>2 S 04 950 24</v>
          </cell>
          <cell r="B721" t="str">
            <v>Dissipador de energia - DEB 04</v>
          </cell>
          <cell r="E721" t="str">
            <v>und</v>
          </cell>
        </row>
        <row r="722">
          <cell r="A722" t="str">
            <v>2 S 04 950 25</v>
          </cell>
          <cell r="B722" t="str">
            <v>Dissipador de energia - DEB 05</v>
          </cell>
          <cell r="E722" t="str">
            <v>und</v>
          </cell>
        </row>
        <row r="723">
          <cell r="A723" t="str">
            <v>2 S 04 950 26</v>
          </cell>
          <cell r="B723" t="str">
            <v>Dissipador de energia - DEB 06</v>
          </cell>
          <cell r="E723" t="str">
            <v>und</v>
          </cell>
        </row>
        <row r="724">
          <cell r="A724" t="str">
            <v>2 S 04 950 27</v>
          </cell>
          <cell r="B724" t="str">
            <v>Dissipador de energia - DEB 07</v>
          </cell>
          <cell r="E724" t="str">
            <v>und</v>
          </cell>
        </row>
        <row r="725">
          <cell r="A725" t="str">
            <v>2 S 04 950 28</v>
          </cell>
          <cell r="B725" t="str">
            <v>Dissipador de energia - DEB 08</v>
          </cell>
          <cell r="E725" t="str">
            <v>und</v>
          </cell>
        </row>
        <row r="726">
          <cell r="A726" t="str">
            <v>2 S 04 950 29</v>
          </cell>
          <cell r="B726" t="str">
            <v>Dissipador de energia - DEB 09</v>
          </cell>
          <cell r="E726" t="str">
            <v>und</v>
          </cell>
        </row>
        <row r="727">
          <cell r="A727" t="str">
            <v>2 S 04 950 30</v>
          </cell>
          <cell r="B727" t="str">
            <v>Dissipador de energia - DEB 10</v>
          </cell>
          <cell r="E727" t="str">
            <v>und</v>
          </cell>
        </row>
        <row r="728">
          <cell r="A728" t="str">
            <v>2 S 04 950 31</v>
          </cell>
          <cell r="B728" t="str">
            <v>Dissipador de energia - DEB 11</v>
          </cell>
          <cell r="E728" t="str">
            <v>und</v>
          </cell>
        </row>
        <row r="729">
          <cell r="A729" t="str">
            <v>2 S 04 950 32</v>
          </cell>
          <cell r="B729" t="str">
            <v>Dissipador de energia - DEB 12</v>
          </cell>
          <cell r="E729" t="str">
            <v>und</v>
          </cell>
        </row>
        <row r="730">
          <cell r="A730" t="str">
            <v>2 S 04 950 51</v>
          </cell>
          <cell r="B730" t="str">
            <v>Dissipador de energia - DED 01</v>
          </cell>
          <cell r="E730" t="str">
            <v>und</v>
          </cell>
        </row>
        <row r="731">
          <cell r="A731" t="str">
            <v>2 S 04 960 01</v>
          </cell>
          <cell r="B731" t="str">
            <v>Boca de lobo simples grelha concr. - BLS 01</v>
          </cell>
          <cell r="E731" t="str">
            <v>und</v>
          </cell>
        </row>
        <row r="732">
          <cell r="A732" t="str">
            <v>2 S 04 960 02</v>
          </cell>
          <cell r="B732" t="str">
            <v>Boca de lobo simples grelha concr. - BLS 02</v>
          </cell>
          <cell r="E732" t="str">
            <v>und</v>
          </cell>
        </row>
        <row r="733">
          <cell r="A733" t="str">
            <v>2 S 04 960 03</v>
          </cell>
          <cell r="B733" t="str">
            <v>Boca de lobo simples grelha concr. - BLS 03</v>
          </cell>
          <cell r="E733" t="str">
            <v>und</v>
          </cell>
        </row>
        <row r="734">
          <cell r="A734" t="str">
            <v>2 S 04 960 04</v>
          </cell>
          <cell r="B734" t="str">
            <v>Boca de lobo simples grelha concr. - BLS 04</v>
          </cell>
          <cell r="E734" t="str">
            <v>und</v>
          </cell>
        </row>
        <row r="735">
          <cell r="A735" t="str">
            <v>2 S 04 960 05</v>
          </cell>
          <cell r="B735" t="str">
            <v>Boca de lobo simples grelha concr. - BLS 05</v>
          </cell>
          <cell r="E735" t="str">
            <v>und</v>
          </cell>
        </row>
        <row r="736">
          <cell r="A736" t="str">
            <v>2 S 04 960 06</v>
          </cell>
          <cell r="B736" t="str">
            <v>Boca de lobo simples grelha concr. - BLS 06</v>
          </cell>
          <cell r="E736" t="str">
            <v>und</v>
          </cell>
        </row>
        <row r="737">
          <cell r="A737" t="str">
            <v>2 S 04 960 07</v>
          </cell>
          <cell r="B737" t="str">
            <v>Boca de lobo simples grelha concr. - BLS 07</v>
          </cell>
          <cell r="E737" t="str">
            <v>und</v>
          </cell>
        </row>
        <row r="738">
          <cell r="A738" t="str">
            <v>2 S 04 961 01</v>
          </cell>
          <cell r="B738" t="str">
            <v>Boca de lobo dupla com grelha de concreto - BLD 01</v>
          </cell>
          <cell r="E738" t="str">
            <v>und</v>
          </cell>
        </row>
        <row r="739">
          <cell r="A739" t="str">
            <v>2 S 04 961 02</v>
          </cell>
          <cell r="B739" t="str">
            <v>Boca de lobo dupla com grelha de concreto - BLD 02</v>
          </cell>
          <cell r="E739" t="str">
            <v>und</v>
          </cell>
        </row>
        <row r="740">
          <cell r="A740" t="str">
            <v>2 S 04 961 03</v>
          </cell>
          <cell r="B740" t="str">
            <v>Boca de lobo dupla com grelha de concreto - BLD 03</v>
          </cell>
          <cell r="E740" t="str">
            <v>und</v>
          </cell>
        </row>
        <row r="741">
          <cell r="A741" t="str">
            <v>2 S 04 961 04</v>
          </cell>
          <cell r="B741" t="str">
            <v>Boca de lobo dupla com grelha de concreto - BLD 04</v>
          </cell>
          <cell r="E741" t="str">
            <v>und</v>
          </cell>
        </row>
        <row r="742">
          <cell r="A742" t="str">
            <v>2 S 04 961 05</v>
          </cell>
          <cell r="B742" t="str">
            <v>Boca de lobo dupla com grelha de concreto - BLD 05</v>
          </cell>
          <cell r="E742" t="str">
            <v>und</v>
          </cell>
        </row>
        <row r="743">
          <cell r="A743" t="str">
            <v>2 S 04 961 06</v>
          </cell>
          <cell r="B743" t="str">
            <v>Boca de lobo dupla com grelha de concreto - BLD 06</v>
          </cell>
          <cell r="E743" t="str">
            <v>und</v>
          </cell>
        </row>
        <row r="744">
          <cell r="A744" t="str">
            <v>2 S 04 961 07</v>
          </cell>
          <cell r="B744" t="str">
            <v>Boca de lobo dupla com grelha de concreto - BLD 07</v>
          </cell>
          <cell r="E744" t="str">
            <v>und</v>
          </cell>
        </row>
        <row r="745">
          <cell r="A745" t="str">
            <v>2 S 04 962 01</v>
          </cell>
          <cell r="B745" t="str">
            <v>Caixa de ligação e passagem - CLP 01</v>
          </cell>
          <cell r="E745" t="str">
            <v>und</v>
          </cell>
        </row>
        <row r="746">
          <cell r="A746" t="str">
            <v>2 S 04 962 02</v>
          </cell>
          <cell r="B746" t="str">
            <v>Caixa de ligação e passagem - CLP 02</v>
          </cell>
          <cell r="E746" t="str">
            <v>und</v>
          </cell>
        </row>
        <row r="747">
          <cell r="A747" t="str">
            <v>2 S 04 962 03</v>
          </cell>
          <cell r="B747" t="str">
            <v>Caixa de ligação e passagem - CLP 03</v>
          </cell>
          <cell r="E747" t="str">
            <v>und</v>
          </cell>
        </row>
        <row r="748">
          <cell r="A748" t="str">
            <v>2 S 04 962 04</v>
          </cell>
          <cell r="B748" t="str">
            <v>Caixa de ligação e passagem - CLP 04</v>
          </cell>
          <cell r="E748" t="str">
            <v>und</v>
          </cell>
        </row>
        <row r="749">
          <cell r="A749" t="str">
            <v>2 S 04 962 05</v>
          </cell>
          <cell r="B749" t="str">
            <v>Caixa de ligação e passagem - CLP 05</v>
          </cell>
          <cell r="E749" t="str">
            <v>und</v>
          </cell>
        </row>
        <row r="750">
          <cell r="A750" t="str">
            <v>2 S 04 962 06</v>
          </cell>
          <cell r="B750" t="str">
            <v>Caixa de ligação e passagem - CLP 06</v>
          </cell>
          <cell r="E750" t="str">
            <v>und</v>
          </cell>
        </row>
        <row r="751">
          <cell r="A751" t="str">
            <v>2 S 04 962 07</v>
          </cell>
          <cell r="B751" t="str">
            <v>Caixa de ligação e passagem - CLP 07</v>
          </cell>
          <cell r="E751" t="str">
            <v>und</v>
          </cell>
        </row>
        <row r="752">
          <cell r="A752" t="str">
            <v>2 S 04 962 08</v>
          </cell>
          <cell r="B752" t="str">
            <v>Caixa de ligação e passagem - CLP 08</v>
          </cell>
          <cell r="E752" t="str">
            <v>und</v>
          </cell>
        </row>
        <row r="753">
          <cell r="A753" t="str">
            <v>2 S 04 962 09</v>
          </cell>
          <cell r="B753" t="str">
            <v>Caixa de ligação e passagem - CLP 09</v>
          </cell>
          <cell r="E753" t="str">
            <v>und</v>
          </cell>
        </row>
        <row r="754">
          <cell r="A754" t="str">
            <v>2 S 04 962 10</v>
          </cell>
          <cell r="B754" t="str">
            <v>Caixa de ligação e passagem - CLP 10</v>
          </cell>
          <cell r="E754" t="str">
            <v>und</v>
          </cell>
        </row>
        <row r="755">
          <cell r="A755" t="str">
            <v>2 S 04 962 11</v>
          </cell>
          <cell r="B755" t="str">
            <v>Caixa de ligação e passagem - CLP 11</v>
          </cell>
          <cell r="E755" t="str">
            <v>und</v>
          </cell>
        </row>
        <row r="756">
          <cell r="A756" t="str">
            <v>2 S 04 962 12</v>
          </cell>
          <cell r="B756" t="str">
            <v>Caixa de ligação e passagem - CLP 12</v>
          </cell>
          <cell r="E756" t="str">
            <v>und</v>
          </cell>
        </row>
        <row r="757">
          <cell r="A757" t="str">
            <v>2 S 04 962 13</v>
          </cell>
          <cell r="B757" t="str">
            <v>Caixa de ligação e passagem - CLP 13</v>
          </cell>
          <cell r="E757" t="str">
            <v>und</v>
          </cell>
        </row>
        <row r="758">
          <cell r="A758" t="str">
            <v>2 S 04 962 14</v>
          </cell>
          <cell r="B758" t="str">
            <v>Caixa de ligação e passagem - CLP 14</v>
          </cell>
          <cell r="E758" t="str">
            <v>und</v>
          </cell>
        </row>
        <row r="759">
          <cell r="A759" t="str">
            <v>2 S 04 962 15</v>
          </cell>
          <cell r="B759" t="str">
            <v>Caixa de ligação e passagem - CLP 15</v>
          </cell>
          <cell r="E759" t="str">
            <v>und</v>
          </cell>
        </row>
        <row r="760">
          <cell r="A760" t="str">
            <v>2 S 04 962 16</v>
          </cell>
          <cell r="B760" t="str">
            <v>Caixa de ligação e passagem - CLP 16</v>
          </cell>
          <cell r="E760" t="str">
            <v>und</v>
          </cell>
        </row>
        <row r="761">
          <cell r="A761" t="str">
            <v>2 S 04 962 17</v>
          </cell>
          <cell r="B761" t="str">
            <v>Caixa de ligação e passagem - CLP 17</v>
          </cell>
          <cell r="E761" t="str">
            <v>und</v>
          </cell>
        </row>
        <row r="762">
          <cell r="A762" t="str">
            <v>2 S 04 962 18</v>
          </cell>
          <cell r="B762" t="str">
            <v>Caixa de ligação e passagem - CLP 18</v>
          </cell>
          <cell r="E762" t="str">
            <v>und</v>
          </cell>
        </row>
        <row r="763">
          <cell r="A763" t="str">
            <v>2 S 04 963 01</v>
          </cell>
          <cell r="B763" t="str">
            <v>Poço de visita - PVI 01</v>
          </cell>
          <cell r="E763" t="str">
            <v>und</v>
          </cell>
        </row>
        <row r="764">
          <cell r="A764" t="str">
            <v>2 S 04 963 02</v>
          </cell>
          <cell r="B764" t="str">
            <v>Poço de visita - PVI 02</v>
          </cell>
          <cell r="E764" t="str">
            <v>und</v>
          </cell>
        </row>
        <row r="765">
          <cell r="A765" t="str">
            <v>2 S 04 963 03</v>
          </cell>
          <cell r="B765" t="str">
            <v>Poço de visita - PVI 03</v>
          </cell>
          <cell r="E765" t="str">
            <v>und</v>
          </cell>
        </row>
        <row r="766">
          <cell r="A766" t="str">
            <v>2 S 04 963 04</v>
          </cell>
          <cell r="B766" t="str">
            <v>Poço de visita - PVI 04</v>
          </cell>
          <cell r="E766" t="str">
            <v>und</v>
          </cell>
        </row>
        <row r="767">
          <cell r="A767" t="str">
            <v>2 S 04 963 05</v>
          </cell>
          <cell r="B767" t="str">
            <v>Poço de visita - PVI 05</v>
          </cell>
          <cell r="E767" t="str">
            <v>und</v>
          </cell>
        </row>
        <row r="768">
          <cell r="A768" t="str">
            <v>2 S 04 963 06</v>
          </cell>
          <cell r="B768" t="str">
            <v>Poço de visita - PVI 06</v>
          </cell>
          <cell r="E768" t="str">
            <v>und</v>
          </cell>
        </row>
        <row r="769">
          <cell r="A769" t="str">
            <v>2 S 04 963 07</v>
          </cell>
          <cell r="B769" t="str">
            <v>Poço de visita - PVI 07</v>
          </cell>
          <cell r="E769" t="str">
            <v>und</v>
          </cell>
        </row>
        <row r="770">
          <cell r="A770" t="str">
            <v>2 S 04 963 08</v>
          </cell>
          <cell r="B770" t="str">
            <v>Poço de visita - PVI 08</v>
          </cell>
          <cell r="E770" t="str">
            <v>und</v>
          </cell>
        </row>
        <row r="771">
          <cell r="A771" t="str">
            <v>2 S 04 963 09</v>
          </cell>
          <cell r="B771" t="str">
            <v>Poço de visita - PVI 09</v>
          </cell>
          <cell r="E771" t="str">
            <v>und</v>
          </cell>
        </row>
        <row r="772">
          <cell r="A772" t="str">
            <v>2 S 04 963 10</v>
          </cell>
          <cell r="B772" t="str">
            <v>Poço de visita - PVI 10</v>
          </cell>
          <cell r="E772" t="str">
            <v>und</v>
          </cell>
        </row>
        <row r="773">
          <cell r="A773" t="str">
            <v>2 S 04 963 11</v>
          </cell>
          <cell r="B773" t="str">
            <v>Poço de visita - PVI 11</v>
          </cell>
          <cell r="E773" t="str">
            <v>und</v>
          </cell>
        </row>
        <row r="774">
          <cell r="A774" t="str">
            <v>2 S 04 963 12</v>
          </cell>
          <cell r="B774" t="str">
            <v>Poço de visita - PVI 12</v>
          </cell>
          <cell r="E774" t="str">
            <v>und</v>
          </cell>
        </row>
        <row r="775">
          <cell r="A775" t="str">
            <v>2 S 04 963 13</v>
          </cell>
          <cell r="B775" t="str">
            <v>Poço de visita - PVI 13</v>
          </cell>
          <cell r="E775" t="str">
            <v>und</v>
          </cell>
        </row>
        <row r="776">
          <cell r="A776" t="str">
            <v>2 S 04 963 14</v>
          </cell>
          <cell r="B776" t="str">
            <v>Poço de visita - PVI 14</v>
          </cell>
          <cell r="E776" t="str">
            <v>und</v>
          </cell>
        </row>
        <row r="777">
          <cell r="A777" t="str">
            <v>2 S 04 963 15</v>
          </cell>
          <cell r="B777" t="str">
            <v>Poço de visita - PVI 15</v>
          </cell>
          <cell r="E777" t="str">
            <v>und</v>
          </cell>
        </row>
        <row r="778">
          <cell r="A778" t="str">
            <v>2 S 04 963 16</v>
          </cell>
          <cell r="B778" t="str">
            <v>Poço de visita - PVI 16</v>
          </cell>
          <cell r="E778" t="str">
            <v>und</v>
          </cell>
        </row>
        <row r="779">
          <cell r="A779" t="str">
            <v>2 S 04 963 17</v>
          </cell>
          <cell r="B779" t="str">
            <v>Poço de visita - PVI 17</v>
          </cell>
          <cell r="E779" t="str">
            <v>und</v>
          </cell>
        </row>
        <row r="780">
          <cell r="A780" t="str">
            <v>2 S 04 963 18</v>
          </cell>
          <cell r="B780" t="str">
            <v>Poço de visita - PVI 18</v>
          </cell>
          <cell r="E780" t="str">
            <v>und</v>
          </cell>
        </row>
        <row r="781">
          <cell r="A781" t="str">
            <v>2 S 04 963 31</v>
          </cell>
          <cell r="B781" t="str">
            <v>Chaminé dos poços de visita - CPV 01</v>
          </cell>
          <cell r="E781" t="str">
            <v>und</v>
          </cell>
        </row>
        <row r="782">
          <cell r="A782" t="str">
            <v>2 S 04 963 32</v>
          </cell>
          <cell r="B782" t="str">
            <v>Chaminé dos poços de visita - CPV 02</v>
          </cell>
          <cell r="E782" t="str">
            <v>und</v>
          </cell>
        </row>
        <row r="783">
          <cell r="A783" t="str">
            <v>2 S 04 963 33</v>
          </cell>
          <cell r="B783" t="str">
            <v>Chaminé dos poços de visita - CPV 03</v>
          </cell>
          <cell r="E783" t="str">
            <v>und</v>
          </cell>
        </row>
        <row r="784">
          <cell r="A784" t="str">
            <v>2 S 04 963 34</v>
          </cell>
          <cell r="B784" t="str">
            <v>Chaminé dos poços de visita - CPV 04</v>
          </cell>
          <cell r="E784" t="str">
            <v>und</v>
          </cell>
        </row>
        <row r="785">
          <cell r="A785" t="str">
            <v>2 S 04 963 35</v>
          </cell>
          <cell r="B785" t="str">
            <v>Chaminé dos poços de visita - CPV 05</v>
          </cell>
          <cell r="E785" t="str">
            <v>und</v>
          </cell>
        </row>
        <row r="786">
          <cell r="A786" t="str">
            <v>2 S 04 963 36</v>
          </cell>
          <cell r="B786" t="str">
            <v>Chaminé dos poços de visita - CPV 06</v>
          </cell>
          <cell r="E786" t="str">
            <v>und</v>
          </cell>
        </row>
        <row r="787">
          <cell r="A787" t="str">
            <v>2 S 04 963 37</v>
          </cell>
          <cell r="B787" t="str">
            <v>Chaminé dos poços de visita - CPV 07</v>
          </cell>
          <cell r="E787" t="str">
            <v>und</v>
          </cell>
        </row>
        <row r="788">
          <cell r="A788" t="str">
            <v>2 S 04 964 01</v>
          </cell>
          <cell r="B788" t="str">
            <v>Tubulação de drenagem urbana - D=0,40 m s/ berço</v>
          </cell>
          <cell r="E788" t="str">
            <v>m</v>
          </cell>
        </row>
        <row r="789">
          <cell r="A789" t="str">
            <v>2 S 04 964 02</v>
          </cell>
          <cell r="B789" t="str">
            <v>Tubulação de drenagem urbana - D=0,60 m s/ berço</v>
          </cell>
          <cell r="E789" t="str">
            <v>m</v>
          </cell>
        </row>
        <row r="790">
          <cell r="A790" t="str">
            <v>2 S 04 964 03</v>
          </cell>
          <cell r="B790" t="str">
            <v>Tubulação de drenagem urbana - D=0,80 m s/ berço</v>
          </cell>
          <cell r="E790" t="str">
            <v>m</v>
          </cell>
        </row>
        <row r="791">
          <cell r="A791" t="str">
            <v>2 S 04 964 04</v>
          </cell>
          <cell r="B791" t="str">
            <v>Tubulação de drenagem urbana - D=1,00 m s/ berço</v>
          </cell>
          <cell r="E791" t="str">
            <v>m</v>
          </cell>
        </row>
        <row r="792">
          <cell r="A792" t="str">
            <v>2 S 04 964 05</v>
          </cell>
          <cell r="B792" t="str">
            <v>Tubulação de drenagem urbana - D=1,20 m s/ berço</v>
          </cell>
          <cell r="E792" t="str">
            <v>m</v>
          </cell>
        </row>
        <row r="793">
          <cell r="A793" t="str">
            <v>2 S 04 964 06</v>
          </cell>
          <cell r="B793" t="str">
            <v>Tubulação de drenagem urbana - D=1,50 m s/ berço</v>
          </cell>
          <cell r="E793" t="str">
            <v>m</v>
          </cell>
        </row>
        <row r="794">
          <cell r="A794" t="str">
            <v>2 S 04 990 01</v>
          </cell>
          <cell r="B794" t="str">
            <v>Transposição de segmento de sarjetas - TSS 01</v>
          </cell>
          <cell r="E794" t="str">
            <v>m</v>
          </cell>
        </row>
        <row r="795">
          <cell r="A795" t="str">
            <v>2 S 04 990 02</v>
          </cell>
          <cell r="B795" t="str">
            <v>Transposição de segmento de sarjetas - TSS 02</v>
          </cell>
          <cell r="E795" t="str">
            <v>m</v>
          </cell>
        </row>
        <row r="796">
          <cell r="A796" t="str">
            <v>2 S 04 990 03</v>
          </cell>
          <cell r="B796" t="str">
            <v>Transposição de segmento de sarjetas - TSS 03</v>
          </cell>
          <cell r="E796" t="str">
            <v>m</v>
          </cell>
        </row>
        <row r="797">
          <cell r="A797" t="str">
            <v>2 S 04 990 04</v>
          </cell>
          <cell r="B797" t="str">
            <v>Transposição de segmento de sarjetas - TSS 04</v>
          </cell>
          <cell r="E797" t="str">
            <v>m</v>
          </cell>
        </row>
        <row r="798">
          <cell r="A798" t="str">
            <v>2 S 04 990 05</v>
          </cell>
          <cell r="B798" t="str">
            <v>Transposição de segmento de sarjetas - TSS 05</v>
          </cell>
          <cell r="E798" t="str">
            <v>m</v>
          </cell>
        </row>
        <row r="799">
          <cell r="A799" t="str">
            <v>2 S 04 990 06</v>
          </cell>
          <cell r="B799" t="str">
            <v>Transposição de segmento de sarjetas - TSS 06</v>
          </cell>
          <cell r="E799" t="str">
            <v>m</v>
          </cell>
        </row>
        <row r="800">
          <cell r="A800" t="str">
            <v>2 S 04 991 01</v>
          </cell>
          <cell r="B800" t="str">
            <v>Tampa concr. p/caixa colet. (4 nervuras) - TCC 01</v>
          </cell>
          <cell r="E800" t="str">
            <v>und</v>
          </cell>
        </row>
        <row r="801">
          <cell r="A801" t="str">
            <v>2 S 04 991 02</v>
          </cell>
          <cell r="B801" t="str">
            <v>Tampa de ferro p/ caixa coletora - TCC 02</v>
          </cell>
          <cell r="E801" t="str">
            <v>und</v>
          </cell>
        </row>
        <row r="802">
          <cell r="A802" t="str">
            <v>2 S 04 999 03</v>
          </cell>
          <cell r="B802" t="str">
            <v>Escoramento de bueiros celulares</v>
          </cell>
          <cell r="E802" t="str">
            <v>m3</v>
          </cell>
        </row>
        <row r="803">
          <cell r="A803" t="str">
            <v>2 S 04 999 06</v>
          </cell>
          <cell r="B803" t="str">
            <v>Solo local / selo de argila apiloado</v>
          </cell>
          <cell r="E803" t="str">
            <v>m3</v>
          </cell>
        </row>
        <row r="804">
          <cell r="A804" t="str">
            <v>2 S 04 999 07</v>
          </cell>
          <cell r="B804" t="str">
            <v>Lastro de brita</v>
          </cell>
          <cell r="E804" t="str">
            <v>m3</v>
          </cell>
        </row>
        <row r="805">
          <cell r="A805" t="str">
            <v>2 S 05 000 06</v>
          </cell>
          <cell r="B805" t="str">
            <v>Calha metálica semi-circular D=0,40 m</v>
          </cell>
          <cell r="E805" t="str">
            <v>m</v>
          </cell>
        </row>
        <row r="806">
          <cell r="A806" t="str">
            <v>2 S 05 000 09</v>
          </cell>
          <cell r="B806" t="str">
            <v>Dentes para bueiros simples D=0,60 m</v>
          </cell>
          <cell r="E806" t="str">
            <v>und</v>
          </cell>
        </row>
        <row r="807">
          <cell r="A807" t="str">
            <v>2 S 05 000 10</v>
          </cell>
          <cell r="B807" t="str">
            <v>Dentes para bueiros simples D=0,80 m</v>
          </cell>
          <cell r="E807" t="str">
            <v>und</v>
          </cell>
        </row>
        <row r="808">
          <cell r="A808" t="str">
            <v>2 S 05 000 11</v>
          </cell>
          <cell r="B808" t="str">
            <v>Dentes para bueiros simples D=1,00 m</v>
          </cell>
          <cell r="E808" t="str">
            <v>und</v>
          </cell>
        </row>
        <row r="809">
          <cell r="A809" t="str">
            <v>2 S 05 000 12</v>
          </cell>
          <cell r="B809" t="str">
            <v>Dentes para bueiros simples D=1,20 m</v>
          </cell>
          <cell r="E809" t="str">
            <v>und</v>
          </cell>
        </row>
        <row r="810">
          <cell r="A810" t="str">
            <v>2 S 05 000 13</v>
          </cell>
          <cell r="B810" t="str">
            <v>Dentes para bueiros simples D=1,50 m</v>
          </cell>
          <cell r="E810" t="str">
            <v>und</v>
          </cell>
        </row>
        <row r="811">
          <cell r="A811" t="str">
            <v>2 S 05 000 14</v>
          </cell>
          <cell r="B811" t="str">
            <v>Dentes para bueiros duplos D=1,00 m</v>
          </cell>
          <cell r="E811" t="str">
            <v>und</v>
          </cell>
        </row>
        <row r="812">
          <cell r="A812" t="str">
            <v>2 S 05 000 15</v>
          </cell>
          <cell r="B812" t="str">
            <v>Dentes para bueiros duplos D=1,20 m</v>
          </cell>
          <cell r="E812" t="str">
            <v>und</v>
          </cell>
        </row>
        <row r="813">
          <cell r="A813" t="str">
            <v>2 S 05 000 16</v>
          </cell>
          <cell r="B813" t="str">
            <v>Dentes para bueiros duplos D=1,50 m</v>
          </cell>
          <cell r="E813" t="str">
            <v>und</v>
          </cell>
        </row>
        <row r="814">
          <cell r="A814" t="str">
            <v>2 S 05 000 17</v>
          </cell>
          <cell r="B814" t="str">
            <v>Dentes para bueiros triplos D=1,00 m</v>
          </cell>
          <cell r="E814" t="str">
            <v>und</v>
          </cell>
        </row>
        <row r="815">
          <cell r="A815" t="str">
            <v>2 S 05 000 18</v>
          </cell>
          <cell r="B815" t="str">
            <v>Dentes para bueiros triplos D=1,20</v>
          </cell>
          <cell r="E815" t="str">
            <v>und</v>
          </cell>
        </row>
        <row r="816">
          <cell r="A816" t="str">
            <v>2 S 05 000 19</v>
          </cell>
          <cell r="B816" t="str">
            <v>Dentes para bueiros triplos D=1,50 m</v>
          </cell>
          <cell r="E816" t="str">
            <v>und</v>
          </cell>
        </row>
        <row r="817">
          <cell r="A817" t="str">
            <v>2 S 05 100 00</v>
          </cell>
          <cell r="B817" t="str">
            <v>Enleivamento</v>
          </cell>
          <cell r="E817" t="str">
            <v>m2</v>
          </cell>
        </row>
        <row r="818">
          <cell r="A818" t="str">
            <v>2 S 05 102 00</v>
          </cell>
          <cell r="B818" t="str">
            <v>Hidrossemeadura</v>
          </cell>
          <cell r="E818" t="str">
            <v>m2</v>
          </cell>
        </row>
        <row r="819">
          <cell r="A819" t="str">
            <v>2 S 05 300 01</v>
          </cell>
          <cell r="B819" t="str">
            <v>Alvenaria de pedra arrumada</v>
          </cell>
          <cell r="E819" t="str">
            <v>m3</v>
          </cell>
        </row>
        <row r="820">
          <cell r="A820" t="str">
            <v>2 S 05 300 02</v>
          </cell>
          <cell r="B820" t="str">
            <v>Enrocamento de pedra jogada</v>
          </cell>
          <cell r="E820" t="str">
            <v>m3</v>
          </cell>
        </row>
        <row r="821">
          <cell r="A821" t="str">
            <v>2 S 05 301 00</v>
          </cell>
          <cell r="B821" t="str">
            <v>Alvenaria de pedra argamassada</v>
          </cell>
          <cell r="E821" t="str">
            <v>m3</v>
          </cell>
        </row>
        <row r="822">
          <cell r="A822" t="str">
            <v>2 S 05 301 01</v>
          </cell>
          <cell r="B822" t="str">
            <v>Alvenaria tijolos de 20 cm de espessura</v>
          </cell>
          <cell r="E822" t="str">
            <v>m2</v>
          </cell>
        </row>
        <row r="823">
          <cell r="A823" t="str">
            <v>2 S 05 302 01</v>
          </cell>
          <cell r="B823" t="str">
            <v>Muro gabião tipo caixa</v>
          </cell>
          <cell r="E823" t="str">
            <v>m3</v>
          </cell>
        </row>
        <row r="824">
          <cell r="A824" t="str">
            <v>2 S 05 303 01</v>
          </cell>
          <cell r="B824" t="str">
            <v>Terra armada - ECE - greide 0,0&lt;h&lt;6,00m</v>
          </cell>
          <cell r="E824" t="str">
            <v>m2</v>
          </cell>
        </row>
        <row r="825">
          <cell r="A825" t="str">
            <v>2 S 05 303 02</v>
          </cell>
          <cell r="B825" t="str">
            <v>Terra armada - ECE - greide 6,0&lt;h&lt;9,00m</v>
          </cell>
          <cell r="E825" t="str">
            <v>m2</v>
          </cell>
        </row>
        <row r="826">
          <cell r="A826" t="str">
            <v>2 S 05 303 03</v>
          </cell>
          <cell r="B826" t="str">
            <v>Terra armada - ECE - greide 9,0&lt;h&lt;12,00m</v>
          </cell>
          <cell r="E826" t="str">
            <v>m2</v>
          </cell>
        </row>
        <row r="827">
          <cell r="A827" t="str">
            <v>2 S 05 303 04</v>
          </cell>
          <cell r="B827" t="str">
            <v>Terra armada - ECE - pé de talude 0,0&lt;h&lt;6,00m</v>
          </cell>
          <cell r="E827" t="str">
            <v>m2</v>
          </cell>
        </row>
        <row r="828">
          <cell r="A828" t="str">
            <v>2 S 05 303 05</v>
          </cell>
          <cell r="B828" t="str">
            <v>Terra armada - ECE - pé de talude 6,0&lt;h&lt;9,00m</v>
          </cell>
          <cell r="E828" t="str">
            <v>m2</v>
          </cell>
        </row>
        <row r="829">
          <cell r="A829" t="str">
            <v>2 S 05 303 06</v>
          </cell>
          <cell r="B829" t="str">
            <v>Terra armada - ECE - pé de talude 9,0&lt;h&lt;12,00m</v>
          </cell>
          <cell r="E829" t="str">
            <v>m2</v>
          </cell>
        </row>
        <row r="830">
          <cell r="A830" t="str">
            <v>2 S 05 303 07</v>
          </cell>
          <cell r="B830" t="str">
            <v>Terra armada - ECE - encontro portante 0,0&lt;h&lt;6,00m</v>
          </cell>
          <cell r="E830" t="str">
            <v>m2</v>
          </cell>
        </row>
        <row r="831">
          <cell r="A831" t="str">
            <v>2 S 05 303 08</v>
          </cell>
          <cell r="B831" t="str">
            <v>Terra armada - ECE - encontro portante 6,0&lt;h&lt;9,00m</v>
          </cell>
          <cell r="E831" t="str">
            <v>m2</v>
          </cell>
        </row>
        <row r="832">
          <cell r="A832" t="str">
            <v>2 S 05 303 09</v>
          </cell>
          <cell r="B832" t="str">
            <v>Escamas de concreto armado para terra armada</v>
          </cell>
          <cell r="E832" t="str">
            <v>m3</v>
          </cell>
        </row>
        <row r="833">
          <cell r="A833" t="str">
            <v>2 S 05 303 10</v>
          </cell>
          <cell r="B833" t="str">
            <v>Concr. soleira e arremates de maciço terra armada</v>
          </cell>
          <cell r="E833" t="str">
            <v>m3</v>
          </cell>
        </row>
        <row r="834">
          <cell r="A834" t="str">
            <v>2 S 05 303 11</v>
          </cell>
          <cell r="B834" t="str">
            <v>Montagem de maciço terra armada</v>
          </cell>
          <cell r="E834" t="str">
            <v>m2</v>
          </cell>
        </row>
        <row r="835">
          <cell r="A835" t="str">
            <v>2 S 05 340 01</v>
          </cell>
          <cell r="B835" t="str">
            <v>Execução cortina atirantada conc.armado fck=15 MPa</v>
          </cell>
          <cell r="E835" t="str">
            <v>m2</v>
          </cell>
        </row>
        <row r="836">
          <cell r="A836" t="str">
            <v>2 S 05 900 01</v>
          </cell>
          <cell r="B836" t="str">
            <v>Tirante protendido p/ cort. aço st 85/105 D= 32mm</v>
          </cell>
          <cell r="E836" t="str">
            <v>m</v>
          </cell>
        </row>
        <row r="837">
          <cell r="A837" t="str">
            <v>2 S 06 210 01</v>
          </cell>
          <cell r="B837" t="str">
            <v>Pórtico metálico</v>
          </cell>
          <cell r="E837" t="str">
            <v>und</v>
          </cell>
        </row>
        <row r="838">
          <cell r="A838" t="str">
            <v>2 S 06 400 01</v>
          </cell>
          <cell r="B838" t="str">
            <v>Cerca arame farp. c/ mourão concr. seção quadrada</v>
          </cell>
          <cell r="E838" t="str">
            <v>m</v>
          </cell>
        </row>
        <row r="839">
          <cell r="A839" t="str">
            <v>2 S 06 400 02</v>
          </cell>
          <cell r="B839" t="str">
            <v>Cerca arame farp. c/ mourão concr. seção triang.</v>
          </cell>
          <cell r="E839" t="str">
            <v>m</v>
          </cell>
        </row>
        <row r="840">
          <cell r="A840" t="str">
            <v>2 S 06 410 00</v>
          </cell>
          <cell r="B840" t="str">
            <v>Cercas de arame farpado com suportes de madeira</v>
          </cell>
          <cell r="E840" t="str">
            <v>m</v>
          </cell>
        </row>
        <row r="841">
          <cell r="A841" t="str">
            <v>2 S 09 001 05</v>
          </cell>
          <cell r="B841" t="str">
            <v>Transporte local em rodov. não pav. (const.)</v>
          </cell>
          <cell r="E841" t="str">
            <v>tkm</v>
          </cell>
        </row>
        <row r="842">
          <cell r="A842" t="str">
            <v>2 S 09 001 40</v>
          </cell>
          <cell r="B842" t="str">
            <v>Transporte local c/ carroceria em rodovia não pav.</v>
          </cell>
          <cell r="E842" t="str">
            <v>tkm</v>
          </cell>
        </row>
        <row r="843">
          <cell r="A843" t="str">
            <v>2 S 09 001 90</v>
          </cell>
          <cell r="B843" t="str">
            <v>Transporte comercial c/ carr. rodov. não pav.</v>
          </cell>
          <cell r="E843" t="str">
            <v>tkm</v>
          </cell>
        </row>
        <row r="844">
          <cell r="A844" t="str">
            <v>2 S 09 002 05</v>
          </cell>
          <cell r="B844" t="str">
            <v>Transporte local em rodov. pavim. (const.)</v>
          </cell>
          <cell r="E844" t="str">
            <v>tkm</v>
          </cell>
        </row>
        <row r="845">
          <cell r="A845" t="str">
            <v>2 S 09 002 40</v>
          </cell>
          <cell r="B845" t="str">
            <v>Transporte local c/ carroceria em rodov. pavim.</v>
          </cell>
          <cell r="E845" t="str">
            <v>tkm</v>
          </cell>
        </row>
        <row r="846">
          <cell r="A846" t="str">
            <v>2 S 09 002 90</v>
          </cell>
          <cell r="B846" t="str">
            <v>Transporte comerc. c/ carr. rodov. pavim.</v>
          </cell>
          <cell r="E846" t="str">
            <v>tkm</v>
          </cell>
        </row>
        <row r="847">
          <cell r="B847" t="str">
            <v>Conservação</v>
          </cell>
        </row>
        <row r="848">
          <cell r="A848" t="str">
            <v>3 S 01 200 00</v>
          </cell>
          <cell r="B848" t="str">
            <v>Escavação e carga mat. jazida (consv)</v>
          </cell>
          <cell r="E848" t="str">
            <v>m3</v>
          </cell>
        </row>
        <row r="849">
          <cell r="A849" t="str">
            <v>3 S 01 401 00</v>
          </cell>
          <cell r="B849" t="str">
            <v>Recomposição de revestimento primário</v>
          </cell>
          <cell r="E849" t="str">
            <v>m3</v>
          </cell>
        </row>
        <row r="850">
          <cell r="A850" t="str">
            <v>3 S 01 930 00</v>
          </cell>
          <cell r="B850" t="str">
            <v>Regularização mecânica da faixa de domínio</v>
          </cell>
          <cell r="E850" t="str">
            <v>m2</v>
          </cell>
        </row>
        <row r="851">
          <cell r="A851" t="str">
            <v>3 S 02 200 00</v>
          </cell>
          <cell r="B851" t="str">
            <v>Solo p/ base de remendo profundo</v>
          </cell>
          <cell r="E851" t="str">
            <v>m3</v>
          </cell>
        </row>
        <row r="852">
          <cell r="A852" t="str">
            <v>3 S 02 200 01</v>
          </cell>
          <cell r="B852" t="str">
            <v>Recomposição de camada granular do pavimento</v>
          </cell>
          <cell r="E852" t="str">
            <v>m3</v>
          </cell>
        </row>
        <row r="853">
          <cell r="A853" t="str">
            <v>3 S 02 220 00</v>
          </cell>
          <cell r="B853" t="str">
            <v>Solo brita p/ base de rem. profundo</v>
          </cell>
          <cell r="E853" t="str">
            <v>m3</v>
          </cell>
        </row>
        <row r="854">
          <cell r="A854" t="str">
            <v>3 S 02 230 00</v>
          </cell>
          <cell r="B854" t="str">
            <v>Brita para base de remendo profundo</v>
          </cell>
          <cell r="E854" t="str">
            <v>m3</v>
          </cell>
        </row>
        <row r="855">
          <cell r="A855" t="str">
            <v>3 S 02 241 00</v>
          </cell>
          <cell r="B855" t="str">
            <v>Solo melhorado c/ cimento p/ base rem. profundo</v>
          </cell>
          <cell r="E855" t="str">
            <v>m3</v>
          </cell>
        </row>
        <row r="856">
          <cell r="A856" t="str">
            <v>3 S 02 300 00</v>
          </cell>
          <cell r="B856" t="str">
            <v>Imprimação</v>
          </cell>
          <cell r="E856" t="str">
            <v>m2</v>
          </cell>
        </row>
        <row r="857">
          <cell r="A857" t="str">
            <v>3 S 02 400 00</v>
          </cell>
          <cell r="B857" t="str">
            <v>Pintura de ligação</v>
          </cell>
          <cell r="E857" t="str">
            <v>m2</v>
          </cell>
        </row>
        <row r="858">
          <cell r="A858" t="str">
            <v>3 S 02 500 00</v>
          </cell>
          <cell r="B858" t="str">
            <v>Capa selante com pedrisco</v>
          </cell>
          <cell r="E858" t="str">
            <v>m2</v>
          </cell>
        </row>
        <row r="859">
          <cell r="A859" t="str">
            <v>3 S 02 500 01</v>
          </cell>
          <cell r="B859" t="str">
            <v>Capa selante com areia</v>
          </cell>
          <cell r="E859" t="str">
            <v>m2</v>
          </cell>
        </row>
        <row r="860">
          <cell r="A860" t="str">
            <v>3 S 02 500 02</v>
          </cell>
          <cell r="B860" t="str">
            <v>Tratamento superficial simples com CAP</v>
          </cell>
          <cell r="E860" t="str">
            <v>m2</v>
          </cell>
        </row>
        <row r="861">
          <cell r="A861" t="str">
            <v>3 S 02 500 03</v>
          </cell>
          <cell r="B861" t="str">
            <v>Tratamento superficial simples com emulsão</v>
          </cell>
          <cell r="E861" t="str">
            <v>m2</v>
          </cell>
        </row>
        <row r="862">
          <cell r="A862" t="str">
            <v>3 S 02 500 04</v>
          </cell>
          <cell r="B862" t="str">
            <v>Tratamento superficial simples c/ banho diluído</v>
          </cell>
          <cell r="E862" t="str">
            <v>m2</v>
          </cell>
        </row>
        <row r="863">
          <cell r="A863" t="str">
            <v>3 S 02 501 00</v>
          </cell>
          <cell r="B863" t="str">
            <v>Tratamento superficial duplo c/ CAP</v>
          </cell>
          <cell r="E863" t="str">
            <v>m2</v>
          </cell>
        </row>
        <row r="864">
          <cell r="A864" t="str">
            <v>3 S 02 501 01</v>
          </cell>
          <cell r="B864" t="str">
            <v>Tratamento superficial duplo com emulsão</v>
          </cell>
          <cell r="E864" t="str">
            <v>m2</v>
          </cell>
        </row>
        <row r="865">
          <cell r="A865" t="str">
            <v>3 S 02 501 02</v>
          </cell>
          <cell r="B865" t="str">
            <v>Tratamento superficial duplo com banho diluído</v>
          </cell>
          <cell r="E865" t="str">
            <v>m2</v>
          </cell>
        </row>
        <row r="866">
          <cell r="A866" t="str">
            <v>3 S 02 502 00</v>
          </cell>
          <cell r="B866" t="str">
            <v>Tratamento superficial triplo com c.a.p.</v>
          </cell>
          <cell r="E866" t="str">
            <v>m2</v>
          </cell>
        </row>
        <row r="867">
          <cell r="A867" t="str">
            <v>3 S 02 502 01</v>
          </cell>
          <cell r="B867" t="str">
            <v>Tratamento superficial triplo com emulsão</v>
          </cell>
          <cell r="E867" t="str">
            <v>m2</v>
          </cell>
        </row>
        <row r="868">
          <cell r="A868" t="str">
            <v>3 S 02 502 02</v>
          </cell>
          <cell r="B868" t="str">
            <v>Tratamento superficial triplo com banho diluído</v>
          </cell>
          <cell r="E868" t="str">
            <v>m2</v>
          </cell>
        </row>
        <row r="869">
          <cell r="A869" t="str">
            <v>3 S 02 510 00</v>
          </cell>
          <cell r="B869" t="str">
            <v>Lama asfáltica fina (granulometrias I e II )</v>
          </cell>
          <cell r="E869" t="str">
            <v>m2</v>
          </cell>
        </row>
        <row r="870">
          <cell r="A870" t="str">
            <v>3 S 02 510 01</v>
          </cell>
          <cell r="B870" t="str">
            <v>Lama asfáltica grossa (granulometrias III e IV)</v>
          </cell>
          <cell r="E870" t="str">
            <v>m2</v>
          </cell>
        </row>
        <row r="871">
          <cell r="A871" t="str">
            <v>3 S 02 520 00</v>
          </cell>
          <cell r="B871" t="str">
            <v>Mistura areia-asfalto em betoneira</v>
          </cell>
          <cell r="E871" t="str">
            <v>m3</v>
          </cell>
        </row>
        <row r="872">
          <cell r="A872" t="str">
            <v>3 S 02 520 01</v>
          </cell>
          <cell r="B872" t="str">
            <v>Mistura areia-asfalto usinada a frio</v>
          </cell>
          <cell r="E872" t="str">
            <v>m3</v>
          </cell>
        </row>
        <row r="873">
          <cell r="A873" t="str">
            <v>3 S 02 520 02</v>
          </cell>
          <cell r="B873" t="str">
            <v>Rec.do rev. com areia asfalto a frio</v>
          </cell>
          <cell r="E873" t="str">
            <v>m3</v>
          </cell>
        </row>
        <row r="874">
          <cell r="A874" t="str">
            <v>3 S 02 521 00</v>
          </cell>
          <cell r="B874" t="str">
            <v>Mistura areia-asfalto usinada a quente</v>
          </cell>
          <cell r="E874" t="str">
            <v>m3</v>
          </cell>
        </row>
        <row r="875">
          <cell r="A875" t="str">
            <v>3 S 02 521 01</v>
          </cell>
          <cell r="B875" t="str">
            <v>Rec. do rev. com areia asfalto a quente</v>
          </cell>
          <cell r="E875" t="str">
            <v>m3</v>
          </cell>
        </row>
        <row r="876">
          <cell r="A876" t="str">
            <v>3 S 02 530 00</v>
          </cell>
          <cell r="B876" t="str">
            <v>Mistura betuminosa em betoneira</v>
          </cell>
          <cell r="E876" t="str">
            <v>m3</v>
          </cell>
        </row>
        <row r="877">
          <cell r="A877" t="str">
            <v>3 S 02 530 01</v>
          </cell>
          <cell r="B877" t="str">
            <v>Mistura betuminosa usinada a frio</v>
          </cell>
          <cell r="E877" t="str">
            <v>m3</v>
          </cell>
        </row>
        <row r="878">
          <cell r="A878" t="str">
            <v>3 S 02 530 02</v>
          </cell>
          <cell r="B878" t="str">
            <v>Rec.do rev. com mistura betuminosa a frio</v>
          </cell>
          <cell r="E878" t="str">
            <v>m3</v>
          </cell>
        </row>
        <row r="879">
          <cell r="A879" t="str">
            <v>3 S 02 540 00</v>
          </cell>
          <cell r="B879" t="str">
            <v>Mistura betuminosa usinada a quente</v>
          </cell>
          <cell r="E879" t="str">
            <v>m3</v>
          </cell>
        </row>
        <row r="880">
          <cell r="A880" t="str">
            <v>3 S 02 540 01</v>
          </cell>
          <cell r="B880" t="str">
            <v>Rec.do rev.com mistura betuminosa a quente</v>
          </cell>
          <cell r="E880" t="str">
            <v>m3</v>
          </cell>
        </row>
        <row r="881">
          <cell r="A881" t="str">
            <v>3 S 02 601 00</v>
          </cell>
          <cell r="B881" t="str">
            <v>Recomposição de placa de concreto</v>
          </cell>
          <cell r="E881" t="str">
            <v>m3</v>
          </cell>
        </row>
        <row r="882">
          <cell r="A882" t="str">
            <v>3 S 02 900 00</v>
          </cell>
          <cell r="B882" t="str">
            <v>Remoção mecanizada de revestimento betuminoso</v>
          </cell>
          <cell r="E882" t="str">
            <v>m3</v>
          </cell>
        </row>
        <row r="883">
          <cell r="A883" t="str">
            <v>3 S 02 901 00</v>
          </cell>
          <cell r="B883" t="str">
            <v>Remoção manual de revestimento betuminoso</v>
          </cell>
          <cell r="E883" t="str">
            <v>m3</v>
          </cell>
        </row>
        <row r="884">
          <cell r="A884" t="str">
            <v>3 S 02 902 00</v>
          </cell>
          <cell r="B884" t="str">
            <v>Remoção mecanizada da camada granular do pavimento</v>
          </cell>
          <cell r="E884" t="str">
            <v>m3</v>
          </cell>
        </row>
        <row r="885">
          <cell r="A885" t="str">
            <v>3 S 02 903 00</v>
          </cell>
          <cell r="B885" t="str">
            <v>Remoção manual da camada granular do pavimento</v>
          </cell>
          <cell r="E885" t="str">
            <v>m3</v>
          </cell>
        </row>
        <row r="886">
          <cell r="A886" t="str">
            <v>3 S 02 999 00</v>
          </cell>
          <cell r="B886" t="str">
            <v>Peneiramento</v>
          </cell>
          <cell r="E886" t="str">
            <v>m3</v>
          </cell>
        </row>
        <row r="887">
          <cell r="A887" t="str">
            <v>3 S 03 310 00</v>
          </cell>
          <cell r="B887" t="str">
            <v>Concreto ciclópico</v>
          </cell>
          <cell r="E887" t="str">
            <v>m3</v>
          </cell>
        </row>
        <row r="888">
          <cell r="A888" t="str">
            <v>3 S 03 329 00</v>
          </cell>
          <cell r="B888" t="str">
            <v>Concreto de cimento (confecção e lançamento)</v>
          </cell>
          <cell r="E888" t="str">
            <v>m3</v>
          </cell>
        </row>
        <row r="889">
          <cell r="A889" t="str">
            <v>3 S 03 329 01</v>
          </cell>
          <cell r="B889" t="str">
            <v>Concreto de cimento(confecção manual e lançamento)</v>
          </cell>
          <cell r="E889" t="str">
            <v>m3</v>
          </cell>
        </row>
        <row r="890">
          <cell r="A890" t="str">
            <v>3 S 03 340 02</v>
          </cell>
          <cell r="B890" t="str">
            <v>Argamassa cimento areia 1-6</v>
          </cell>
          <cell r="E890" t="str">
            <v>m3</v>
          </cell>
        </row>
        <row r="891">
          <cell r="A891" t="str">
            <v>3 S 03 340 03</v>
          </cell>
          <cell r="B891" t="str">
            <v>Argamassa cimento solo 1:10</v>
          </cell>
          <cell r="E891" t="str">
            <v>m3</v>
          </cell>
        </row>
        <row r="892">
          <cell r="A892" t="str">
            <v>3 S 03 353 00</v>
          </cell>
          <cell r="B892" t="str">
            <v>Dobragem e colocação de armadura</v>
          </cell>
          <cell r="E892" t="str">
            <v>kg</v>
          </cell>
        </row>
        <row r="893">
          <cell r="A893" t="str">
            <v>3 S 03 370 00</v>
          </cell>
          <cell r="B893" t="str">
            <v>Forma comum de madeira</v>
          </cell>
          <cell r="E893" t="str">
            <v>m2</v>
          </cell>
        </row>
        <row r="894">
          <cell r="A894" t="str">
            <v>3 S 03 940 01</v>
          </cell>
          <cell r="B894" t="str">
            <v>Reaterro e compactação p/ bueiro</v>
          </cell>
          <cell r="E894" t="str">
            <v>m3</v>
          </cell>
        </row>
        <row r="895">
          <cell r="A895" t="str">
            <v>3 S 03 940 02</v>
          </cell>
          <cell r="B895" t="str">
            <v>Reaterro apiloado</v>
          </cell>
          <cell r="E895" t="str">
            <v>m3</v>
          </cell>
        </row>
        <row r="896">
          <cell r="A896" t="str">
            <v>3 S 03 950 00</v>
          </cell>
          <cell r="B896" t="str">
            <v>Limpeza de ponte</v>
          </cell>
          <cell r="E896" t="str">
            <v>m</v>
          </cell>
        </row>
        <row r="897">
          <cell r="A897" t="str">
            <v>3 S 04 000 00</v>
          </cell>
          <cell r="B897" t="str">
            <v>Escavação manual em material de 1a categoria</v>
          </cell>
          <cell r="E897" t="str">
            <v>m3</v>
          </cell>
        </row>
        <row r="898">
          <cell r="A898" t="str">
            <v>3 S 04 000 01</v>
          </cell>
          <cell r="B898" t="str">
            <v>Escavação manual em material de 2a categoria</v>
          </cell>
          <cell r="E898" t="str">
            <v>m3</v>
          </cell>
        </row>
        <row r="899">
          <cell r="A899" t="str">
            <v>3 S 04 001 00</v>
          </cell>
          <cell r="B899" t="str">
            <v>Escavação mecaniz. de vala em mater. de 1a cat.</v>
          </cell>
          <cell r="E899" t="str">
            <v>m3</v>
          </cell>
        </row>
        <row r="900">
          <cell r="A900" t="str">
            <v>3 S 04 010 00</v>
          </cell>
          <cell r="B900" t="str">
            <v>Escavação mecaniz.de vala em material de 2a cat.</v>
          </cell>
          <cell r="E900" t="str">
            <v>m3</v>
          </cell>
        </row>
        <row r="901">
          <cell r="A901" t="str">
            <v>3 S 04 020 00</v>
          </cell>
          <cell r="B901" t="str">
            <v>Escavação e carga de material de 3a cat. em valas</v>
          </cell>
          <cell r="E901" t="str">
            <v>m3</v>
          </cell>
        </row>
        <row r="902">
          <cell r="A902" t="str">
            <v>3 S 04 300 16</v>
          </cell>
          <cell r="B902" t="str">
            <v>Bueiro met. chapa múltipla D=1,60m galv.</v>
          </cell>
          <cell r="E902" t="str">
            <v>m</v>
          </cell>
        </row>
        <row r="903">
          <cell r="A903" t="str">
            <v>3 S 04 300 20</v>
          </cell>
          <cell r="B903" t="str">
            <v>Bueiro met. chapa múltipla D=2,00m galv.</v>
          </cell>
          <cell r="E903" t="str">
            <v>m</v>
          </cell>
        </row>
        <row r="904">
          <cell r="A904" t="str">
            <v>3 S 04 301 16</v>
          </cell>
          <cell r="B904" t="str">
            <v>Bueiro met.chapas múlt. D=1,60 m rev. epoxy</v>
          </cell>
          <cell r="E904" t="str">
            <v>m</v>
          </cell>
        </row>
        <row r="905">
          <cell r="A905" t="str">
            <v>3 S 04 301 20</v>
          </cell>
          <cell r="B905" t="str">
            <v>Bueiro met. chapas múlt. D=2,00 m rev. epoxy</v>
          </cell>
          <cell r="E905" t="str">
            <v>m</v>
          </cell>
        </row>
        <row r="906">
          <cell r="A906" t="str">
            <v>3 S 04 310 16</v>
          </cell>
          <cell r="B906" t="str">
            <v>Bueiro met. s/interrupção tráf. D=1,60 m galv.</v>
          </cell>
          <cell r="E906" t="str">
            <v>m</v>
          </cell>
        </row>
        <row r="907">
          <cell r="A907" t="str">
            <v>3 S 04 310 20</v>
          </cell>
          <cell r="B907" t="str">
            <v>Bueiro met. s/interrupção tráf. D=2,00 m galv.</v>
          </cell>
          <cell r="E907" t="str">
            <v>m</v>
          </cell>
        </row>
        <row r="908">
          <cell r="A908" t="str">
            <v>3 S 04 311 16</v>
          </cell>
          <cell r="B908" t="str">
            <v>Bueiro met.s/interrupção tráf. D=1,60 m rev. epoxy</v>
          </cell>
          <cell r="E908" t="str">
            <v>m</v>
          </cell>
        </row>
        <row r="909">
          <cell r="A909" t="str">
            <v>3 S 04 311 20</v>
          </cell>
          <cell r="B909" t="str">
            <v>Bueiro met.s/interrupção tráf. D=2,00 m rev. epoxy</v>
          </cell>
          <cell r="E909" t="str">
            <v>m</v>
          </cell>
        </row>
        <row r="910">
          <cell r="A910" t="str">
            <v>3 S 04 590 00</v>
          </cell>
          <cell r="B910" t="str">
            <v>Assentamento de dreno profundo</v>
          </cell>
          <cell r="E910" t="str">
            <v>m</v>
          </cell>
        </row>
        <row r="911">
          <cell r="A911" t="str">
            <v>3 S 04 999 08</v>
          </cell>
          <cell r="B911" t="str">
            <v>Selo de argila apiloado com solo local</v>
          </cell>
          <cell r="E911" t="str">
            <v>m3</v>
          </cell>
        </row>
        <row r="912">
          <cell r="A912" t="str">
            <v>3 S 05 000 00</v>
          </cell>
          <cell r="B912" t="str">
            <v>Enrocamento de pedra arrumada</v>
          </cell>
          <cell r="E912" t="str">
            <v>m3</v>
          </cell>
        </row>
        <row r="913">
          <cell r="A913" t="str">
            <v>3 S 05 001 00</v>
          </cell>
          <cell r="B913" t="str">
            <v>Enrocamento de pedra jogada</v>
          </cell>
          <cell r="E913" t="str">
            <v>m3</v>
          </cell>
        </row>
        <row r="914">
          <cell r="A914" t="str">
            <v>3 S 05 101 01</v>
          </cell>
          <cell r="B914" t="str">
            <v>Revestimento vegetal com mudas</v>
          </cell>
          <cell r="E914" t="str">
            <v>m2</v>
          </cell>
        </row>
        <row r="915">
          <cell r="A915" t="str">
            <v>3 S 05 101 02</v>
          </cell>
          <cell r="B915" t="str">
            <v>Revestimento vegetal com grama em leivas</v>
          </cell>
          <cell r="E915" t="str">
            <v>m2</v>
          </cell>
        </row>
        <row r="916">
          <cell r="A916" t="str">
            <v>3 S 08 001 00</v>
          </cell>
          <cell r="B916" t="str">
            <v>Reconformação da plataforma</v>
          </cell>
          <cell r="E916" t="str">
            <v>ha</v>
          </cell>
        </row>
        <row r="917">
          <cell r="A917" t="str">
            <v>3 S 08 100 00</v>
          </cell>
          <cell r="B917" t="str">
            <v>Tapa buraco</v>
          </cell>
          <cell r="E917" t="str">
            <v>m3</v>
          </cell>
        </row>
        <row r="918">
          <cell r="A918" t="str">
            <v>3 S 08 101 01</v>
          </cell>
          <cell r="B918" t="str">
            <v>Remendo profundo com demolição manual</v>
          </cell>
          <cell r="E918" t="str">
            <v>m3</v>
          </cell>
        </row>
        <row r="919">
          <cell r="A919" t="str">
            <v>3 S 08 101 02</v>
          </cell>
          <cell r="B919" t="str">
            <v>Remendo profundo com demolição mecanizada</v>
          </cell>
          <cell r="E919" t="str">
            <v>m3</v>
          </cell>
        </row>
        <row r="920">
          <cell r="A920" t="str">
            <v>3 S 08 102 00</v>
          </cell>
          <cell r="B920" t="str">
            <v>Limpeza ench. juntas pav. concr. a quente (consv)</v>
          </cell>
          <cell r="E920" t="str">
            <v>m</v>
          </cell>
        </row>
        <row r="921">
          <cell r="A921" t="str">
            <v>3 S 08 102 01</v>
          </cell>
          <cell r="B921" t="str">
            <v>Limpeza ench. juntas pav. concr. a frio (consv)</v>
          </cell>
          <cell r="E921" t="str">
            <v>m</v>
          </cell>
        </row>
        <row r="922">
          <cell r="A922" t="str">
            <v>3 S 08 103 00</v>
          </cell>
          <cell r="B922" t="str">
            <v>Selagem de trinca</v>
          </cell>
          <cell r="E922" t="str">
            <v>l</v>
          </cell>
        </row>
        <row r="923">
          <cell r="A923" t="str">
            <v>3 S 08 104 01</v>
          </cell>
          <cell r="B923" t="str">
            <v>Combate à exsudação com areia</v>
          </cell>
          <cell r="E923" t="str">
            <v>m2</v>
          </cell>
        </row>
        <row r="924">
          <cell r="A924" t="str">
            <v>3 S 08 104 02</v>
          </cell>
          <cell r="B924" t="str">
            <v>Combate à exsudação com pedrisco</v>
          </cell>
          <cell r="E924" t="str">
            <v>m2</v>
          </cell>
        </row>
        <row r="925">
          <cell r="A925" t="str">
            <v>3 S 08 109 00</v>
          </cell>
          <cell r="B925" t="str">
            <v>Correção de defeitos com mistura betuminosa</v>
          </cell>
          <cell r="E925" t="str">
            <v>m3</v>
          </cell>
        </row>
        <row r="926">
          <cell r="A926" t="str">
            <v>3 S 08 109 12</v>
          </cell>
          <cell r="B926" t="str">
            <v>Correção de defeitos por fresagem descontínua</v>
          </cell>
          <cell r="E926" t="str">
            <v>m3</v>
          </cell>
        </row>
        <row r="927">
          <cell r="A927" t="str">
            <v>3 S 08 110 00</v>
          </cell>
          <cell r="B927" t="str">
            <v>Correção de defeitos por penetração</v>
          </cell>
          <cell r="E927" t="str">
            <v>m2</v>
          </cell>
        </row>
        <row r="928">
          <cell r="A928" t="str">
            <v>3 S 08 200 00</v>
          </cell>
          <cell r="B928" t="str">
            <v>Recomp. de guarda corpo</v>
          </cell>
          <cell r="E928" t="str">
            <v>m</v>
          </cell>
        </row>
        <row r="929">
          <cell r="A929" t="str">
            <v>3 S 08 200 01</v>
          </cell>
          <cell r="B929" t="str">
            <v>Recomposição de sarjeta em alvenaria de tijolo</v>
          </cell>
          <cell r="E929" t="str">
            <v>m2</v>
          </cell>
        </row>
        <row r="930">
          <cell r="A930" t="str">
            <v>3 S 08 300 01</v>
          </cell>
          <cell r="B930" t="str">
            <v>Limpeza de sarjeta e meio fio</v>
          </cell>
          <cell r="E930" t="str">
            <v>m</v>
          </cell>
        </row>
        <row r="931">
          <cell r="A931" t="str">
            <v>3 S 08 301 01</v>
          </cell>
          <cell r="B931" t="str">
            <v>Limpeza de valeta de corte</v>
          </cell>
          <cell r="E931" t="str">
            <v>m</v>
          </cell>
        </row>
        <row r="932">
          <cell r="A932" t="str">
            <v>3 S 08 301 02</v>
          </cell>
          <cell r="B932" t="str">
            <v>Limpeza de vala de drenagem</v>
          </cell>
          <cell r="E932" t="str">
            <v>m</v>
          </cell>
        </row>
        <row r="933">
          <cell r="A933" t="str">
            <v>3 S 08 301 03</v>
          </cell>
          <cell r="B933" t="str">
            <v>Limpeza de descida d'água</v>
          </cell>
          <cell r="E933" t="str">
            <v>m</v>
          </cell>
        </row>
        <row r="934">
          <cell r="A934" t="str">
            <v>3 S 08 302 01</v>
          </cell>
          <cell r="B934" t="str">
            <v>Limpeza de bueiro</v>
          </cell>
          <cell r="E934" t="str">
            <v>m3</v>
          </cell>
        </row>
        <row r="935">
          <cell r="A935" t="str">
            <v>3 S 08 302 02</v>
          </cell>
          <cell r="B935" t="str">
            <v>Desobstrução de bueiro</v>
          </cell>
          <cell r="E935" t="str">
            <v>m3</v>
          </cell>
        </row>
        <row r="936">
          <cell r="A936" t="str">
            <v>3 S 08 302 03</v>
          </cell>
          <cell r="B936" t="str">
            <v>Assentamento de tubo D=0,60 m</v>
          </cell>
          <cell r="E936" t="str">
            <v>m</v>
          </cell>
        </row>
        <row r="937">
          <cell r="A937" t="str">
            <v>3 S 08 302 04</v>
          </cell>
          <cell r="B937" t="str">
            <v>Assentamento de tubo D=0,80 m</v>
          </cell>
          <cell r="E937" t="str">
            <v>m</v>
          </cell>
        </row>
        <row r="938">
          <cell r="A938" t="str">
            <v>3 S 08 302 05</v>
          </cell>
          <cell r="B938" t="str">
            <v>Assentamento de tubo D=1,0 m</v>
          </cell>
          <cell r="E938" t="str">
            <v>m</v>
          </cell>
        </row>
        <row r="939">
          <cell r="A939" t="str">
            <v>3 S 08 302 06</v>
          </cell>
          <cell r="B939" t="str">
            <v>Assentamento de tubo D=1,20 m</v>
          </cell>
          <cell r="E939" t="str">
            <v>m</v>
          </cell>
        </row>
        <row r="940">
          <cell r="A940" t="str">
            <v>3 S 08 400 00</v>
          </cell>
          <cell r="B940" t="str">
            <v>Limpeza de placa de sinalização</v>
          </cell>
          <cell r="E940" t="str">
            <v>m2</v>
          </cell>
        </row>
        <row r="941">
          <cell r="A941" t="str">
            <v>3 S 08 400 01</v>
          </cell>
          <cell r="B941" t="str">
            <v>Recomposição placa de sinalização</v>
          </cell>
          <cell r="E941" t="str">
            <v>m2</v>
          </cell>
        </row>
        <row r="942">
          <cell r="A942" t="str">
            <v>3 S 08 400 02</v>
          </cell>
          <cell r="B942" t="str">
            <v>Substituição de balizador</v>
          </cell>
          <cell r="E942" t="str">
            <v>un</v>
          </cell>
        </row>
        <row r="943">
          <cell r="A943" t="str">
            <v>3 S 08 401 00</v>
          </cell>
          <cell r="B943" t="str">
            <v>Recomposição de defensa metálica</v>
          </cell>
          <cell r="E943" t="str">
            <v>m</v>
          </cell>
        </row>
        <row r="944">
          <cell r="A944" t="str">
            <v>3 S 08 402 00</v>
          </cell>
          <cell r="B944" t="str">
            <v>Caiação</v>
          </cell>
          <cell r="E944" t="str">
            <v>m2</v>
          </cell>
        </row>
        <row r="945">
          <cell r="A945" t="str">
            <v>3 S 08 403 00</v>
          </cell>
          <cell r="B945" t="str">
            <v>Renovação de sinalização horizontal</v>
          </cell>
          <cell r="E945" t="str">
            <v>m2</v>
          </cell>
        </row>
        <row r="946">
          <cell r="A946" t="str">
            <v>3 S 08 404 00</v>
          </cell>
          <cell r="B946" t="str">
            <v>Recomp. tot. cerca c/ mourão de conc. secção quad.</v>
          </cell>
          <cell r="E946" t="str">
            <v>m</v>
          </cell>
        </row>
        <row r="947">
          <cell r="A947" t="str">
            <v>3 S 08 404 01</v>
          </cell>
          <cell r="B947" t="str">
            <v>Recomp. parc. cerca de conc. seção quad. - mourão</v>
          </cell>
          <cell r="E947" t="str">
            <v>m</v>
          </cell>
        </row>
        <row r="948">
          <cell r="A948" t="str">
            <v>3 S 08 404 02</v>
          </cell>
          <cell r="B948" t="str">
            <v>Recomp. parc. cerca c/ mourão de concr.-arame</v>
          </cell>
          <cell r="E948" t="str">
            <v>m</v>
          </cell>
        </row>
        <row r="949">
          <cell r="A949" t="str">
            <v>3 S 08 404 03</v>
          </cell>
          <cell r="B949" t="str">
            <v>Recomp. tot. cerca c/ mourão concr. seção triang.</v>
          </cell>
          <cell r="E949" t="str">
            <v>m</v>
          </cell>
        </row>
        <row r="950">
          <cell r="A950" t="str">
            <v>3 S 08 404 04</v>
          </cell>
          <cell r="B950" t="str">
            <v>Recomp. parc. cerca c/ mourão concr. seção triang.</v>
          </cell>
          <cell r="E950" t="str">
            <v>m</v>
          </cell>
        </row>
        <row r="951">
          <cell r="A951" t="str">
            <v>3 S 08 414 00</v>
          </cell>
          <cell r="B951" t="str">
            <v>Recomposição total de cerca com mourão de madeira</v>
          </cell>
          <cell r="E951" t="str">
            <v>m</v>
          </cell>
        </row>
        <row r="952">
          <cell r="A952" t="str">
            <v>3 S 08 414 01</v>
          </cell>
          <cell r="B952" t="str">
            <v>Recomposição parcial cerca de madeira - mourão</v>
          </cell>
          <cell r="E952" t="str">
            <v>m</v>
          </cell>
        </row>
        <row r="953">
          <cell r="A953" t="str">
            <v>3 S 08 414 02</v>
          </cell>
          <cell r="B953" t="str">
            <v>Recomp. parcial cerca c/ mourão de madeira - arame</v>
          </cell>
          <cell r="E953" t="str">
            <v>m</v>
          </cell>
        </row>
        <row r="954">
          <cell r="A954" t="str">
            <v>3 S 08 500 00</v>
          </cell>
          <cell r="B954" t="str">
            <v>Recomposição manual de aterro</v>
          </cell>
          <cell r="E954" t="str">
            <v>m3</v>
          </cell>
        </row>
        <row r="955">
          <cell r="A955" t="str">
            <v>3 S 08 501 00</v>
          </cell>
          <cell r="B955" t="str">
            <v>Recomposição mecanizada de aterro</v>
          </cell>
          <cell r="E955" t="str">
            <v>m3</v>
          </cell>
        </row>
        <row r="956">
          <cell r="A956" t="str">
            <v>3 S 08 510 00</v>
          </cell>
          <cell r="B956" t="str">
            <v>Remoção manual de barreira em solo</v>
          </cell>
          <cell r="E956" t="str">
            <v>m3</v>
          </cell>
        </row>
        <row r="957">
          <cell r="A957" t="str">
            <v>3 S 08 510 01</v>
          </cell>
          <cell r="B957" t="str">
            <v>Remoção manual de barreira em rocha</v>
          </cell>
          <cell r="E957" t="str">
            <v>m3</v>
          </cell>
        </row>
        <row r="958">
          <cell r="A958" t="str">
            <v>3 S 08 511 00</v>
          </cell>
          <cell r="B958" t="str">
            <v>Remoção mecanizada de barreira - solo</v>
          </cell>
          <cell r="E958" t="str">
            <v>m3</v>
          </cell>
        </row>
        <row r="959">
          <cell r="A959" t="str">
            <v>3 S 08 512 00</v>
          </cell>
          <cell r="B959" t="str">
            <v>Remoção mecanizada de barreira - rocha</v>
          </cell>
          <cell r="E959" t="str">
            <v>m3</v>
          </cell>
        </row>
        <row r="960">
          <cell r="A960" t="str">
            <v>3 S 08 513 00</v>
          </cell>
          <cell r="B960" t="str">
            <v>Remoção de matacões</v>
          </cell>
          <cell r="E960" t="str">
            <v>m3</v>
          </cell>
        </row>
        <row r="961">
          <cell r="A961" t="str">
            <v>3 S 08 900 00</v>
          </cell>
          <cell r="B961" t="str">
            <v>Roçada manual</v>
          </cell>
          <cell r="E961" t="str">
            <v>ha</v>
          </cell>
        </row>
        <row r="962">
          <cell r="A962" t="str">
            <v>3 S 08 900 01</v>
          </cell>
          <cell r="B962" t="str">
            <v>Roçada de capim colonião</v>
          </cell>
          <cell r="E962" t="str">
            <v>ha</v>
          </cell>
        </row>
        <row r="963">
          <cell r="A963" t="str">
            <v>3 S 08 901 00</v>
          </cell>
          <cell r="B963" t="str">
            <v>Roçada mecanizada</v>
          </cell>
          <cell r="E963" t="str">
            <v>ha</v>
          </cell>
        </row>
        <row r="964">
          <cell r="A964" t="str">
            <v>3 S 08 901 01</v>
          </cell>
          <cell r="B964" t="str">
            <v>Corte e limpeza de áreas gramadas</v>
          </cell>
          <cell r="E964" t="str">
            <v>m2</v>
          </cell>
        </row>
        <row r="965">
          <cell r="A965" t="str">
            <v>3 S 08 910 00</v>
          </cell>
          <cell r="B965" t="str">
            <v>Capina manual</v>
          </cell>
          <cell r="E965" t="str">
            <v>m2</v>
          </cell>
        </row>
        <row r="966">
          <cell r="A966" t="str">
            <v>3 S 09 001 00</v>
          </cell>
          <cell r="B966" t="str">
            <v>Transporte local c/ basc. 5m3 em rodov. não pav.</v>
          </cell>
          <cell r="E966" t="str">
            <v>tkm</v>
          </cell>
        </row>
        <row r="967">
          <cell r="A967" t="str">
            <v>3 S 09 001 06</v>
          </cell>
          <cell r="B967" t="str">
            <v>Transporte local c/ basc. 10m3 em rodov. não pav.</v>
          </cell>
          <cell r="E967" t="str">
            <v>tkm</v>
          </cell>
        </row>
        <row r="968">
          <cell r="A968" t="str">
            <v>3 S 09 001 41</v>
          </cell>
          <cell r="B968" t="str">
            <v>Transp. local c/ carroceria 4t em rodov. não pav.</v>
          </cell>
          <cell r="E968" t="str">
            <v>tkm</v>
          </cell>
        </row>
        <row r="969">
          <cell r="A969" t="str">
            <v>3 S 09 001 90</v>
          </cell>
          <cell r="B969" t="str">
            <v>Transporte comercial c/ carroc. rodov. não pav.</v>
          </cell>
          <cell r="E969" t="str">
            <v>tkm</v>
          </cell>
        </row>
        <row r="970">
          <cell r="A970" t="str">
            <v>3 S 09 002 00</v>
          </cell>
          <cell r="B970" t="str">
            <v>Transporte local basc. 5m3 em rodov. pav.</v>
          </cell>
          <cell r="E970" t="str">
            <v>tkm</v>
          </cell>
        </row>
        <row r="971">
          <cell r="A971" t="str">
            <v>3 S 09 002 03</v>
          </cell>
          <cell r="B971" t="str">
            <v>Transporte local de material para remendos</v>
          </cell>
          <cell r="E971" t="str">
            <v>tkm</v>
          </cell>
        </row>
        <row r="972">
          <cell r="A972" t="str">
            <v>3 S 09 002 06</v>
          </cell>
          <cell r="B972" t="str">
            <v>Transporte local c/ basc. 10m3 em rodov. pav.</v>
          </cell>
          <cell r="E972" t="str">
            <v>tkm</v>
          </cell>
        </row>
        <row r="973">
          <cell r="A973" t="str">
            <v>3 S 09 002 41</v>
          </cell>
          <cell r="B973" t="str">
            <v>Transp. local c/ carroceria 4t em rodov. pav.</v>
          </cell>
          <cell r="E973" t="str">
            <v>tkm</v>
          </cell>
        </row>
        <row r="974">
          <cell r="A974" t="str">
            <v>3 S 09 002 90</v>
          </cell>
          <cell r="B974" t="str">
            <v>Transporte comercial c/ carroceria rodov. pav.</v>
          </cell>
          <cell r="E974" t="str">
            <v>tkm</v>
          </cell>
        </row>
        <row r="975">
          <cell r="A975" t="str">
            <v>3 S 09 102 00</v>
          </cell>
          <cell r="B975" t="str">
            <v>Transporte local material betuminoso</v>
          </cell>
          <cell r="E975" t="str">
            <v>tkm</v>
          </cell>
        </row>
        <row r="976">
          <cell r="A976" t="str">
            <v>3 S 09 201 70</v>
          </cell>
          <cell r="B976" t="str">
            <v>Transp. local água c/ cam. tanque rodov. não pav.</v>
          </cell>
          <cell r="E976" t="str">
            <v>tkm</v>
          </cell>
        </row>
        <row r="977">
          <cell r="A977" t="str">
            <v>3 S 09 202 70</v>
          </cell>
          <cell r="B977" t="str">
            <v>Transp. local água c/ cam. tanque em rodov. pav.</v>
          </cell>
          <cell r="E977" t="str">
            <v>tkm</v>
          </cell>
        </row>
        <row r="978">
          <cell r="B978" t="str">
            <v>Sinalização</v>
          </cell>
        </row>
        <row r="979">
          <cell r="A979" t="str">
            <v>4 S 03 300 01</v>
          </cell>
          <cell r="B979" t="str">
            <v>Confecção e lanç. de concreto magro em betoneira</v>
          </cell>
          <cell r="E979" t="str">
            <v>m3</v>
          </cell>
        </row>
        <row r="980">
          <cell r="A980" t="str">
            <v>4 S 03 323 01</v>
          </cell>
          <cell r="B980" t="str">
            <v>Conc.estr.fck=22 MPa contr.raz.uso ger.conf.e lanç</v>
          </cell>
          <cell r="E980" t="str">
            <v>m3</v>
          </cell>
        </row>
        <row r="981">
          <cell r="A981" t="str">
            <v>4 S 03 353 00</v>
          </cell>
          <cell r="B981" t="str">
            <v>Fornecimento, preparo colocação aço CA-50</v>
          </cell>
          <cell r="E981" t="str">
            <v>kg</v>
          </cell>
        </row>
        <row r="982">
          <cell r="A982" t="str">
            <v>4 S 03 370 00</v>
          </cell>
          <cell r="B982" t="str">
            <v>Forma comum de madeira</v>
          </cell>
          <cell r="E982" t="str">
            <v>m2</v>
          </cell>
        </row>
        <row r="983">
          <cell r="A983" t="str">
            <v>4 S 06 000 01</v>
          </cell>
          <cell r="B983" t="str">
            <v>Defensa maleável simples (forn./ impl.)</v>
          </cell>
          <cell r="E983" t="str">
            <v>m</v>
          </cell>
        </row>
        <row r="984">
          <cell r="A984" t="str">
            <v>4 S 06 000 02</v>
          </cell>
          <cell r="B984" t="str">
            <v>Ancoragem de defensa maleável simples (forn/ impl)</v>
          </cell>
          <cell r="E984" t="str">
            <v>m</v>
          </cell>
        </row>
        <row r="985">
          <cell r="A985" t="str">
            <v>4 S 06 000 11</v>
          </cell>
          <cell r="B985" t="str">
            <v>Defensa maleável dupla (forn./ impl.)</v>
          </cell>
          <cell r="E985" t="str">
            <v>m</v>
          </cell>
        </row>
        <row r="986">
          <cell r="A986" t="str">
            <v>4 S 06 000 12</v>
          </cell>
          <cell r="B986" t="str">
            <v>Ancoragem de defensa maleável dupla (forn./ impl.)</v>
          </cell>
          <cell r="E986" t="str">
            <v>m</v>
          </cell>
        </row>
        <row r="987">
          <cell r="A987" t="str">
            <v>4 S 06 010 01</v>
          </cell>
          <cell r="B987" t="str">
            <v>Defensa semi-maleável simples (forn./ impl.)</v>
          </cell>
          <cell r="E987" t="str">
            <v>m</v>
          </cell>
        </row>
        <row r="988">
          <cell r="A988" t="str">
            <v>4 S 06 010 02</v>
          </cell>
          <cell r="B988" t="str">
            <v>Ancoragem defensa semi-maleável simples (forn/imp)</v>
          </cell>
          <cell r="E988" t="str">
            <v>m</v>
          </cell>
        </row>
        <row r="989">
          <cell r="A989" t="str">
            <v>4 S 06 010 11</v>
          </cell>
          <cell r="B989" t="str">
            <v>Defensa semi-maleável dupla (forn./ impl.)</v>
          </cell>
          <cell r="E989" t="str">
            <v>m</v>
          </cell>
        </row>
        <row r="990">
          <cell r="A990" t="str">
            <v>4 S 06 010 12</v>
          </cell>
          <cell r="B990" t="str">
            <v>Ancoragem defensa semi-maleável dupla (forn/ impl)</v>
          </cell>
          <cell r="E990" t="str">
            <v>m</v>
          </cell>
        </row>
        <row r="991">
          <cell r="A991" t="str">
            <v>4 S 06 030 11</v>
          </cell>
          <cell r="B991" t="str">
            <v>Barreira de segurança dupla DNER PRO 176/86</v>
          </cell>
          <cell r="E991" t="str">
            <v>m</v>
          </cell>
        </row>
        <row r="992">
          <cell r="A992" t="str">
            <v>4 S 06 100 11</v>
          </cell>
          <cell r="B992" t="str">
            <v>Pintura de faixa - tinta durabilidade - 1 ano</v>
          </cell>
          <cell r="E992" t="str">
            <v>m2</v>
          </cell>
        </row>
        <row r="993">
          <cell r="A993" t="str">
            <v>4 S 06 100 12</v>
          </cell>
          <cell r="B993" t="str">
            <v>Pint. setas e zebrado - tinta durabilidade - 1 ano</v>
          </cell>
          <cell r="E993" t="str">
            <v>m2</v>
          </cell>
        </row>
        <row r="994">
          <cell r="A994" t="str">
            <v>4 S 06 100 21</v>
          </cell>
          <cell r="B994" t="str">
            <v>Pintura faixa - tinta durabilidade - 2 anos</v>
          </cell>
          <cell r="E994" t="str">
            <v>m2</v>
          </cell>
        </row>
        <row r="995">
          <cell r="A995" t="str">
            <v>4 S 06 100 22</v>
          </cell>
          <cell r="B995" t="str">
            <v>Pintura setas e zebrado - 2 anos</v>
          </cell>
          <cell r="E995" t="str">
            <v>m2</v>
          </cell>
        </row>
        <row r="996">
          <cell r="A996" t="str">
            <v>4 S 06 110 01</v>
          </cell>
          <cell r="B996" t="str">
            <v>Pintura faixa c/termoplástico-3 anos (p/ aspersão)</v>
          </cell>
          <cell r="E996" t="str">
            <v>m2</v>
          </cell>
        </row>
        <row r="997">
          <cell r="A997" t="str">
            <v>4 S 06 110 02</v>
          </cell>
          <cell r="B997" t="str">
            <v>Pintura setas e zebrado term.-3 anos (p/ aspersão)</v>
          </cell>
          <cell r="E997" t="str">
            <v>m2</v>
          </cell>
        </row>
        <row r="998">
          <cell r="A998" t="str">
            <v>4 S 06 110 03</v>
          </cell>
          <cell r="B998" t="str">
            <v>Pintura setas e zebrado term.-5 anos (p/ extrusão)</v>
          </cell>
          <cell r="E998" t="str">
            <v>m2</v>
          </cell>
        </row>
        <row r="999">
          <cell r="A999" t="str">
            <v>4 S 06 120 01</v>
          </cell>
          <cell r="B999" t="str">
            <v>Forn. e colocação de tacha reflet. monodirecional</v>
          </cell>
          <cell r="E999" t="str">
            <v>und</v>
          </cell>
        </row>
        <row r="1000">
          <cell r="A1000" t="str">
            <v>4 S 06 120 11</v>
          </cell>
          <cell r="B1000" t="str">
            <v>Forn. e colocação de tachão reflet. monodirecional</v>
          </cell>
          <cell r="E1000" t="str">
            <v>und</v>
          </cell>
        </row>
        <row r="1001">
          <cell r="A1001" t="str">
            <v>4 S 06 121 01</v>
          </cell>
          <cell r="B1001" t="str">
            <v>Forn. e colocação de tacha reflet. bidirecional</v>
          </cell>
          <cell r="E1001" t="str">
            <v>und</v>
          </cell>
        </row>
        <row r="1002">
          <cell r="A1002" t="str">
            <v>4 S 06 121 11</v>
          </cell>
          <cell r="B1002" t="str">
            <v>Forn. e colocação de tachão reflet. bidirecional</v>
          </cell>
          <cell r="E1002" t="str">
            <v>und</v>
          </cell>
        </row>
        <row r="1003">
          <cell r="A1003" t="str">
            <v>4 S 06 200 01</v>
          </cell>
          <cell r="B1003" t="str">
            <v>Forn. e implantação placa sinaliz. semi-refletiva</v>
          </cell>
          <cell r="E1003" t="str">
            <v>m2</v>
          </cell>
        </row>
        <row r="1004">
          <cell r="A1004" t="str">
            <v>4 S 06 200 02</v>
          </cell>
          <cell r="B1004" t="str">
            <v>Forn. e implantação placa sinaliz. tot.refletiva</v>
          </cell>
          <cell r="E1004" t="str">
            <v>m2</v>
          </cell>
        </row>
        <row r="1005">
          <cell r="A1005" t="str">
            <v>4 S 06 200 91</v>
          </cell>
          <cell r="B1005" t="str">
            <v>Remoção de placa de sinalização</v>
          </cell>
          <cell r="E1005" t="str">
            <v>m2</v>
          </cell>
        </row>
        <row r="1006">
          <cell r="A1006" t="str">
            <v>4 S 06 200 92</v>
          </cell>
          <cell r="B1006" t="str">
            <v>Recuperação de chapa p/placa de sinalização</v>
          </cell>
          <cell r="E1006" t="str">
            <v>m2</v>
          </cell>
        </row>
        <row r="1007">
          <cell r="A1007" t="str">
            <v>4 S 06 202 01</v>
          </cell>
          <cell r="B1007" t="str">
            <v>Confecção de placa sinalização semi-refletiva</v>
          </cell>
          <cell r="E1007" t="str">
            <v>m2</v>
          </cell>
        </row>
        <row r="1008">
          <cell r="A1008" t="str">
            <v>4 S 06 202 11</v>
          </cell>
          <cell r="B1008" t="str">
            <v>Confecção placa sinalização tot.refletiva</v>
          </cell>
          <cell r="E1008" t="str">
            <v>m2</v>
          </cell>
        </row>
        <row r="1009">
          <cell r="A1009" t="str">
            <v>4 S 06 202 21</v>
          </cell>
          <cell r="B1009" t="str">
            <v>Conf.placa sinal.semi-refletiva chapa recuperada</v>
          </cell>
          <cell r="E1009" t="str">
            <v>m2</v>
          </cell>
        </row>
        <row r="1010">
          <cell r="A1010" t="str">
            <v>4 S 06 202 31</v>
          </cell>
          <cell r="B1010" t="str">
            <v>Conf.placa sinal.tot.refletiva - chapa recuperada</v>
          </cell>
          <cell r="E1010" t="str">
            <v>m2</v>
          </cell>
        </row>
        <row r="1011">
          <cell r="A1011" t="str">
            <v>4 S 06 203 01</v>
          </cell>
          <cell r="B1011" t="str">
            <v>Confecção suporte e travessa p/placa sinaliz.</v>
          </cell>
          <cell r="E1011" t="str">
            <v>und</v>
          </cell>
        </row>
        <row r="1012">
          <cell r="A1012" t="str">
            <v>4 S 06 230 01</v>
          </cell>
          <cell r="B1012" t="str">
            <v>Forn. e implantação de balizador de concreto</v>
          </cell>
          <cell r="E1012" t="str">
            <v>und</v>
          </cell>
        </row>
        <row r="1013">
          <cell r="A1013" t="str">
            <v>4 S 09 002 00</v>
          </cell>
          <cell r="B1013" t="str">
            <v>Transporte local c/ basc. 5 m3 rodov. pav.</v>
          </cell>
          <cell r="E1013" t="str">
            <v>tkm</v>
          </cell>
        </row>
        <row r="1014">
          <cell r="A1014" t="str">
            <v>4 S 09 002 41</v>
          </cell>
          <cell r="B1014" t="str">
            <v>Transporte local c/ carroceria 4t rodov. pav.</v>
          </cell>
          <cell r="E1014" t="str">
            <v>tkm</v>
          </cell>
        </row>
        <row r="1015">
          <cell r="A1015" t="str">
            <v>4 S 09 202 70</v>
          </cell>
          <cell r="B1015" t="str">
            <v>Transp. local de água c/ cam. tanque rodov. pav.</v>
          </cell>
          <cell r="E1015" t="str">
            <v>tkm</v>
          </cell>
        </row>
        <row r="1016">
          <cell r="B1016" t="str">
            <v>Restauração</v>
          </cell>
        </row>
        <row r="1017">
          <cell r="A1017" t="str">
            <v>5 S 01 000 00</v>
          </cell>
          <cell r="B1017" t="str">
            <v>Desm. dest. e limp. áreas c/ arv. diam. até 0,15m</v>
          </cell>
          <cell r="E1017" t="str">
            <v>m2</v>
          </cell>
        </row>
        <row r="1018">
          <cell r="A1018" t="str">
            <v>5 S 01 010 00</v>
          </cell>
          <cell r="B1018" t="str">
            <v>Destocamento de árvores c/ diâm. 0,15 a 030m</v>
          </cell>
          <cell r="E1018" t="str">
            <v>und</v>
          </cell>
        </row>
        <row r="1019">
          <cell r="A1019" t="str">
            <v>5 S 01 011 00</v>
          </cell>
          <cell r="B1019" t="str">
            <v>Destocamento de árvores c/ diâm. &gt; 0,30m</v>
          </cell>
          <cell r="E1019" t="str">
            <v>und</v>
          </cell>
        </row>
        <row r="1020">
          <cell r="A1020" t="str">
            <v>5 S 01 100 01</v>
          </cell>
          <cell r="B1020" t="str">
            <v>Esc. carga transp. mat 1a cat DMT 50m</v>
          </cell>
          <cell r="E1020" t="str">
            <v>m3</v>
          </cell>
        </row>
        <row r="1021">
          <cell r="A1021" t="str">
            <v>5 S 01 100 09</v>
          </cell>
          <cell r="B1021" t="str">
            <v>Esc. carga tr. mat 1a c. DMT 50 a 200m c/carreg</v>
          </cell>
          <cell r="E1021" t="str">
            <v>m3</v>
          </cell>
        </row>
        <row r="1022">
          <cell r="A1022" t="str">
            <v>5 S 01 100 10</v>
          </cell>
          <cell r="B1022" t="str">
            <v>Esc. carga tr. mat 1a c. DMT 200 a 400m c/carreg</v>
          </cell>
          <cell r="E1022" t="str">
            <v>m3</v>
          </cell>
        </row>
        <row r="1023">
          <cell r="A1023" t="str">
            <v>5 S 01 100 11</v>
          </cell>
          <cell r="B1023" t="str">
            <v>Esc. carga tr. mat 1a c. DMT 400 a 600m c/carreg</v>
          </cell>
          <cell r="E1023" t="str">
            <v>m3</v>
          </cell>
        </row>
        <row r="1024">
          <cell r="A1024" t="str">
            <v>5 S 01 100 12</v>
          </cell>
          <cell r="B1024" t="str">
            <v>Esc. carga tr. mat 1a c. DMT 600 a 800m c/carreg</v>
          </cell>
          <cell r="E1024" t="str">
            <v>m3</v>
          </cell>
        </row>
        <row r="1025">
          <cell r="A1025" t="str">
            <v>5 S 01 100 13</v>
          </cell>
          <cell r="B1025" t="str">
            <v>Esc. carga tr. mat 1a c. DMT 800 a 1000m c/carreg</v>
          </cell>
          <cell r="E1025" t="str">
            <v>m3</v>
          </cell>
        </row>
        <row r="1026">
          <cell r="A1026" t="str">
            <v>5 S 01 100 14</v>
          </cell>
          <cell r="B1026" t="str">
            <v>Esc. carga tr. mat 1a c. DMT 1000 a 1200m c/carreg</v>
          </cell>
          <cell r="E1026" t="str">
            <v>m3</v>
          </cell>
        </row>
        <row r="1027">
          <cell r="A1027" t="str">
            <v>5 S 01 100 15</v>
          </cell>
          <cell r="B1027" t="str">
            <v>Esc. carga tr. mat 1a c. DMT 1200 a 1400m c/carreg</v>
          </cell>
          <cell r="E1027" t="str">
            <v>m3</v>
          </cell>
        </row>
        <row r="1028">
          <cell r="A1028" t="str">
            <v>5 S 01 100 16</v>
          </cell>
          <cell r="B1028" t="str">
            <v>Esc. carga tr. mat 1a c. DMT 1400 a 1600m c/carreg</v>
          </cell>
          <cell r="E1028" t="str">
            <v>m3</v>
          </cell>
        </row>
        <row r="1029">
          <cell r="A1029" t="str">
            <v>5 S 01 100 17</v>
          </cell>
          <cell r="B1029" t="str">
            <v>Esc. carga tr. mat 1a c. DMT 1600 a 1800m c/carreg</v>
          </cell>
          <cell r="E1029" t="str">
            <v>m3</v>
          </cell>
        </row>
        <row r="1030">
          <cell r="A1030" t="str">
            <v>5 S 01 100 18</v>
          </cell>
          <cell r="B1030" t="str">
            <v>Esc. carga tr. mat 1a c. DMT 1800 a 2000m c/carreg</v>
          </cell>
          <cell r="E1030" t="str">
            <v>m3</v>
          </cell>
        </row>
        <row r="1031">
          <cell r="A1031" t="str">
            <v>5 S 01 100 19</v>
          </cell>
          <cell r="B1031" t="str">
            <v>Esc. carga tr. mat 1a c. DMT 2000 a 3000m c/carreg</v>
          </cell>
          <cell r="E1031" t="str">
            <v>m3</v>
          </cell>
        </row>
        <row r="1032">
          <cell r="A1032" t="str">
            <v>5 S 01 100 20</v>
          </cell>
          <cell r="B1032" t="str">
            <v>Esc. carga tr. mat 1a c. DMT 3000 a 5000m c/carreg</v>
          </cell>
          <cell r="E1032" t="str">
            <v>m3</v>
          </cell>
        </row>
        <row r="1033">
          <cell r="A1033" t="str">
            <v>5 S 01 100 22</v>
          </cell>
          <cell r="B1033" t="str">
            <v>Esc. carga transp. mat 1a cat DMT 50 a 200m c/e</v>
          </cell>
          <cell r="E1033" t="str">
            <v>m3</v>
          </cell>
        </row>
        <row r="1034">
          <cell r="A1034" t="str">
            <v>5 S 01 100 23</v>
          </cell>
          <cell r="B1034" t="str">
            <v>Esc. carga transp. mat 1a cat DMT 200 a 400m c/e</v>
          </cell>
          <cell r="E1034" t="str">
            <v>m3</v>
          </cell>
        </row>
        <row r="1035">
          <cell r="A1035" t="str">
            <v>5 S 01 100 24</v>
          </cell>
          <cell r="B1035" t="str">
            <v>Esc. carga transp. mat 1a cat DMT 400 a 600m c/e</v>
          </cell>
          <cell r="E1035" t="str">
            <v>m3</v>
          </cell>
        </row>
        <row r="1036">
          <cell r="A1036" t="str">
            <v>5 S 01 100 25</v>
          </cell>
          <cell r="B1036" t="str">
            <v>Esc. carga transp. mat 1a cat DMT 600 a 800m c/e</v>
          </cell>
          <cell r="E1036" t="str">
            <v>m3</v>
          </cell>
        </row>
        <row r="1037">
          <cell r="A1037" t="str">
            <v>5 S 01 100 26</v>
          </cell>
          <cell r="B1037" t="str">
            <v>Esc. carga transp. mat 1a cat DMT 800 a 1000m c/e</v>
          </cell>
          <cell r="E1037" t="str">
            <v>m3</v>
          </cell>
        </row>
        <row r="1038">
          <cell r="A1038" t="str">
            <v>5 S 01 100 27</v>
          </cell>
          <cell r="B1038" t="str">
            <v>Esc. carga transp. mat 1a cat DMT 1000 a 1200m c/e</v>
          </cell>
          <cell r="E1038" t="str">
            <v>m3</v>
          </cell>
        </row>
        <row r="1039">
          <cell r="A1039" t="str">
            <v>5 S 01 100 28</v>
          </cell>
          <cell r="B1039" t="str">
            <v>Esc. carga transp. mat 1a cat DMT 1200 a 1400m c/e</v>
          </cell>
          <cell r="E1039" t="str">
            <v>m3</v>
          </cell>
        </row>
        <row r="1040">
          <cell r="A1040" t="str">
            <v>5 S 01 100 29</v>
          </cell>
          <cell r="B1040" t="str">
            <v>Esc. carga transp. mat 1a cat DMT 1400 a 1600m c/e</v>
          </cell>
          <cell r="E1040" t="str">
            <v>m3</v>
          </cell>
        </row>
        <row r="1041">
          <cell r="A1041" t="str">
            <v>5 S 01 100 30</v>
          </cell>
          <cell r="B1041" t="str">
            <v>Esc. carga transp .mat 1a cat DMT 1600 a 1800m c/e</v>
          </cell>
          <cell r="E1041" t="str">
            <v>m3</v>
          </cell>
        </row>
        <row r="1042">
          <cell r="A1042" t="str">
            <v>5 S 01 100 31</v>
          </cell>
          <cell r="B1042" t="str">
            <v>Esc. carga transp. mat 1a cat DMT 1800 a 2000m c/e</v>
          </cell>
          <cell r="E1042" t="str">
            <v>m3</v>
          </cell>
        </row>
        <row r="1043">
          <cell r="A1043" t="str">
            <v>5 S 01 100 32</v>
          </cell>
          <cell r="B1043" t="str">
            <v>Esc. carga transp. mat 1a cat DMT 2000 a 3000m c/e</v>
          </cell>
          <cell r="E1043" t="str">
            <v>m3</v>
          </cell>
        </row>
        <row r="1044">
          <cell r="A1044" t="str">
            <v>5 S 01 100 33</v>
          </cell>
          <cell r="B1044" t="str">
            <v>Esc. carga transp. mat 1a cat DMT 3000 a 5000m c/e</v>
          </cell>
          <cell r="E1044" t="str">
            <v>m3</v>
          </cell>
        </row>
        <row r="1045">
          <cell r="A1045" t="str">
            <v>5 S 01 101 01</v>
          </cell>
          <cell r="B1045" t="str">
            <v>Esc. carga transp. mat 2a cat DMT 50m</v>
          </cell>
          <cell r="E1045" t="str">
            <v>m3</v>
          </cell>
        </row>
        <row r="1046">
          <cell r="A1046" t="str">
            <v>5 S 01 101 09</v>
          </cell>
          <cell r="B1046" t="str">
            <v>Esc. carga tr. mat 2a c. DMT 50 a 200m c/carreg</v>
          </cell>
          <cell r="E1046" t="str">
            <v>m3</v>
          </cell>
        </row>
        <row r="1047">
          <cell r="A1047" t="str">
            <v>5 S 01 101 10</v>
          </cell>
          <cell r="B1047" t="str">
            <v>Esc. carga tr. mat 2a c. DMT 200 a 400m c/carreg</v>
          </cell>
          <cell r="E1047" t="str">
            <v>m3</v>
          </cell>
        </row>
        <row r="1048">
          <cell r="A1048" t="str">
            <v>5 S 01 101 11</v>
          </cell>
          <cell r="B1048" t="str">
            <v>Esc. carga tr. mat 2a c. DMT 400 a 600m c/carreg</v>
          </cell>
          <cell r="E1048" t="str">
            <v>m3</v>
          </cell>
        </row>
        <row r="1049">
          <cell r="A1049" t="str">
            <v>5 S 01 101 12</v>
          </cell>
          <cell r="B1049" t="str">
            <v>Esc. carga tr. mat 2a c. DMT 600 a 800m c/carreg</v>
          </cell>
          <cell r="E1049" t="str">
            <v>m3</v>
          </cell>
        </row>
        <row r="1050">
          <cell r="A1050" t="str">
            <v>5 S 01 101 13</v>
          </cell>
          <cell r="B1050" t="str">
            <v>Esc. carga tr. mat 2a c. DMT 800 a 1000m c/carreg</v>
          </cell>
          <cell r="E1050" t="str">
            <v>m3</v>
          </cell>
        </row>
        <row r="1051">
          <cell r="A1051" t="str">
            <v>5 S 01 101 14</v>
          </cell>
          <cell r="B1051" t="str">
            <v>Esc. carga tr. mat 2a c. DMT 1000 a 1200m c/carreg</v>
          </cell>
          <cell r="E1051" t="str">
            <v>m3</v>
          </cell>
        </row>
        <row r="1052">
          <cell r="A1052" t="str">
            <v>5 S 01 101 15</v>
          </cell>
          <cell r="B1052" t="str">
            <v>Esc. carga tr. mat 2a c. DMT 1200 a 1400m c/carreg</v>
          </cell>
          <cell r="E1052" t="str">
            <v>m3</v>
          </cell>
        </row>
        <row r="1053">
          <cell r="A1053" t="str">
            <v>5 S 01 101 16</v>
          </cell>
          <cell r="B1053" t="str">
            <v>Esc. carga tr. mat 2a c. DMT 1400 a 1600m c/carreg</v>
          </cell>
          <cell r="E1053" t="str">
            <v>m3</v>
          </cell>
        </row>
        <row r="1054">
          <cell r="A1054" t="str">
            <v>5 S 01 101 17</v>
          </cell>
          <cell r="B1054" t="str">
            <v>Esc. carga tr. mat 2a c. DMT 1600 a 1800m c/carreg</v>
          </cell>
          <cell r="E1054" t="str">
            <v>m3</v>
          </cell>
        </row>
        <row r="1055">
          <cell r="A1055" t="str">
            <v>5 S 01 101 18</v>
          </cell>
          <cell r="B1055" t="str">
            <v>Esc. carga tr. mat 2a c. DMT 1800 a 2000m c/carreg</v>
          </cell>
          <cell r="E1055" t="str">
            <v>m3</v>
          </cell>
        </row>
        <row r="1056">
          <cell r="A1056" t="str">
            <v>5 S 01 101 19</v>
          </cell>
          <cell r="B1056" t="str">
            <v>Esc. carga tr. mat 2a c. DMT 2000 a 3000m c/carreg</v>
          </cell>
          <cell r="E1056" t="str">
            <v>m3</v>
          </cell>
        </row>
        <row r="1057">
          <cell r="A1057" t="str">
            <v>5 S 01 101 20</v>
          </cell>
          <cell r="B1057" t="str">
            <v>Esc. carga tr. mat 2a c. DMT 3000 a 5000m c/carreg</v>
          </cell>
          <cell r="E1057" t="str">
            <v>m3</v>
          </cell>
        </row>
        <row r="1058">
          <cell r="A1058" t="str">
            <v>5 S 01 101 22</v>
          </cell>
          <cell r="B1058" t="str">
            <v>Esc. carga transp. mat 2a cat DMT 50 a 200m c/e</v>
          </cell>
          <cell r="E1058" t="str">
            <v>m3</v>
          </cell>
        </row>
        <row r="1059">
          <cell r="A1059" t="str">
            <v>5 S 01 101 23</v>
          </cell>
          <cell r="B1059" t="str">
            <v>Esc. carga transp. mat 2a cat DMT 200 a 400m c/e</v>
          </cell>
          <cell r="E1059" t="str">
            <v>m3</v>
          </cell>
        </row>
        <row r="1060">
          <cell r="A1060" t="str">
            <v>5 S 01 101 24</v>
          </cell>
          <cell r="B1060" t="str">
            <v>Esc. carga transp. mat 2a cat DMT 400 a 600m c/e</v>
          </cell>
          <cell r="E1060" t="str">
            <v>m3</v>
          </cell>
        </row>
        <row r="1061">
          <cell r="A1061" t="str">
            <v>5 S 01 101 25</v>
          </cell>
          <cell r="B1061" t="str">
            <v>Esc. carga transp. mat 2a cat DMT 600 a 800m c/e</v>
          </cell>
          <cell r="E1061" t="str">
            <v>m3</v>
          </cell>
        </row>
        <row r="1062">
          <cell r="A1062" t="str">
            <v>5 S 01 101 26</v>
          </cell>
          <cell r="B1062" t="str">
            <v>Esc. carga transp. mat 2a cat DMT 800 a 1000m c/e</v>
          </cell>
          <cell r="E1062" t="str">
            <v>m3</v>
          </cell>
        </row>
        <row r="1063">
          <cell r="A1063" t="str">
            <v>5 S 01 101 27</v>
          </cell>
          <cell r="B1063" t="str">
            <v>Esc. carga transp. mat 2a cat DMT 1000 a 1200m c/e</v>
          </cell>
          <cell r="E1063" t="str">
            <v>m3</v>
          </cell>
        </row>
        <row r="1064">
          <cell r="A1064" t="str">
            <v>5 S 01 101 28</v>
          </cell>
          <cell r="B1064" t="str">
            <v>Esc. carga transp. mat 2a cat DMT 1200 a 1400m c/e</v>
          </cell>
          <cell r="E1064" t="str">
            <v>m3</v>
          </cell>
        </row>
        <row r="1065">
          <cell r="A1065" t="str">
            <v>5 S 01 101 29</v>
          </cell>
          <cell r="B1065" t="str">
            <v>Esc. carga transp. mat 2a cat DMT 1400 a 1600m c/e</v>
          </cell>
          <cell r="E1065" t="str">
            <v>m3</v>
          </cell>
        </row>
        <row r="1066">
          <cell r="A1066" t="str">
            <v>5 S 01 101 30</v>
          </cell>
          <cell r="B1066" t="str">
            <v>Esc. carga transp. mat 2a cat DMT 1600 a 1800m c/e</v>
          </cell>
          <cell r="E1066" t="str">
            <v>m3</v>
          </cell>
        </row>
        <row r="1067">
          <cell r="A1067" t="str">
            <v>5 S 01 101 31</v>
          </cell>
          <cell r="B1067" t="str">
            <v>Esc. carga transp. mat 2a cat DMT 1800 a 2000m c/e</v>
          </cell>
          <cell r="E1067" t="str">
            <v>m3</v>
          </cell>
        </row>
        <row r="1068">
          <cell r="A1068" t="str">
            <v>5 S 01 101 32</v>
          </cell>
          <cell r="B1068" t="str">
            <v>Esc. carga transp. mat 2a cat DMT 2000 a 3000m c/e</v>
          </cell>
          <cell r="E1068" t="str">
            <v>m3</v>
          </cell>
        </row>
        <row r="1069">
          <cell r="A1069" t="str">
            <v>5 S 01 101 33</v>
          </cell>
          <cell r="B1069" t="str">
            <v>Esc. carga transp. mat 2a cat DMT 3000 a 5000m c/e</v>
          </cell>
          <cell r="E1069" t="str">
            <v>m3</v>
          </cell>
        </row>
        <row r="1070">
          <cell r="A1070" t="str">
            <v>5 S 01 102 01</v>
          </cell>
          <cell r="B1070" t="str">
            <v>Esc. carga transp. mat 3a cat DMT até 50m</v>
          </cell>
          <cell r="E1070" t="str">
            <v>m3</v>
          </cell>
        </row>
        <row r="1071">
          <cell r="A1071" t="str">
            <v>5 S 01 102 02</v>
          </cell>
          <cell r="B1071" t="str">
            <v>Esc. carga transp. mat 3a cat DMT 50 a 200m</v>
          </cell>
          <cell r="E1071" t="str">
            <v>m3</v>
          </cell>
        </row>
        <row r="1072">
          <cell r="A1072" t="str">
            <v>5 S 01 102 03</v>
          </cell>
          <cell r="B1072" t="str">
            <v>Esc. carga transp. mat 3a cat DMT 200 a 400m</v>
          </cell>
          <cell r="E1072" t="str">
            <v>m3</v>
          </cell>
        </row>
        <row r="1073">
          <cell r="A1073" t="str">
            <v>5 S 01 102 04</v>
          </cell>
          <cell r="B1073" t="str">
            <v>Esc. carga transp. mat 3a cat DMT 400 a 600m</v>
          </cell>
          <cell r="E1073" t="str">
            <v>m3</v>
          </cell>
        </row>
        <row r="1074">
          <cell r="A1074" t="str">
            <v>5 S 01 102 05</v>
          </cell>
          <cell r="B1074" t="str">
            <v>Esc. carga transp. mat 3a cat DMT 600 a 800m</v>
          </cell>
          <cell r="E1074" t="str">
            <v>m3</v>
          </cell>
        </row>
        <row r="1075">
          <cell r="A1075" t="str">
            <v>5 S 01 102 06</v>
          </cell>
          <cell r="B1075" t="str">
            <v>Esc. carga transp. mat 3a cat DMT 800 a 1000m</v>
          </cell>
          <cell r="E1075" t="str">
            <v>m3</v>
          </cell>
        </row>
        <row r="1076">
          <cell r="A1076" t="str">
            <v>5 S 01 102 07</v>
          </cell>
          <cell r="B1076" t="str">
            <v>Esc. carga transp. mat 3a cat DMT 1000 a 1200m</v>
          </cell>
          <cell r="E1076" t="str">
            <v>m3</v>
          </cell>
        </row>
        <row r="1077">
          <cell r="A1077" t="str">
            <v>5 S 01 510 00</v>
          </cell>
          <cell r="B1077" t="str">
            <v>Compactação de aterros a 95% proctor normal</v>
          </cell>
          <cell r="E1077" t="str">
            <v>m3</v>
          </cell>
        </row>
        <row r="1078">
          <cell r="A1078" t="str">
            <v>5 S 01 511 00</v>
          </cell>
          <cell r="B1078" t="str">
            <v>Compactação de aterros a 100% proctor normal</v>
          </cell>
          <cell r="E1078" t="str">
            <v>m3</v>
          </cell>
        </row>
        <row r="1079">
          <cell r="A1079" t="str">
            <v>5 S 01 513 01</v>
          </cell>
          <cell r="B1079" t="str">
            <v>Compactação de material de "bota-fora"</v>
          </cell>
          <cell r="E1079" t="str">
            <v>m3</v>
          </cell>
        </row>
        <row r="1080">
          <cell r="A1080" t="str">
            <v>5 S 02 100 00</v>
          </cell>
          <cell r="B1080" t="str">
            <v>Reforço do subleito</v>
          </cell>
          <cell r="E1080" t="str">
            <v>m3</v>
          </cell>
        </row>
        <row r="1081">
          <cell r="A1081" t="str">
            <v>5 S 02 110 00</v>
          </cell>
          <cell r="B1081" t="str">
            <v>Regularização do subleito</v>
          </cell>
          <cell r="E1081" t="str">
            <v>m2</v>
          </cell>
        </row>
        <row r="1082">
          <cell r="A1082" t="str">
            <v>5 S 02 110 01</v>
          </cell>
          <cell r="B1082" t="str">
            <v>Regul. subleito c/ fresa. corte contr. aut. greide</v>
          </cell>
          <cell r="E1082" t="str">
            <v>m2</v>
          </cell>
        </row>
        <row r="1083">
          <cell r="A1083" t="str">
            <v>5 S 02 200 00</v>
          </cell>
          <cell r="B1083" t="str">
            <v>Sub-base solo estabilizado granul. s/ mistura</v>
          </cell>
          <cell r="E1083" t="str">
            <v>m3</v>
          </cell>
        </row>
        <row r="1084">
          <cell r="A1084" t="str">
            <v>5 S 02 200 01</v>
          </cell>
          <cell r="B1084" t="str">
            <v>Base solo estabilizado granul. s/ mistura</v>
          </cell>
          <cell r="E1084" t="str">
            <v>m3</v>
          </cell>
        </row>
        <row r="1085">
          <cell r="A1085" t="str">
            <v>5 S 02 201 00</v>
          </cell>
          <cell r="B1085" t="str">
            <v>Recomposição camada de base s/ adição de material</v>
          </cell>
          <cell r="E1085" t="str">
            <v>m2</v>
          </cell>
        </row>
        <row r="1086">
          <cell r="A1086" t="str">
            <v>5 S 02 210 00</v>
          </cell>
          <cell r="B1086" t="str">
            <v>Sub-base estabiliz. granul. c/ mist. solo na pista</v>
          </cell>
          <cell r="E1086" t="str">
            <v>m3</v>
          </cell>
        </row>
        <row r="1087">
          <cell r="A1087" t="str">
            <v>5 S 02 210 01</v>
          </cell>
          <cell r="B1087" t="str">
            <v>Sub-base estab. granul.c/mist. solo-areia na pista</v>
          </cell>
          <cell r="E1087" t="str">
            <v>m3</v>
          </cell>
        </row>
        <row r="1088">
          <cell r="A1088" t="str">
            <v>5 S 02 210 02</v>
          </cell>
          <cell r="B1088" t="str">
            <v>Base estabiliz.granul.c/ mist. solo areia na pista</v>
          </cell>
          <cell r="E1088" t="str">
            <v>m3</v>
          </cell>
        </row>
        <row r="1089">
          <cell r="A1089" t="str">
            <v>5 S 02 220 00</v>
          </cell>
          <cell r="B1089" t="str">
            <v>Base estabilizada granul. c/ mistura solo-brita</v>
          </cell>
          <cell r="E1089" t="str">
            <v>m3</v>
          </cell>
        </row>
        <row r="1090">
          <cell r="A1090" t="str">
            <v>5 S 02 230 00</v>
          </cell>
          <cell r="B1090" t="str">
            <v>Base de brita graduada</v>
          </cell>
          <cell r="E1090" t="str">
            <v>m3</v>
          </cell>
        </row>
        <row r="1091">
          <cell r="A1091" t="str">
            <v>5 S 02 230 01</v>
          </cell>
          <cell r="B1091" t="str">
            <v>Base brita grad.c/distr.agreg. contr. autom.greide</v>
          </cell>
          <cell r="E1091" t="str">
            <v>m3</v>
          </cell>
        </row>
        <row r="1092">
          <cell r="A1092" t="str">
            <v>5 S 02 231 00</v>
          </cell>
          <cell r="B1092" t="str">
            <v>Base de macadame hidraúlico</v>
          </cell>
          <cell r="E1092" t="str">
            <v>m3</v>
          </cell>
        </row>
        <row r="1093">
          <cell r="A1093" t="str">
            <v>5 S 02 240 11</v>
          </cell>
          <cell r="B1093" t="str">
            <v>Recomposição camada de base c/ adição de cimento</v>
          </cell>
          <cell r="E1093" t="str">
            <v>m3</v>
          </cell>
        </row>
        <row r="1094">
          <cell r="A1094" t="str">
            <v>5 S 02 241 01</v>
          </cell>
          <cell r="B1094" t="str">
            <v>Base de solo cimento com mistura em usina</v>
          </cell>
          <cell r="E1094" t="str">
            <v>m3</v>
          </cell>
        </row>
        <row r="1095">
          <cell r="A1095" t="str">
            <v>5 S 02 243 01</v>
          </cell>
          <cell r="B1095" t="str">
            <v>Sub-base solo melhorado c/cimento c/mist. em usina</v>
          </cell>
          <cell r="E1095" t="str">
            <v>m3</v>
          </cell>
        </row>
        <row r="1096">
          <cell r="A1096" t="str">
            <v>5 S 02 249 11</v>
          </cell>
          <cell r="B1096" t="str">
            <v>Recomp. base c/ demol. do rev. e incorp. à base</v>
          </cell>
          <cell r="E1096" t="str">
            <v>m3</v>
          </cell>
        </row>
        <row r="1097">
          <cell r="A1097" t="str">
            <v>5 S 02 300 00</v>
          </cell>
          <cell r="B1097" t="str">
            <v>Imprimação</v>
          </cell>
          <cell r="E1097" t="str">
            <v>m2</v>
          </cell>
        </row>
        <row r="1098">
          <cell r="A1098" t="str">
            <v>5 S 02 400 00</v>
          </cell>
          <cell r="B1098" t="str">
            <v>Pintura de ligação</v>
          </cell>
          <cell r="E1098" t="str">
            <v>m2</v>
          </cell>
        </row>
        <row r="1099">
          <cell r="A1099" t="str">
            <v>5 S 02 500 00</v>
          </cell>
          <cell r="B1099" t="str">
            <v>Tratamento superficial simples c/ CAP</v>
          </cell>
          <cell r="E1099" t="str">
            <v>m2</v>
          </cell>
        </row>
        <row r="1100">
          <cell r="A1100" t="str">
            <v>5 S 02 500 01</v>
          </cell>
          <cell r="B1100" t="str">
            <v>Tratamento superficial simples c/ emulsão</v>
          </cell>
          <cell r="E1100" t="str">
            <v>m2</v>
          </cell>
        </row>
        <row r="1101">
          <cell r="A1101" t="str">
            <v>5 S 02 500 02</v>
          </cell>
          <cell r="B1101" t="str">
            <v>Tratamento superficial simples c/ banho diluído</v>
          </cell>
          <cell r="E1101" t="str">
            <v>m2</v>
          </cell>
        </row>
        <row r="1102">
          <cell r="A1102" t="str">
            <v>5 S 02 501 00</v>
          </cell>
          <cell r="B1102" t="str">
            <v>Tratamento superficial duplo c/ CAP</v>
          </cell>
          <cell r="E1102" t="str">
            <v>m2</v>
          </cell>
        </row>
        <row r="1103">
          <cell r="A1103" t="str">
            <v>5 S 02 501 01</v>
          </cell>
          <cell r="B1103" t="str">
            <v>Tratamento superficial duplo c/ emulsão</v>
          </cell>
          <cell r="E1103" t="str">
            <v>m2</v>
          </cell>
        </row>
        <row r="1104">
          <cell r="A1104" t="str">
            <v>5 S 02 501 02</v>
          </cell>
          <cell r="B1104" t="str">
            <v>Tratamento superficial duplo c/ banho diluído</v>
          </cell>
          <cell r="E1104" t="str">
            <v>m2</v>
          </cell>
        </row>
        <row r="1105">
          <cell r="A1105" t="str">
            <v>5 S 02 502 00</v>
          </cell>
          <cell r="B1105" t="str">
            <v>Tratamento superficial triplo c/ CAP</v>
          </cell>
          <cell r="E1105" t="str">
            <v>m2</v>
          </cell>
        </row>
        <row r="1106">
          <cell r="A1106" t="str">
            <v>5 S 02 502 01</v>
          </cell>
          <cell r="B1106" t="str">
            <v>Tratamento superficial triplo c/ emulsão</v>
          </cell>
          <cell r="E1106" t="str">
            <v>m2</v>
          </cell>
        </row>
        <row r="1107">
          <cell r="A1107" t="str">
            <v>5 S 02 502 02</v>
          </cell>
          <cell r="B1107" t="str">
            <v>Tratamento superficial triplo c/ banho diluído</v>
          </cell>
          <cell r="E1107" t="str">
            <v>m2</v>
          </cell>
        </row>
        <row r="1108">
          <cell r="A1108" t="str">
            <v>5 S 02 511 01</v>
          </cell>
          <cell r="B1108" t="str">
            <v>Micro-revestimento a frio - Microflex 0,8cm</v>
          </cell>
          <cell r="E1108" t="str">
            <v>m2</v>
          </cell>
        </row>
        <row r="1109">
          <cell r="A1109" t="str">
            <v>5 S 02 511 02</v>
          </cell>
          <cell r="B1109" t="str">
            <v>Micro-revestimento a frio - Microflex 1,5 cm</v>
          </cell>
          <cell r="E1109" t="str">
            <v>m2</v>
          </cell>
        </row>
        <row r="1110">
          <cell r="A1110" t="str">
            <v>5 S 02 511 03</v>
          </cell>
          <cell r="B1110" t="str">
            <v>Micro-revestimento a frio - Microflex 2,0 cm</v>
          </cell>
          <cell r="E1110" t="str">
            <v>m2</v>
          </cell>
        </row>
        <row r="1111">
          <cell r="A1111" t="str">
            <v>5 S 02 511 04</v>
          </cell>
          <cell r="B1111" t="str">
            <v>Micro-revestimento a frio - Microflex - 2,5 cm</v>
          </cell>
          <cell r="E1111" t="str">
            <v>m2</v>
          </cell>
        </row>
        <row r="1112">
          <cell r="A1112" t="str">
            <v>5 S 02 512 01</v>
          </cell>
          <cell r="B1112" t="str">
            <v>Lama asfáltica fina (granulometrias I e II)</v>
          </cell>
          <cell r="E1112" t="str">
            <v>m2</v>
          </cell>
        </row>
        <row r="1113">
          <cell r="A1113" t="str">
            <v>5 S 02 512 02</v>
          </cell>
          <cell r="B1113" t="str">
            <v>Lama asfáltica grossa (granulometrias III e IV)</v>
          </cell>
          <cell r="E1113" t="str">
            <v>m2</v>
          </cell>
        </row>
        <row r="1114">
          <cell r="A1114" t="str">
            <v>5 S 02 530 00</v>
          </cell>
          <cell r="B1114" t="str">
            <v>Pré-misturado a frio</v>
          </cell>
          <cell r="E1114" t="str">
            <v>m3</v>
          </cell>
        </row>
        <row r="1115">
          <cell r="A1115" t="str">
            <v>5 S 02 531 00</v>
          </cell>
          <cell r="B1115" t="str">
            <v>Macadame betuminoso por penetração</v>
          </cell>
          <cell r="E1115" t="str">
            <v>m3</v>
          </cell>
        </row>
        <row r="1116">
          <cell r="A1116" t="str">
            <v>5 S 02 532 00</v>
          </cell>
          <cell r="B1116" t="str">
            <v>Areia-asfalto a quente</v>
          </cell>
          <cell r="E1116" t="str">
            <v>t</v>
          </cell>
        </row>
        <row r="1117">
          <cell r="A1117" t="str">
            <v>5 S 02 540 01</v>
          </cell>
          <cell r="B1117" t="str">
            <v>Conc. betumin.usinado a quente - capa de rolamento</v>
          </cell>
          <cell r="E1117" t="str">
            <v>t</v>
          </cell>
        </row>
        <row r="1118">
          <cell r="A1118" t="str">
            <v>5 S 02 540 02</v>
          </cell>
          <cell r="B1118" t="str">
            <v>Concreto betuminoso usinado a quente - binder</v>
          </cell>
          <cell r="E1118" t="str">
            <v>t</v>
          </cell>
        </row>
        <row r="1119">
          <cell r="A1119" t="str">
            <v>5 S 02 540 11</v>
          </cell>
          <cell r="B1119" t="str">
            <v>CBUQ reciclado a quente no local</v>
          </cell>
          <cell r="E1119" t="str">
            <v>t</v>
          </cell>
        </row>
        <row r="1120">
          <cell r="A1120" t="str">
            <v>5 S 02 540 12</v>
          </cell>
          <cell r="B1120" t="str">
            <v>CBUQ reciclado em usina fixa</v>
          </cell>
          <cell r="E1120" t="str">
            <v>t</v>
          </cell>
        </row>
        <row r="1121">
          <cell r="A1121" t="str">
            <v>5 S 02 600 00</v>
          </cell>
          <cell r="B1121" t="str">
            <v>Manta sintét. p/ recap.asfál.- fornec. e aplicação</v>
          </cell>
          <cell r="E1121" t="str">
            <v>m2</v>
          </cell>
        </row>
        <row r="1122">
          <cell r="A1122" t="str">
            <v>5 S 02 607 00</v>
          </cell>
          <cell r="B1122" t="str">
            <v>Concreto cimento portland c/ equip. pequeno porte</v>
          </cell>
          <cell r="E1122" t="str">
            <v>m3</v>
          </cell>
        </row>
        <row r="1123">
          <cell r="A1123" t="str">
            <v>5 S 02 702 00</v>
          </cell>
          <cell r="B1123" t="str">
            <v>Limpeza e enchimento de junta de pavimento de conc</v>
          </cell>
          <cell r="E1123" t="str">
            <v>m</v>
          </cell>
        </row>
        <row r="1124">
          <cell r="A1124" t="str">
            <v>5 S 02 905 00</v>
          </cell>
          <cell r="B1124" t="str">
            <v>Remoção mecanizada de revestimento betuminoso</v>
          </cell>
          <cell r="E1124" t="str">
            <v>m3</v>
          </cell>
        </row>
        <row r="1125">
          <cell r="A1125" t="str">
            <v>5 S 02 905 01</v>
          </cell>
          <cell r="B1125" t="str">
            <v>Remoção manual de revestimento betuminoso</v>
          </cell>
          <cell r="E1125" t="str">
            <v>m3</v>
          </cell>
        </row>
        <row r="1126">
          <cell r="A1126" t="str">
            <v>5 S 02 906 00</v>
          </cell>
          <cell r="B1126" t="str">
            <v>Remoção mecanizada da camada granular pavimento</v>
          </cell>
          <cell r="E1126" t="str">
            <v>m3</v>
          </cell>
        </row>
        <row r="1127">
          <cell r="A1127" t="str">
            <v>5 S 02 906 01</v>
          </cell>
          <cell r="B1127" t="str">
            <v>Remoção manual da camada granular do pavimento</v>
          </cell>
          <cell r="E1127" t="str">
            <v>m3</v>
          </cell>
        </row>
        <row r="1128">
          <cell r="A1128" t="str">
            <v>5 S 02 907 00</v>
          </cell>
          <cell r="B1128" t="str">
            <v>Remoção mecanizada material de baixa capac.suporte</v>
          </cell>
          <cell r="E1128" t="str">
            <v>m3</v>
          </cell>
        </row>
        <row r="1129">
          <cell r="A1129" t="str">
            <v>5 S 02 907 01</v>
          </cell>
          <cell r="B1129" t="str">
            <v>Remoção manual de material de baixa capac.suporte</v>
          </cell>
          <cell r="E1129" t="str">
            <v>m3</v>
          </cell>
        </row>
        <row r="1130">
          <cell r="A1130" t="str">
            <v>5 S 02 908 00</v>
          </cell>
          <cell r="B1130" t="str">
            <v>Arrancamento e remoção de paralelepípedos</v>
          </cell>
          <cell r="E1130" t="str">
            <v>m2</v>
          </cell>
        </row>
        <row r="1131">
          <cell r="A1131" t="str">
            <v>5 S 02 909 00</v>
          </cell>
          <cell r="B1131" t="str">
            <v>Arrancamento e remoção de meios-fios</v>
          </cell>
          <cell r="E1131" t="str">
            <v>m3</v>
          </cell>
        </row>
        <row r="1132">
          <cell r="A1132" t="str">
            <v>5 S 02 990 11</v>
          </cell>
          <cell r="B1132" t="str">
            <v>Fresagem contínua do revest. betuminoso</v>
          </cell>
          <cell r="E1132" t="str">
            <v>m3</v>
          </cell>
        </row>
        <row r="1133">
          <cell r="A1133" t="str">
            <v>5 S 02 990 12</v>
          </cell>
          <cell r="B1133" t="str">
            <v>Fresagem descontínua revest. betuminoso</v>
          </cell>
          <cell r="E1133" t="str">
            <v>m3</v>
          </cell>
        </row>
        <row r="1134">
          <cell r="A1134" t="str">
            <v>5 S 04 300 16</v>
          </cell>
          <cell r="B1134" t="str">
            <v>Bueiro met. chapas múltiplas D=1,60m galv.</v>
          </cell>
          <cell r="E1134" t="str">
            <v>m</v>
          </cell>
        </row>
        <row r="1135">
          <cell r="A1135" t="str">
            <v>5 S 04 300 20</v>
          </cell>
          <cell r="B1135" t="str">
            <v>Bueiro met. chapas múltiplas D=2,00m galv.</v>
          </cell>
          <cell r="E1135" t="str">
            <v>m</v>
          </cell>
        </row>
        <row r="1136">
          <cell r="A1136" t="str">
            <v>5 S 04 301 16</v>
          </cell>
          <cell r="B1136" t="str">
            <v>Bueiro met. chapas múltiplas D=1,60m rev. epoxy</v>
          </cell>
          <cell r="E1136" t="str">
            <v>m</v>
          </cell>
        </row>
        <row r="1137">
          <cell r="A1137" t="str">
            <v>5 S 04 301 20</v>
          </cell>
          <cell r="B1137" t="str">
            <v>Bueiro met. chapas múltiplas D=2,00m rev. epoxy</v>
          </cell>
          <cell r="E1137" t="str">
            <v>m</v>
          </cell>
        </row>
        <row r="1138">
          <cell r="A1138" t="str">
            <v>5 S 04 310 16</v>
          </cell>
          <cell r="B1138" t="str">
            <v>Bueiro met. s/ interrup. de tráf. D=1,60m galv.</v>
          </cell>
          <cell r="E1138" t="str">
            <v>m</v>
          </cell>
        </row>
        <row r="1139">
          <cell r="A1139" t="str">
            <v>5 S 04 310 20</v>
          </cell>
          <cell r="B1139" t="str">
            <v>Bueiro met. s/ interrup. de tráf. D=2,00m galv.</v>
          </cell>
          <cell r="E1139" t="str">
            <v>m</v>
          </cell>
        </row>
        <row r="1140">
          <cell r="A1140" t="str">
            <v>5 S 04 311 16</v>
          </cell>
          <cell r="B1140" t="str">
            <v>Bueiro met.s/interrupção traf. D=1,60 m rev.epoxy</v>
          </cell>
          <cell r="E1140" t="str">
            <v>m</v>
          </cell>
        </row>
        <row r="1141">
          <cell r="A1141" t="str">
            <v>5 S 04 311 20</v>
          </cell>
          <cell r="B1141" t="str">
            <v>Bueiro met.s/interrupção tráf. D=2,00 m rev. epoxy</v>
          </cell>
          <cell r="E1141" t="str">
            <v>m</v>
          </cell>
        </row>
        <row r="1142">
          <cell r="A1142" t="str">
            <v>5 S 04 999 01</v>
          </cell>
          <cell r="B1142" t="str">
            <v>Remoção de bueiros existentes</v>
          </cell>
          <cell r="E1142" t="str">
            <v>m</v>
          </cell>
        </row>
        <row r="1143">
          <cell r="A1143" t="str">
            <v>5 S 04 999 04</v>
          </cell>
          <cell r="B1143" t="str">
            <v>Restauração de disp. danif. com concr. fck=12 MPa</v>
          </cell>
          <cell r="E1143" t="str">
            <v>m3</v>
          </cell>
        </row>
        <row r="1144">
          <cell r="A1144" t="str">
            <v>5 S 04 999 07</v>
          </cell>
          <cell r="B1144" t="str">
            <v>Demolição de dispositivos de concreto simples</v>
          </cell>
          <cell r="E1144" t="str">
            <v>m3</v>
          </cell>
        </row>
        <row r="1145">
          <cell r="A1145" t="str">
            <v>5 S 04 999 08</v>
          </cell>
          <cell r="B1145" t="str">
            <v>Demolição de dispositivos de concreto armado</v>
          </cell>
          <cell r="E1145" t="str">
            <v>m3</v>
          </cell>
        </row>
        <row r="1146">
          <cell r="A1146" t="str">
            <v>5 S 05 100 00</v>
          </cell>
          <cell r="B1146" t="str">
            <v>Enleivamento</v>
          </cell>
          <cell r="E1146" t="str">
            <v>m2</v>
          </cell>
        </row>
        <row r="1147">
          <cell r="A1147" t="str">
            <v>5 S 05 102 00</v>
          </cell>
          <cell r="B1147" t="str">
            <v>Hidrossemeadura</v>
          </cell>
          <cell r="E1147" t="str">
            <v>m2</v>
          </cell>
        </row>
        <row r="1148">
          <cell r="A1148" t="str">
            <v>5 S 05 300 01</v>
          </cell>
          <cell r="B1148" t="str">
            <v>Alvenaria de pedra arrumada</v>
          </cell>
          <cell r="E1148" t="str">
            <v>m3</v>
          </cell>
        </row>
        <row r="1149">
          <cell r="A1149" t="str">
            <v>5 S 05 300 02</v>
          </cell>
          <cell r="B1149" t="str">
            <v>Enrocamento de pedra jogada</v>
          </cell>
          <cell r="E1149" t="str">
            <v>m3</v>
          </cell>
        </row>
        <row r="1150">
          <cell r="A1150" t="str">
            <v>5 S 05 301 00</v>
          </cell>
          <cell r="B1150" t="str">
            <v>Alvenaria de pedra argamassada</v>
          </cell>
          <cell r="E1150" t="str">
            <v>m3</v>
          </cell>
        </row>
        <row r="1151">
          <cell r="A1151" t="str">
            <v>5 S 05 302 01</v>
          </cell>
          <cell r="B1151" t="str">
            <v>Muro de gabião tipo caixa</v>
          </cell>
          <cell r="E1151" t="str">
            <v>m3</v>
          </cell>
        </row>
        <row r="1152">
          <cell r="A1152" t="str">
            <v>5 S 05 303 01</v>
          </cell>
          <cell r="B1152" t="str">
            <v>Terra armada - ECE - greide 0,0&lt;h&lt;6,00m</v>
          </cell>
          <cell r="E1152" t="str">
            <v>m2</v>
          </cell>
        </row>
        <row r="1153">
          <cell r="A1153" t="str">
            <v>5 S 05 303 02</v>
          </cell>
          <cell r="B1153" t="str">
            <v>Terra armada - ECE - greide 6,0&lt;h&lt;9,00</v>
          </cell>
          <cell r="E1153" t="str">
            <v>m2</v>
          </cell>
        </row>
        <row r="1154">
          <cell r="A1154" t="str">
            <v>5 S 05 303 03</v>
          </cell>
          <cell r="B1154" t="str">
            <v>Terra armada - ECE - greide 9,0&lt;h&lt;12,00m</v>
          </cell>
          <cell r="E1154" t="str">
            <v>m2</v>
          </cell>
        </row>
        <row r="1155">
          <cell r="A1155" t="str">
            <v>5 S 05 303 04</v>
          </cell>
          <cell r="B1155" t="str">
            <v>Terra armada - ECE - pé de talude 0,0&lt;h&lt;6,00m</v>
          </cell>
          <cell r="E1155" t="str">
            <v>m2</v>
          </cell>
        </row>
        <row r="1156">
          <cell r="A1156" t="str">
            <v>5 S 05 303 05</v>
          </cell>
          <cell r="B1156" t="str">
            <v>Terra armada - ECE - pé de talude 6,0&lt;h&lt;9,00m</v>
          </cell>
          <cell r="E1156" t="str">
            <v>m2</v>
          </cell>
        </row>
        <row r="1157">
          <cell r="A1157" t="str">
            <v>5 S 05 303 06</v>
          </cell>
          <cell r="B1157" t="str">
            <v>Terra armada - ECE - pé de talude 9,0&lt;h&lt;12,00m</v>
          </cell>
          <cell r="E1157" t="str">
            <v>m2</v>
          </cell>
        </row>
        <row r="1158">
          <cell r="A1158" t="str">
            <v>5 S 05 303 07</v>
          </cell>
          <cell r="B1158" t="str">
            <v>Terra armada - ECE - encontro portante 0,0&lt;h&lt;6,0m</v>
          </cell>
          <cell r="E1158" t="str">
            <v>m2</v>
          </cell>
        </row>
        <row r="1159">
          <cell r="A1159" t="str">
            <v>5 S 05 303 08</v>
          </cell>
          <cell r="B1159" t="str">
            <v>Terra armada - ECE - encontro portante 6,0&lt;h&lt;9,00m</v>
          </cell>
          <cell r="E1159" t="str">
            <v>m2</v>
          </cell>
        </row>
        <row r="1160">
          <cell r="A1160" t="str">
            <v>5 S 05 303 09</v>
          </cell>
          <cell r="B1160" t="str">
            <v>Escamas de concreto armado para terra armada</v>
          </cell>
          <cell r="E1160" t="str">
            <v>m3</v>
          </cell>
        </row>
        <row r="1161">
          <cell r="A1161" t="str">
            <v>5 S 05 303 10</v>
          </cell>
          <cell r="B1161" t="str">
            <v>Conc. de soleira e arrem. de maciço de terra arm.</v>
          </cell>
          <cell r="E1161" t="str">
            <v>m3</v>
          </cell>
        </row>
        <row r="1162">
          <cell r="A1162" t="str">
            <v>5 S 05 303 11</v>
          </cell>
          <cell r="B1162" t="str">
            <v>Montagem de maciço terra armada</v>
          </cell>
          <cell r="E1162" t="str">
            <v>m2</v>
          </cell>
        </row>
        <row r="1163">
          <cell r="A1163" t="str">
            <v>5 S 05 340 01</v>
          </cell>
          <cell r="B1163" t="str">
            <v>Execução cortina atirantada conc.armado fck=15 MPa</v>
          </cell>
          <cell r="E1163" t="str">
            <v>m3</v>
          </cell>
        </row>
        <row r="1164">
          <cell r="A1164" t="str">
            <v>5 S 05 900 01</v>
          </cell>
          <cell r="B1164" t="str">
            <v>Execução tirante protendido cortina atirantada</v>
          </cell>
          <cell r="E1164" t="str">
            <v>m</v>
          </cell>
        </row>
        <row r="1165">
          <cell r="A1165" t="str">
            <v>5 S 06 400 01</v>
          </cell>
          <cell r="B1165" t="str">
            <v>Cêrcas arame farp. c/ mourão conc. seção quadr.</v>
          </cell>
          <cell r="E1165" t="str">
            <v>m</v>
          </cell>
        </row>
        <row r="1166">
          <cell r="A1166" t="str">
            <v>5 S 06 400 02</v>
          </cell>
          <cell r="B1166" t="str">
            <v>Cerca arame farp. c/ mourão de conc. seção triang</v>
          </cell>
          <cell r="E1166" t="str">
            <v>m</v>
          </cell>
        </row>
        <row r="1167">
          <cell r="A1167" t="str">
            <v>5 S 06 410 00</v>
          </cell>
          <cell r="B1167" t="str">
            <v>Cêrcas arame farpado com suporte madeira</v>
          </cell>
          <cell r="E1167" t="str">
            <v>m</v>
          </cell>
        </row>
        <row r="1168">
          <cell r="A1168" t="str">
            <v>5 S 09 001 07</v>
          </cell>
          <cell r="B1168" t="str">
            <v>Transporte local em rodov. não pavim.</v>
          </cell>
          <cell r="E1168" t="str">
            <v>tkm</v>
          </cell>
        </row>
        <row r="1169">
          <cell r="A1169" t="str">
            <v>5 S 09 001 90</v>
          </cell>
          <cell r="B1169" t="str">
            <v>Transporte comercial c/ carroc. rodov. não pav.</v>
          </cell>
          <cell r="E1169" t="str">
            <v>tkm</v>
          </cell>
        </row>
        <row r="1170">
          <cell r="A1170" t="str">
            <v>5 S 09 002 07</v>
          </cell>
          <cell r="B1170" t="str">
            <v>Transporte local em rodov. pavim.</v>
          </cell>
          <cell r="E1170" t="str">
            <v>tkm</v>
          </cell>
        </row>
        <row r="1171">
          <cell r="A1171" t="str">
            <v>5 S 09 002 90</v>
          </cell>
          <cell r="B1171" t="str">
            <v>Transporte comercial c/ carroceria rodov. pav.</v>
          </cell>
          <cell r="E1171" t="str">
            <v>tkm</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row>
        <row r="1175">
          <cell r="A1175" t="str">
            <v>AM02</v>
          </cell>
          <cell r="B1175" t="str">
            <v>Aço D=6,3 mm CA 25</v>
          </cell>
          <cell r="C1175" t="str">
            <v>kg</v>
          </cell>
          <cell r="D1175">
            <v>1</v>
          </cell>
          <cell r="E1175" t="str">
            <v>kg</v>
          </cell>
        </row>
        <row r="1176">
          <cell r="A1176" t="str">
            <v>AM03</v>
          </cell>
          <cell r="B1176" t="str">
            <v>Aço D=10 mm CA 25</v>
          </cell>
          <cell r="C1176" t="str">
            <v>kg</v>
          </cell>
          <cell r="D1176">
            <v>1</v>
          </cell>
          <cell r="E1176" t="str">
            <v>kg</v>
          </cell>
        </row>
        <row r="1177">
          <cell r="A1177" t="str">
            <v>AM04</v>
          </cell>
          <cell r="B1177" t="str">
            <v>Aço D=6,3 mm CA 50</v>
          </cell>
          <cell r="C1177" t="str">
            <v>kg</v>
          </cell>
          <cell r="D1177">
            <v>1</v>
          </cell>
          <cell r="E1177" t="str">
            <v>kg</v>
          </cell>
        </row>
        <row r="1178">
          <cell r="A1178" t="str">
            <v>AM05</v>
          </cell>
          <cell r="B1178" t="str">
            <v>Aço D=10 mm CA 50</v>
          </cell>
          <cell r="C1178" t="str">
            <v>kg</v>
          </cell>
          <cell r="D1178">
            <v>1</v>
          </cell>
          <cell r="E1178" t="str">
            <v>kg</v>
          </cell>
        </row>
        <row r="1179">
          <cell r="A1179" t="str">
            <v>AM06</v>
          </cell>
          <cell r="B1179" t="str">
            <v>Aço D=4,2 mm CA 60</v>
          </cell>
          <cell r="C1179" t="str">
            <v>kg</v>
          </cell>
          <cell r="D1179">
            <v>1</v>
          </cell>
          <cell r="E1179" t="str">
            <v>kg</v>
          </cell>
        </row>
        <row r="1180">
          <cell r="A1180" t="str">
            <v>AM07</v>
          </cell>
          <cell r="B1180" t="str">
            <v>Aço D=5,0 mm CA 60</v>
          </cell>
          <cell r="C1180" t="str">
            <v>kg</v>
          </cell>
          <cell r="D1180">
            <v>1</v>
          </cell>
          <cell r="E1180" t="str">
            <v>kg</v>
          </cell>
        </row>
        <row r="1181">
          <cell r="A1181" t="str">
            <v>AM08</v>
          </cell>
          <cell r="B1181" t="str">
            <v>Aço D=6,0 mm CA 60</v>
          </cell>
          <cell r="C1181" t="str">
            <v>kg</v>
          </cell>
          <cell r="D1181">
            <v>1</v>
          </cell>
          <cell r="E1181" t="str">
            <v>kg</v>
          </cell>
        </row>
        <row r="1182">
          <cell r="A1182" t="str">
            <v>AM09</v>
          </cell>
          <cell r="B1182" t="str">
            <v>Mandíbula móvel p/ britador 6240C</v>
          </cell>
          <cell r="C1182" t="str">
            <v>un</v>
          </cell>
          <cell r="D1182">
            <v>216</v>
          </cell>
          <cell r="E1182" t="str">
            <v>u/h</v>
          </cell>
        </row>
        <row r="1183">
          <cell r="A1183" t="str">
            <v>AM10</v>
          </cell>
          <cell r="B1183" t="str">
            <v>Mandíbula fixa p/ britador 6240C</v>
          </cell>
          <cell r="C1183" t="str">
            <v>un</v>
          </cell>
          <cell r="D1183">
            <v>133</v>
          </cell>
          <cell r="E1183" t="str">
            <v>u/h</v>
          </cell>
        </row>
        <row r="1184">
          <cell r="A1184" t="str">
            <v>AM11</v>
          </cell>
          <cell r="B1184" t="str">
            <v>Revestimento móvel p/ britador 60TS</v>
          </cell>
          <cell r="C1184" t="str">
            <v>un</v>
          </cell>
          <cell r="D1184">
            <v>381</v>
          </cell>
          <cell r="E1184" t="str">
            <v>u/h</v>
          </cell>
        </row>
        <row r="1185">
          <cell r="A1185" t="str">
            <v>AM12</v>
          </cell>
          <cell r="B1185" t="str">
            <v>Revestimento fixo p/ britador 60TS</v>
          </cell>
          <cell r="C1185" t="str">
            <v>un</v>
          </cell>
          <cell r="D1185">
            <v>395</v>
          </cell>
          <cell r="E1185" t="str">
            <v>u/h</v>
          </cell>
        </row>
        <row r="1186">
          <cell r="A1186" t="str">
            <v>AM19</v>
          </cell>
          <cell r="B1186" t="str">
            <v>Mandíbula fixa p/ britador 4230</v>
          </cell>
          <cell r="C1186" t="str">
            <v>un</v>
          </cell>
          <cell r="D1186">
            <v>150</v>
          </cell>
          <cell r="E1186" t="str">
            <v>u/h</v>
          </cell>
        </row>
        <row r="1187">
          <cell r="A1187" t="str">
            <v>AM20</v>
          </cell>
          <cell r="B1187" t="str">
            <v>Mandíbula móvel p/ britador 4230</v>
          </cell>
          <cell r="C1187" t="str">
            <v>un</v>
          </cell>
          <cell r="D1187">
            <v>100</v>
          </cell>
          <cell r="E1187" t="str">
            <v>u/h</v>
          </cell>
        </row>
        <row r="1188">
          <cell r="A1188" t="str">
            <v>AM25</v>
          </cell>
          <cell r="B1188" t="str">
            <v>Mandíbula móvel para britador 80x50</v>
          </cell>
          <cell r="C1188" t="str">
            <v>un</v>
          </cell>
          <cell r="D1188">
            <v>250</v>
          </cell>
          <cell r="E1188" t="str">
            <v>u/h</v>
          </cell>
        </row>
        <row r="1189">
          <cell r="A1189" t="str">
            <v>AM26</v>
          </cell>
          <cell r="B1189" t="str">
            <v>Mandíbula fixa para britador 80x50</v>
          </cell>
          <cell r="C1189" t="str">
            <v>un</v>
          </cell>
          <cell r="D1189">
            <v>437</v>
          </cell>
          <cell r="E1189" t="str">
            <v>u/h</v>
          </cell>
        </row>
        <row r="1190">
          <cell r="A1190" t="str">
            <v>AM27</v>
          </cell>
          <cell r="B1190" t="str">
            <v>Revestimento móvel p/ britador 90TS</v>
          </cell>
          <cell r="C1190" t="str">
            <v>un</v>
          </cell>
          <cell r="D1190">
            <v>338</v>
          </cell>
          <cell r="E1190" t="str">
            <v>u/h</v>
          </cell>
        </row>
        <row r="1191">
          <cell r="A1191" t="str">
            <v>AM28</v>
          </cell>
          <cell r="B1191" t="str">
            <v>Revestimento fixo p/ britador 90TS</v>
          </cell>
          <cell r="C1191" t="str">
            <v>un</v>
          </cell>
          <cell r="D1191">
            <v>440</v>
          </cell>
          <cell r="E1191" t="str">
            <v>u/h</v>
          </cell>
        </row>
        <row r="1192">
          <cell r="A1192" t="str">
            <v>AM29</v>
          </cell>
          <cell r="B1192" t="str">
            <v>Revestimento móvel p/ britador 90TF</v>
          </cell>
          <cell r="C1192" t="str">
            <v>un</v>
          </cell>
          <cell r="D1192">
            <v>99</v>
          </cell>
          <cell r="E1192" t="str">
            <v>u/h</v>
          </cell>
        </row>
        <row r="1193">
          <cell r="A1193" t="str">
            <v>AM30</v>
          </cell>
          <cell r="B1193" t="str">
            <v>Revestimento fixo p/ britador 90TF</v>
          </cell>
          <cell r="C1193" t="str">
            <v>un</v>
          </cell>
          <cell r="D1193">
            <v>125</v>
          </cell>
          <cell r="E1193" t="str">
            <v>u/h</v>
          </cell>
        </row>
        <row r="1194">
          <cell r="A1194" t="str">
            <v>AM35</v>
          </cell>
          <cell r="B1194" t="str">
            <v>Brita 1</v>
          </cell>
          <cell r="C1194" t="str">
            <v>m3</v>
          </cell>
          <cell r="D1194">
            <v>1</v>
          </cell>
          <cell r="E1194" t="str">
            <v>m3</v>
          </cell>
        </row>
        <row r="1195">
          <cell r="A1195" t="str">
            <v>AM36</v>
          </cell>
          <cell r="B1195" t="str">
            <v>Brita 2</v>
          </cell>
          <cell r="C1195" t="str">
            <v>m3</v>
          </cell>
          <cell r="D1195">
            <v>1</v>
          </cell>
          <cell r="E1195" t="str">
            <v>m3</v>
          </cell>
        </row>
        <row r="1196">
          <cell r="A1196" t="str">
            <v>AM37</v>
          </cell>
          <cell r="B1196" t="str">
            <v>Brita 3</v>
          </cell>
          <cell r="C1196" t="str">
            <v>m3</v>
          </cell>
          <cell r="D1196">
            <v>1</v>
          </cell>
          <cell r="E1196" t="str">
            <v>m3</v>
          </cell>
        </row>
        <row r="1197">
          <cell r="A1197" t="str">
            <v>F801</v>
          </cell>
          <cell r="B1197" t="str">
            <v>Bomba hidráulica alta pressão MAC</v>
          </cell>
          <cell r="C1197" t="str">
            <v>dia</v>
          </cell>
          <cell r="D1197">
            <v>8</v>
          </cell>
          <cell r="E1197" t="str">
            <v>h</v>
          </cell>
        </row>
        <row r="1198">
          <cell r="A1198" t="str">
            <v>F802</v>
          </cell>
          <cell r="B1198" t="str">
            <v>Bomba eletr p/ injeção de nata MAC</v>
          </cell>
          <cell r="C1198" t="str">
            <v>dia</v>
          </cell>
          <cell r="D1198">
            <v>8</v>
          </cell>
          <cell r="E1198" t="str">
            <v>h</v>
          </cell>
        </row>
        <row r="1199">
          <cell r="A1199" t="str">
            <v>F803</v>
          </cell>
          <cell r="B1199" t="str">
            <v>Macaco p/ protensão MAC 7</v>
          </cell>
          <cell r="C1199" t="str">
            <v>dia</v>
          </cell>
          <cell r="D1199">
            <v>8</v>
          </cell>
          <cell r="E1199" t="str">
            <v>h</v>
          </cell>
        </row>
        <row r="1200">
          <cell r="A1200" t="str">
            <v>F804</v>
          </cell>
          <cell r="B1200" t="str">
            <v>Macaco p/ protensão MAC 12</v>
          </cell>
          <cell r="C1200" t="str">
            <v>dia</v>
          </cell>
          <cell r="D1200">
            <v>8</v>
          </cell>
          <cell r="E1200" t="str">
            <v>h</v>
          </cell>
        </row>
        <row r="1201">
          <cell r="A1201" t="str">
            <v>F805</v>
          </cell>
          <cell r="B1201" t="str">
            <v>Macaco p/ protensão MAC 4</v>
          </cell>
          <cell r="C1201" t="str">
            <v>dia</v>
          </cell>
          <cell r="D1201">
            <v>8</v>
          </cell>
          <cell r="E1201" t="str">
            <v>h</v>
          </cell>
        </row>
        <row r="1202">
          <cell r="A1202" t="str">
            <v>F807</v>
          </cell>
          <cell r="B1202" t="str">
            <v>Bomba hidr. alta pressão STUP</v>
          </cell>
          <cell r="C1202" t="str">
            <v>dia</v>
          </cell>
          <cell r="D1202">
            <v>8</v>
          </cell>
          <cell r="E1202" t="str">
            <v>h</v>
          </cell>
        </row>
        <row r="1203">
          <cell r="A1203" t="str">
            <v>F808</v>
          </cell>
          <cell r="B1203" t="str">
            <v>Bomba eletr. injeção de nata STUP</v>
          </cell>
          <cell r="C1203" t="str">
            <v>dia</v>
          </cell>
          <cell r="D1203">
            <v>8</v>
          </cell>
          <cell r="E1203" t="str">
            <v>h</v>
          </cell>
        </row>
        <row r="1204">
          <cell r="A1204" t="str">
            <v>F809</v>
          </cell>
          <cell r="B1204" t="str">
            <v>Macaco p/ protensão STUP</v>
          </cell>
          <cell r="C1204" t="str">
            <v>dia</v>
          </cell>
          <cell r="D1204">
            <v>8</v>
          </cell>
          <cell r="E1204" t="str">
            <v>h</v>
          </cell>
        </row>
        <row r="1205">
          <cell r="A1205" t="str">
            <v>F810</v>
          </cell>
          <cell r="B1205" t="str">
            <v>Macaco p/ protensão STUP</v>
          </cell>
          <cell r="C1205" t="str">
            <v>dia</v>
          </cell>
          <cell r="D1205">
            <v>8</v>
          </cell>
          <cell r="E1205" t="str">
            <v>h</v>
          </cell>
        </row>
        <row r="1206">
          <cell r="A1206" t="str">
            <v>F811</v>
          </cell>
          <cell r="B1206" t="str">
            <v>Macaco p/ protensão STUP</v>
          </cell>
          <cell r="C1206" t="str">
            <v>dia</v>
          </cell>
          <cell r="D1206">
            <v>8</v>
          </cell>
          <cell r="E1206" t="str">
            <v>h</v>
          </cell>
        </row>
        <row r="1207">
          <cell r="A1207" t="str">
            <v>F812</v>
          </cell>
          <cell r="B1207" t="str">
            <v>Macaco p/ protensão STUP</v>
          </cell>
          <cell r="C1207" t="str">
            <v>dia</v>
          </cell>
          <cell r="D1207">
            <v>8</v>
          </cell>
          <cell r="E1207" t="str">
            <v>h</v>
          </cell>
        </row>
        <row r="1208">
          <cell r="A1208" t="str">
            <v>F813</v>
          </cell>
          <cell r="B1208" t="str">
            <v>Macaco p/ prot. de tirante D=32mm</v>
          </cell>
          <cell r="C1208" t="str">
            <v>dia</v>
          </cell>
          <cell r="D1208">
            <v>8</v>
          </cell>
          <cell r="E1208" t="str">
            <v>h</v>
          </cell>
        </row>
        <row r="1209">
          <cell r="A1209" t="str">
            <v>F814</v>
          </cell>
          <cell r="B1209" t="str">
            <v>Injeção de nata de cimento</v>
          </cell>
          <cell r="C1209" t="str">
            <v>m</v>
          </cell>
          <cell r="D1209">
            <v>1</v>
          </cell>
          <cell r="E1209" t="str">
            <v>m</v>
          </cell>
        </row>
        <row r="1210">
          <cell r="A1210" t="str">
            <v>F943</v>
          </cell>
          <cell r="B1210" t="str">
            <v>Terra Armada - moldes metálicos</v>
          </cell>
          <cell r="C1210" t="str">
            <v>cj</v>
          </cell>
          <cell r="D1210">
            <v>1</v>
          </cell>
          <cell r="E1210" t="str">
            <v>m3</v>
          </cell>
        </row>
        <row r="1211">
          <cell r="A1211" t="str">
            <v>M001</v>
          </cell>
          <cell r="B1211" t="str">
            <v>Gasolina</v>
          </cell>
          <cell r="C1211" t="str">
            <v>l</v>
          </cell>
          <cell r="D1211">
            <v>1</v>
          </cell>
          <cell r="E1211" t="str">
            <v>l</v>
          </cell>
        </row>
        <row r="1212">
          <cell r="A1212" t="str">
            <v>M002</v>
          </cell>
          <cell r="B1212" t="str">
            <v>Diesel</v>
          </cell>
          <cell r="C1212" t="str">
            <v>l</v>
          </cell>
          <cell r="D1212">
            <v>1</v>
          </cell>
          <cell r="E1212" t="str">
            <v>l</v>
          </cell>
        </row>
        <row r="1213">
          <cell r="A1213" t="str">
            <v>M003</v>
          </cell>
          <cell r="B1213" t="str">
            <v>Óleo combustível 1A</v>
          </cell>
          <cell r="C1213" t="str">
            <v>l</v>
          </cell>
          <cell r="D1213">
            <v>1</v>
          </cell>
          <cell r="E1213" t="str">
            <v>l</v>
          </cell>
        </row>
        <row r="1214">
          <cell r="A1214" t="str">
            <v>M004</v>
          </cell>
          <cell r="B1214" t="str">
            <v>Álcool</v>
          </cell>
          <cell r="C1214" t="str">
            <v>l</v>
          </cell>
          <cell r="D1214">
            <v>1</v>
          </cell>
          <cell r="E1214" t="str">
            <v>l</v>
          </cell>
        </row>
        <row r="1215">
          <cell r="A1215" t="str">
            <v>M005</v>
          </cell>
          <cell r="B1215" t="str">
            <v>Energia elétrica</v>
          </cell>
          <cell r="C1215" t="str">
            <v>kwh</v>
          </cell>
          <cell r="D1215">
            <v>1</v>
          </cell>
          <cell r="E1215" t="str">
            <v>kwh</v>
          </cell>
        </row>
        <row r="1216">
          <cell r="A1216" t="str">
            <v>M101</v>
          </cell>
          <cell r="B1216" t="str">
            <v>Cimento asfáltico CAP-20</v>
          </cell>
          <cell r="C1216" t="str">
            <v>t</v>
          </cell>
          <cell r="D1216">
            <v>1</v>
          </cell>
          <cell r="E1216" t="str">
            <v>t</v>
          </cell>
        </row>
        <row r="1217">
          <cell r="A1217" t="str">
            <v>M102</v>
          </cell>
          <cell r="B1217" t="str">
            <v>Cimento asfáltico CAP-40</v>
          </cell>
          <cell r="C1217" t="str">
            <v>t</v>
          </cell>
          <cell r="D1217">
            <v>1</v>
          </cell>
          <cell r="E1217" t="str">
            <v>t</v>
          </cell>
        </row>
        <row r="1218">
          <cell r="A1218" t="str">
            <v>M103</v>
          </cell>
          <cell r="B1218" t="str">
            <v>Asfalto diluído CM-30</v>
          </cell>
          <cell r="C1218" t="str">
            <v>t</v>
          </cell>
          <cell r="D1218">
            <v>1</v>
          </cell>
          <cell r="E1218" t="str">
            <v>t</v>
          </cell>
        </row>
        <row r="1219">
          <cell r="A1219" t="str">
            <v>M104</v>
          </cell>
          <cell r="B1219" t="str">
            <v>Emulsão asfáltica RR-1C</v>
          </cell>
          <cell r="C1219" t="str">
            <v>t</v>
          </cell>
          <cell r="D1219">
            <v>1</v>
          </cell>
          <cell r="E1219" t="str">
            <v>t</v>
          </cell>
        </row>
        <row r="1220">
          <cell r="A1220" t="str">
            <v>M105</v>
          </cell>
          <cell r="B1220" t="str">
            <v>Emulsão asfáltica RR-2C</v>
          </cell>
          <cell r="C1220" t="str">
            <v>t</v>
          </cell>
          <cell r="D1220">
            <v>1</v>
          </cell>
          <cell r="E1220" t="str">
            <v>t</v>
          </cell>
        </row>
        <row r="1221">
          <cell r="A1221" t="str">
            <v>M106</v>
          </cell>
          <cell r="B1221" t="str">
            <v>Cimento asfáltico CAP 7</v>
          </cell>
          <cell r="C1221" t="str">
            <v>t</v>
          </cell>
          <cell r="D1221">
            <v>1</v>
          </cell>
          <cell r="E1221" t="str">
            <v>t</v>
          </cell>
        </row>
        <row r="1222">
          <cell r="A1222" t="str">
            <v>M107</v>
          </cell>
          <cell r="B1222" t="str">
            <v>Emulsão asfáltica RM-1C</v>
          </cell>
          <cell r="C1222" t="str">
            <v>t</v>
          </cell>
          <cell r="D1222">
            <v>1</v>
          </cell>
          <cell r="E1222" t="str">
            <v>t</v>
          </cell>
        </row>
        <row r="1223">
          <cell r="A1223" t="str">
            <v>M108</v>
          </cell>
          <cell r="B1223" t="str">
            <v>Emulsão asfáltica RM-2C</v>
          </cell>
          <cell r="C1223" t="str">
            <v>t</v>
          </cell>
          <cell r="D1223">
            <v>1</v>
          </cell>
          <cell r="E1223" t="str">
            <v>t</v>
          </cell>
        </row>
        <row r="1224">
          <cell r="A1224" t="str">
            <v>M109</v>
          </cell>
          <cell r="B1224" t="str">
            <v>Emulsão asfáltica RL-1C</v>
          </cell>
          <cell r="C1224" t="str">
            <v>t</v>
          </cell>
          <cell r="D1224">
            <v>1</v>
          </cell>
          <cell r="E1224" t="str">
            <v>t</v>
          </cell>
        </row>
        <row r="1225">
          <cell r="A1225" t="str">
            <v>M110</v>
          </cell>
          <cell r="B1225" t="str">
            <v>Emulsão polim. p/ micro-rev. a frio</v>
          </cell>
          <cell r="C1225" t="str">
            <v>t</v>
          </cell>
          <cell r="D1225">
            <v>1</v>
          </cell>
          <cell r="E1225" t="str">
            <v>t</v>
          </cell>
        </row>
        <row r="1226">
          <cell r="A1226" t="str">
            <v>M111</v>
          </cell>
          <cell r="B1226" t="str">
            <v>Aditivo p/ controle de ruptura</v>
          </cell>
          <cell r="C1226" t="str">
            <v>kg</v>
          </cell>
          <cell r="D1226">
            <v>1</v>
          </cell>
          <cell r="E1226" t="str">
            <v>kg</v>
          </cell>
        </row>
        <row r="1227">
          <cell r="A1227" t="str">
            <v>M112</v>
          </cell>
          <cell r="B1227" t="str">
            <v>Aditivo sólido (fibras)</v>
          </cell>
          <cell r="C1227" t="str">
            <v>kg</v>
          </cell>
          <cell r="D1227">
            <v>1</v>
          </cell>
          <cell r="E1227" t="str">
            <v>kg</v>
          </cell>
        </row>
        <row r="1228">
          <cell r="A1228" t="str">
            <v>M114</v>
          </cell>
          <cell r="B1228" t="str">
            <v>Agente rejuv. p/ recicl. a quente</v>
          </cell>
          <cell r="C1228" t="str">
            <v>t</v>
          </cell>
          <cell r="D1228">
            <v>1</v>
          </cell>
          <cell r="E1228" t="str">
            <v>t</v>
          </cell>
        </row>
        <row r="1229">
          <cell r="A1229" t="str">
            <v>M201</v>
          </cell>
          <cell r="B1229" t="str">
            <v>Cimento portland CP-32 (a granel)</v>
          </cell>
          <cell r="C1229" t="str">
            <v>kg</v>
          </cell>
          <cell r="D1229">
            <v>1</v>
          </cell>
          <cell r="E1229" t="str">
            <v>kg</v>
          </cell>
        </row>
        <row r="1230">
          <cell r="A1230" t="str">
            <v>M202</v>
          </cell>
          <cell r="B1230" t="str">
            <v>Cimento portland CP-32</v>
          </cell>
          <cell r="C1230" t="str">
            <v>sc</v>
          </cell>
          <cell r="D1230">
            <v>50</v>
          </cell>
          <cell r="E1230" t="str">
            <v>kg</v>
          </cell>
        </row>
        <row r="1231">
          <cell r="A1231" t="str">
            <v>M307</v>
          </cell>
          <cell r="B1231" t="str">
            <v>Cordoalha CP-190 RB D=12,7mm</v>
          </cell>
          <cell r="C1231" t="str">
            <v>kg</v>
          </cell>
          <cell r="D1231">
            <v>1</v>
          </cell>
          <cell r="E1231" t="str">
            <v>kg</v>
          </cell>
        </row>
        <row r="1232">
          <cell r="A1232" t="str">
            <v>M319</v>
          </cell>
          <cell r="B1232" t="str">
            <v>Arame recozido nº. 18</v>
          </cell>
          <cell r="C1232" t="str">
            <v>kg</v>
          </cell>
          <cell r="D1232">
            <v>1</v>
          </cell>
          <cell r="E1232" t="str">
            <v>kg</v>
          </cell>
        </row>
        <row r="1233">
          <cell r="A1233" t="str">
            <v>M320</v>
          </cell>
          <cell r="B1233" t="str">
            <v>Pregos (18x30)</v>
          </cell>
          <cell r="C1233" t="str">
            <v>kg</v>
          </cell>
          <cell r="D1233">
            <v>1</v>
          </cell>
          <cell r="E1233" t="str">
            <v>kg</v>
          </cell>
        </row>
        <row r="1234">
          <cell r="A1234" t="str">
            <v>M321</v>
          </cell>
          <cell r="B1234" t="str">
            <v>Arame farpado nº. 16 galv. simples</v>
          </cell>
          <cell r="C1234" t="str">
            <v>rl</v>
          </cell>
          <cell r="D1234">
            <v>250</v>
          </cell>
          <cell r="E1234" t="str">
            <v>m</v>
          </cell>
        </row>
        <row r="1235">
          <cell r="A1235" t="str">
            <v>M322</v>
          </cell>
          <cell r="B1235" t="str">
            <v>Grampo para cerca galvanizado 1 x 9</v>
          </cell>
          <cell r="C1235" t="str">
            <v>kg</v>
          </cell>
          <cell r="D1235">
            <v>1</v>
          </cell>
          <cell r="E1235" t="str">
            <v>kg</v>
          </cell>
        </row>
        <row r="1236">
          <cell r="A1236" t="str">
            <v>M323</v>
          </cell>
          <cell r="B1236" t="str">
            <v>Cantoneira de aço 4" x 4" x 3/8"</v>
          </cell>
          <cell r="C1236" t="str">
            <v>kg</v>
          </cell>
          <cell r="D1236">
            <v>1</v>
          </cell>
          <cell r="E1236" t="str">
            <v>kg</v>
          </cell>
        </row>
        <row r="1237">
          <cell r="A1237" t="str">
            <v>M324</v>
          </cell>
          <cell r="B1237" t="str">
            <v>Pórtico metálico (15 a 17m de vão)</v>
          </cell>
          <cell r="C1237" t="str">
            <v>un</v>
          </cell>
          <cell r="D1237">
            <v>1</v>
          </cell>
          <cell r="E1237" t="str">
            <v>un</v>
          </cell>
        </row>
        <row r="1238">
          <cell r="A1238" t="str">
            <v>M325</v>
          </cell>
          <cell r="B1238" t="str">
            <v>Trilho metálico TR-37 (usado)</v>
          </cell>
          <cell r="C1238" t="str">
            <v>kg</v>
          </cell>
          <cell r="D1238">
            <v>1</v>
          </cell>
          <cell r="E1238" t="str">
            <v>kg</v>
          </cell>
        </row>
        <row r="1239">
          <cell r="A1239" t="str">
            <v>M326</v>
          </cell>
          <cell r="B1239" t="str">
            <v>Série de brocas S-12 D=22 mm</v>
          </cell>
          <cell r="C1239" t="str">
            <v>un</v>
          </cell>
          <cell r="D1239">
            <v>1</v>
          </cell>
          <cell r="E1239" t="str">
            <v>un</v>
          </cell>
        </row>
        <row r="1240">
          <cell r="A1240" t="str">
            <v>M328</v>
          </cell>
          <cell r="B1240" t="str">
            <v>Luva de emenda D=32mm</v>
          </cell>
          <cell r="C1240" t="str">
            <v>un</v>
          </cell>
          <cell r="D1240">
            <v>1</v>
          </cell>
          <cell r="E1240" t="str">
            <v>un</v>
          </cell>
        </row>
        <row r="1241">
          <cell r="A1241" t="str">
            <v>M330</v>
          </cell>
          <cell r="B1241" t="str">
            <v>Calha met. semicircular D=40 cm</v>
          </cell>
          <cell r="C1241" t="str">
            <v>m</v>
          </cell>
          <cell r="D1241">
            <v>1</v>
          </cell>
          <cell r="E1241" t="str">
            <v>m</v>
          </cell>
        </row>
        <row r="1242">
          <cell r="A1242" t="str">
            <v>M331</v>
          </cell>
          <cell r="B1242" t="str">
            <v>Paraf. fixação calha met. (1/2"x1")</v>
          </cell>
          <cell r="C1242" t="str">
            <v>un</v>
          </cell>
          <cell r="D1242">
            <v>1</v>
          </cell>
          <cell r="E1242" t="str">
            <v>un</v>
          </cell>
        </row>
        <row r="1243">
          <cell r="A1243" t="str">
            <v>M332</v>
          </cell>
          <cell r="B1243" t="str">
            <v>Paraf. forma de madeira (1/2"x3")</v>
          </cell>
          <cell r="C1243" t="str">
            <v>kg</v>
          </cell>
          <cell r="D1243">
            <v>1</v>
          </cell>
          <cell r="E1243" t="str">
            <v>kg</v>
          </cell>
        </row>
        <row r="1244">
          <cell r="A1244" t="str">
            <v>M334</v>
          </cell>
          <cell r="B1244" t="str">
            <v>Paraf. zinc. c/ fenda 1 1/2"x3/16"</v>
          </cell>
          <cell r="C1244" t="str">
            <v>un</v>
          </cell>
          <cell r="D1244">
            <v>1</v>
          </cell>
          <cell r="E1244" t="str">
            <v>un</v>
          </cell>
        </row>
        <row r="1245">
          <cell r="A1245" t="str">
            <v>M335</v>
          </cell>
          <cell r="B1245" t="str">
            <v>Paraf. zincado francês 4" x 5/16"</v>
          </cell>
          <cell r="C1245" t="str">
            <v>un</v>
          </cell>
          <cell r="D1245">
            <v>1</v>
          </cell>
          <cell r="E1245" t="str">
            <v>un</v>
          </cell>
        </row>
        <row r="1246">
          <cell r="A1246" t="str">
            <v>M338</v>
          </cell>
          <cell r="B1246" t="str">
            <v>Cano de ferro D=3/4"</v>
          </cell>
          <cell r="C1246" t="str">
            <v>pç</v>
          </cell>
          <cell r="D1246">
            <v>6</v>
          </cell>
          <cell r="E1246" t="str">
            <v>m</v>
          </cell>
        </row>
        <row r="1247">
          <cell r="A1247" t="str">
            <v>M339</v>
          </cell>
          <cell r="B1247" t="str">
            <v>Cantoneira ferro (3,0"x3,0"x3/8")</v>
          </cell>
          <cell r="C1247" t="str">
            <v>kg</v>
          </cell>
          <cell r="D1247">
            <v>1</v>
          </cell>
          <cell r="E1247" t="str">
            <v>kg</v>
          </cell>
        </row>
        <row r="1248">
          <cell r="A1248" t="str">
            <v>M340</v>
          </cell>
          <cell r="B1248" t="str">
            <v>Tampão de ferro fundido</v>
          </cell>
          <cell r="C1248" t="str">
            <v>un</v>
          </cell>
          <cell r="D1248">
            <v>1</v>
          </cell>
          <cell r="E1248" t="str">
            <v>un</v>
          </cell>
        </row>
        <row r="1249">
          <cell r="A1249" t="str">
            <v>M341</v>
          </cell>
          <cell r="B1249" t="str">
            <v>Defensa met. maleável simples</v>
          </cell>
          <cell r="C1249" t="str">
            <v>mod</v>
          </cell>
          <cell r="D1249">
            <v>1</v>
          </cell>
          <cell r="E1249" t="str">
            <v>mod</v>
          </cell>
        </row>
        <row r="1250">
          <cell r="A1250" t="str">
            <v>M342</v>
          </cell>
          <cell r="B1250" t="str">
            <v>Defensa met. maleável dupla</v>
          </cell>
          <cell r="C1250" t="str">
            <v>mod</v>
          </cell>
          <cell r="D1250">
            <v>1</v>
          </cell>
          <cell r="E1250" t="str">
            <v>mod</v>
          </cell>
        </row>
        <row r="1251">
          <cell r="A1251" t="str">
            <v>M343</v>
          </cell>
          <cell r="B1251" t="str">
            <v>Defensa met. semi-maleável simples</v>
          </cell>
          <cell r="C1251" t="str">
            <v>mod</v>
          </cell>
          <cell r="D1251">
            <v>1</v>
          </cell>
          <cell r="E1251" t="str">
            <v>mod</v>
          </cell>
        </row>
        <row r="1252">
          <cell r="A1252" t="str">
            <v>M344</v>
          </cell>
          <cell r="B1252" t="str">
            <v>Defensa met. semi-maleável dupla</v>
          </cell>
          <cell r="C1252" t="str">
            <v>mod</v>
          </cell>
          <cell r="D1252">
            <v>1</v>
          </cell>
          <cell r="E1252" t="str">
            <v>mod</v>
          </cell>
        </row>
        <row r="1253">
          <cell r="A1253" t="str">
            <v>M345</v>
          </cell>
          <cell r="B1253" t="str">
            <v>Chapa de aço n. 28 (fina)</v>
          </cell>
          <cell r="C1253" t="str">
            <v>kg</v>
          </cell>
          <cell r="D1253">
            <v>1</v>
          </cell>
          <cell r="E1253" t="str">
            <v>kg</v>
          </cell>
        </row>
        <row r="1254">
          <cell r="A1254" t="str">
            <v>M346</v>
          </cell>
          <cell r="B1254" t="str">
            <v>Chapa de aço n. 16 (tratada)</v>
          </cell>
          <cell r="C1254" t="str">
            <v>m2</v>
          </cell>
          <cell r="D1254">
            <v>1</v>
          </cell>
          <cell r="E1254" t="str">
            <v>m2</v>
          </cell>
        </row>
        <row r="1255">
          <cell r="A1255" t="str">
            <v>M347</v>
          </cell>
          <cell r="B1255" t="str">
            <v>Dente p/ fresadora 1000 C</v>
          </cell>
          <cell r="C1255" t="str">
            <v>un</v>
          </cell>
          <cell r="D1255">
            <v>1</v>
          </cell>
          <cell r="E1255" t="str">
            <v>un</v>
          </cell>
        </row>
        <row r="1256">
          <cell r="A1256" t="str">
            <v>M348</v>
          </cell>
          <cell r="B1256" t="str">
            <v>Porta dente p/ fresadora 1000 C</v>
          </cell>
          <cell r="C1256" t="str">
            <v>un</v>
          </cell>
          <cell r="D1256">
            <v>1</v>
          </cell>
          <cell r="E1256" t="str">
            <v>un</v>
          </cell>
        </row>
        <row r="1257">
          <cell r="A1257" t="str">
            <v>M349</v>
          </cell>
          <cell r="B1257" t="str">
            <v>Dente p/ fresadora 2000 DC</v>
          </cell>
          <cell r="C1257" t="str">
            <v>un</v>
          </cell>
          <cell r="D1257">
            <v>1</v>
          </cell>
          <cell r="E1257" t="str">
            <v>un</v>
          </cell>
        </row>
        <row r="1258">
          <cell r="A1258" t="str">
            <v>M350</v>
          </cell>
          <cell r="B1258" t="str">
            <v>Porta dente p/ fresadora 2000 DC</v>
          </cell>
          <cell r="C1258" t="str">
            <v>un</v>
          </cell>
          <cell r="D1258">
            <v>1</v>
          </cell>
          <cell r="E1258" t="str">
            <v>un</v>
          </cell>
        </row>
        <row r="1259">
          <cell r="A1259" t="str">
            <v>M351</v>
          </cell>
          <cell r="B1259" t="str">
            <v>Estrut. (tunnel liner) D=1,6m galv.</v>
          </cell>
          <cell r="C1259" t="str">
            <v>m</v>
          </cell>
          <cell r="D1259">
            <v>1</v>
          </cell>
          <cell r="E1259" t="str">
            <v>m</v>
          </cell>
        </row>
        <row r="1260">
          <cell r="A1260" t="str">
            <v>M352</v>
          </cell>
          <cell r="B1260" t="str">
            <v>Estrut. (tunnel liner) D=2,0m galv.</v>
          </cell>
          <cell r="C1260" t="str">
            <v>m</v>
          </cell>
          <cell r="D1260">
            <v>1</v>
          </cell>
          <cell r="E1260" t="str">
            <v>m</v>
          </cell>
        </row>
        <row r="1261">
          <cell r="A1261" t="str">
            <v>M353</v>
          </cell>
          <cell r="B1261" t="str">
            <v>Estrut. (tunnel liner) D=1,6m epoxy</v>
          </cell>
          <cell r="C1261" t="str">
            <v>m</v>
          </cell>
          <cell r="D1261">
            <v>1</v>
          </cell>
          <cell r="E1261" t="str">
            <v>m</v>
          </cell>
        </row>
        <row r="1262">
          <cell r="A1262" t="str">
            <v>M354</v>
          </cell>
          <cell r="B1262" t="str">
            <v>Estrut, (tunnel liner) D=2,0m epoxy</v>
          </cell>
          <cell r="C1262" t="str">
            <v>m</v>
          </cell>
          <cell r="D1262">
            <v>1</v>
          </cell>
          <cell r="E1262" t="str">
            <v>m</v>
          </cell>
        </row>
        <row r="1263">
          <cell r="A1263" t="str">
            <v>M355</v>
          </cell>
          <cell r="B1263" t="str">
            <v>Chapa mult. D=1,60 m rev. galv.</v>
          </cell>
          <cell r="C1263" t="str">
            <v>m</v>
          </cell>
          <cell r="D1263">
            <v>1</v>
          </cell>
          <cell r="E1263" t="str">
            <v>m</v>
          </cell>
        </row>
        <row r="1264">
          <cell r="A1264" t="str">
            <v>M356</v>
          </cell>
          <cell r="B1264" t="str">
            <v>Chapa mult. D=2,00 m rev. galv.</v>
          </cell>
          <cell r="C1264" t="str">
            <v>m</v>
          </cell>
          <cell r="D1264">
            <v>1</v>
          </cell>
          <cell r="E1264" t="str">
            <v>m</v>
          </cell>
        </row>
        <row r="1265">
          <cell r="A1265" t="str">
            <v>M357</v>
          </cell>
          <cell r="B1265" t="str">
            <v>Chapa mult. D=1,60 m rev. epoxy</v>
          </cell>
          <cell r="C1265" t="str">
            <v>m</v>
          </cell>
          <cell r="D1265">
            <v>1</v>
          </cell>
          <cell r="E1265" t="str">
            <v>m</v>
          </cell>
        </row>
        <row r="1266">
          <cell r="A1266" t="str">
            <v>M358</v>
          </cell>
          <cell r="B1266" t="str">
            <v>Chapa mult. D=2,00 m rev. epoxy</v>
          </cell>
          <cell r="C1266" t="str">
            <v>m</v>
          </cell>
          <cell r="D1266">
            <v>1</v>
          </cell>
          <cell r="E1266" t="str">
            <v>m</v>
          </cell>
        </row>
        <row r="1267">
          <cell r="A1267" t="str">
            <v>M359</v>
          </cell>
          <cell r="B1267" t="str">
            <v>Vigas "I" 254 x 117,5mm - 1ª alma</v>
          </cell>
          <cell r="C1267" t="str">
            <v>kg</v>
          </cell>
          <cell r="D1267">
            <v>1</v>
          </cell>
          <cell r="E1267" t="str">
            <v>kg</v>
          </cell>
        </row>
        <row r="1268">
          <cell r="A1268" t="str">
            <v>M361</v>
          </cell>
          <cell r="B1268" t="str">
            <v>Estrut.(tunnel liner) D=1,2m galv.</v>
          </cell>
          <cell r="C1268" t="str">
            <v>m</v>
          </cell>
          <cell r="D1268">
            <v>1</v>
          </cell>
          <cell r="E1268" t="str">
            <v>m</v>
          </cell>
        </row>
        <row r="1269">
          <cell r="A1269" t="str">
            <v>M362</v>
          </cell>
          <cell r="B1269" t="str">
            <v>Estrut. (tunnel liner) D=1,2m epoxy</v>
          </cell>
          <cell r="C1269" t="str">
            <v>m</v>
          </cell>
          <cell r="D1269">
            <v>1</v>
          </cell>
          <cell r="E1269" t="str">
            <v>m</v>
          </cell>
        </row>
        <row r="1270">
          <cell r="A1270" t="str">
            <v>M370</v>
          </cell>
          <cell r="B1270" t="str">
            <v>Bainha metálica diam. int.=45mm MAC</v>
          </cell>
          <cell r="C1270" t="str">
            <v>m</v>
          </cell>
          <cell r="D1270">
            <v>1</v>
          </cell>
          <cell r="E1270" t="str">
            <v>m</v>
          </cell>
        </row>
        <row r="1271">
          <cell r="A1271" t="str">
            <v>M371</v>
          </cell>
          <cell r="B1271" t="str">
            <v>Bainha metálica diam. int.=60mm MAC</v>
          </cell>
          <cell r="C1271" t="str">
            <v>m</v>
          </cell>
          <cell r="D1271">
            <v>1</v>
          </cell>
          <cell r="E1271" t="str">
            <v>m</v>
          </cell>
        </row>
        <row r="1272">
          <cell r="A1272" t="str">
            <v>M372</v>
          </cell>
          <cell r="B1272" t="str">
            <v>Bainha metálica diam. int.=55mm MAC</v>
          </cell>
          <cell r="C1272" t="str">
            <v>m</v>
          </cell>
          <cell r="D1272">
            <v>1</v>
          </cell>
          <cell r="E1272" t="str">
            <v>m</v>
          </cell>
        </row>
        <row r="1273">
          <cell r="A1273" t="str">
            <v>M373</v>
          </cell>
          <cell r="B1273" t="str">
            <v>Bainha metálica diam. int.=70mm MAC</v>
          </cell>
          <cell r="C1273" t="str">
            <v>m</v>
          </cell>
          <cell r="D1273">
            <v>1</v>
          </cell>
          <cell r="E1273" t="str">
            <v>m</v>
          </cell>
        </row>
        <row r="1274">
          <cell r="A1274" t="str">
            <v>M374</v>
          </cell>
          <cell r="B1274" t="str">
            <v>Ancoragem p/ cabo 4V D=1/2" MAC</v>
          </cell>
          <cell r="C1274" t="str">
            <v>cj</v>
          </cell>
          <cell r="D1274">
            <v>1</v>
          </cell>
          <cell r="E1274" t="str">
            <v>cj</v>
          </cell>
        </row>
        <row r="1275">
          <cell r="A1275" t="str">
            <v>M375</v>
          </cell>
          <cell r="B1275" t="str">
            <v>Ancoragem p/ cabo 6V D=1/2" MAC</v>
          </cell>
          <cell r="C1275" t="str">
            <v>cj</v>
          </cell>
          <cell r="D1275">
            <v>1</v>
          </cell>
          <cell r="E1275" t="str">
            <v>cj</v>
          </cell>
        </row>
        <row r="1276">
          <cell r="A1276" t="str">
            <v>M376</v>
          </cell>
          <cell r="B1276" t="str">
            <v>Ancoragem p/ cabo 7V D=1/2" MAC</v>
          </cell>
          <cell r="C1276" t="str">
            <v>cj</v>
          </cell>
          <cell r="D1276">
            <v>1</v>
          </cell>
          <cell r="E1276" t="str">
            <v>cj</v>
          </cell>
        </row>
        <row r="1277">
          <cell r="A1277" t="str">
            <v>M377</v>
          </cell>
          <cell r="B1277" t="str">
            <v>Ancoragem p/ cabo 12V D=1/2" MAC</v>
          </cell>
          <cell r="C1277" t="str">
            <v>cj</v>
          </cell>
          <cell r="D1277">
            <v>1</v>
          </cell>
          <cell r="E1277" t="str">
            <v>cj</v>
          </cell>
        </row>
        <row r="1278">
          <cell r="A1278" t="str">
            <v>M378</v>
          </cell>
          <cell r="B1278" t="str">
            <v>Apoio do porta dente frezad. 2000DC</v>
          </cell>
          <cell r="C1278" t="str">
            <v>un</v>
          </cell>
          <cell r="D1278">
            <v>1</v>
          </cell>
          <cell r="E1278" t="str">
            <v>un</v>
          </cell>
        </row>
        <row r="1279">
          <cell r="A1279" t="str">
            <v>M380</v>
          </cell>
          <cell r="B1279" t="str">
            <v>Bainha metálica D=45mm STUP</v>
          </cell>
          <cell r="C1279" t="str">
            <v>m</v>
          </cell>
          <cell r="D1279">
            <v>1</v>
          </cell>
          <cell r="E1279" t="str">
            <v>m</v>
          </cell>
        </row>
        <row r="1280">
          <cell r="A1280" t="str">
            <v>M381</v>
          </cell>
          <cell r="B1280" t="str">
            <v>Bainha metálica D=60mm STUP</v>
          </cell>
          <cell r="C1280" t="str">
            <v>m</v>
          </cell>
          <cell r="D1280">
            <v>1</v>
          </cell>
          <cell r="E1280" t="str">
            <v>m</v>
          </cell>
        </row>
        <row r="1281">
          <cell r="A1281" t="str">
            <v>M382</v>
          </cell>
          <cell r="B1281" t="str">
            <v>Bainha metálica D=55mm STUP</v>
          </cell>
          <cell r="C1281" t="str">
            <v>m</v>
          </cell>
          <cell r="D1281">
            <v>1</v>
          </cell>
          <cell r="E1281" t="str">
            <v>m</v>
          </cell>
        </row>
        <row r="1282">
          <cell r="A1282" t="str">
            <v>M383</v>
          </cell>
          <cell r="B1282" t="str">
            <v>Bainha metálica D=70mm STUP</v>
          </cell>
          <cell r="C1282" t="str">
            <v>m</v>
          </cell>
          <cell r="D1282">
            <v>1</v>
          </cell>
          <cell r="E1282" t="str">
            <v>m</v>
          </cell>
        </row>
        <row r="1283">
          <cell r="A1283" t="str">
            <v>M384</v>
          </cell>
          <cell r="B1283" t="str">
            <v>Ancoragem p/ cabo 4V D=1/2" STUP</v>
          </cell>
          <cell r="C1283" t="str">
            <v>cj</v>
          </cell>
          <cell r="D1283">
            <v>1</v>
          </cell>
          <cell r="E1283" t="str">
            <v>cj</v>
          </cell>
        </row>
        <row r="1284">
          <cell r="A1284" t="str">
            <v>M385</v>
          </cell>
          <cell r="B1284" t="str">
            <v>Ancoragem p/ cabo 6V D=1/2" STUP</v>
          </cell>
          <cell r="C1284" t="str">
            <v>cj</v>
          </cell>
          <cell r="D1284">
            <v>1</v>
          </cell>
          <cell r="E1284" t="str">
            <v>cj</v>
          </cell>
        </row>
        <row r="1285">
          <cell r="A1285" t="str">
            <v>M386</v>
          </cell>
          <cell r="B1285" t="str">
            <v>Ancoragem p/ cabo 7V D=1/2" STUP</v>
          </cell>
          <cell r="C1285" t="str">
            <v>cj</v>
          </cell>
          <cell r="D1285">
            <v>1</v>
          </cell>
          <cell r="E1285" t="str">
            <v>cj</v>
          </cell>
        </row>
        <row r="1286">
          <cell r="A1286" t="str">
            <v>M387</v>
          </cell>
          <cell r="B1286" t="str">
            <v>Ancoragem p/ cabo 12V D=1/2" STUP</v>
          </cell>
          <cell r="C1286" t="str">
            <v>cj</v>
          </cell>
          <cell r="D1286">
            <v>1</v>
          </cell>
          <cell r="E1286" t="str">
            <v>cj</v>
          </cell>
        </row>
        <row r="1287">
          <cell r="A1287" t="str">
            <v>M390</v>
          </cell>
          <cell r="B1287" t="str">
            <v>Porca de ancoragem D=32mm</v>
          </cell>
          <cell r="C1287" t="str">
            <v>un</v>
          </cell>
          <cell r="D1287">
            <v>1</v>
          </cell>
          <cell r="E1287" t="str">
            <v>un</v>
          </cell>
        </row>
        <row r="1288">
          <cell r="A1288" t="str">
            <v>M391</v>
          </cell>
          <cell r="B1288" t="str">
            <v>Contra porca h=35mm D=32mm</v>
          </cell>
          <cell r="C1288" t="str">
            <v>un</v>
          </cell>
          <cell r="D1288">
            <v>1</v>
          </cell>
          <cell r="E1288" t="str">
            <v>un</v>
          </cell>
        </row>
        <row r="1289">
          <cell r="A1289" t="str">
            <v>M392</v>
          </cell>
          <cell r="B1289" t="str">
            <v>Aço ST 85/105 D=32mm</v>
          </cell>
          <cell r="C1289" t="str">
            <v>m</v>
          </cell>
          <cell r="D1289">
            <v>1</v>
          </cell>
          <cell r="E1289" t="str">
            <v>m</v>
          </cell>
        </row>
        <row r="1290">
          <cell r="A1290" t="str">
            <v>M393</v>
          </cell>
          <cell r="B1290" t="str">
            <v>Placa de ancoragem - 200x200x38mm</v>
          </cell>
          <cell r="C1290" t="str">
            <v>un</v>
          </cell>
          <cell r="D1290">
            <v>1</v>
          </cell>
          <cell r="E1290" t="str">
            <v>un</v>
          </cell>
        </row>
        <row r="1291">
          <cell r="A1291" t="str">
            <v>M394</v>
          </cell>
          <cell r="B1291" t="str">
            <v>Bainha metálica D=38mm</v>
          </cell>
          <cell r="C1291" t="str">
            <v>m</v>
          </cell>
          <cell r="D1291">
            <v>1</v>
          </cell>
          <cell r="E1291" t="str">
            <v>m</v>
          </cell>
        </row>
        <row r="1292">
          <cell r="A1292" t="str">
            <v>M395</v>
          </cell>
          <cell r="B1292" t="str">
            <v>Bits p/ estabil. e recicl. RR/SS250</v>
          </cell>
          <cell r="C1292" t="str">
            <v>un</v>
          </cell>
          <cell r="D1292">
            <v>1</v>
          </cell>
          <cell r="E1292" t="str">
            <v>un</v>
          </cell>
        </row>
        <row r="1293">
          <cell r="A1293" t="str">
            <v>M396</v>
          </cell>
          <cell r="B1293" t="str">
            <v>Porta dente p/ est. e rec. RR/SS250</v>
          </cell>
          <cell r="C1293" t="str">
            <v>un</v>
          </cell>
          <cell r="D1293">
            <v>1</v>
          </cell>
          <cell r="E1293" t="str">
            <v>un</v>
          </cell>
        </row>
        <row r="1294">
          <cell r="A1294" t="str">
            <v>M397</v>
          </cell>
          <cell r="B1294" t="str">
            <v>Dente de corte para equip. recicl.</v>
          </cell>
          <cell r="C1294" t="str">
            <v>un</v>
          </cell>
          <cell r="D1294">
            <v>1</v>
          </cell>
          <cell r="E1294" t="str">
            <v>un</v>
          </cell>
        </row>
        <row r="1295">
          <cell r="A1295" t="str">
            <v>M398</v>
          </cell>
          <cell r="B1295" t="str">
            <v>Chapa de 8,00 mm</v>
          </cell>
          <cell r="C1295" t="str">
            <v>kg</v>
          </cell>
          <cell r="D1295">
            <v>1</v>
          </cell>
          <cell r="E1295" t="str">
            <v>kg</v>
          </cell>
        </row>
        <row r="1296">
          <cell r="A1296" t="str">
            <v>M401</v>
          </cell>
          <cell r="B1296" t="str">
            <v>Pontaletes D=15 cm (tronco p/ esc.)</v>
          </cell>
          <cell r="C1296" t="str">
            <v>m</v>
          </cell>
          <cell r="D1296">
            <v>1</v>
          </cell>
          <cell r="E1296" t="str">
            <v>m</v>
          </cell>
        </row>
        <row r="1297">
          <cell r="A1297" t="str">
            <v>M402</v>
          </cell>
          <cell r="B1297" t="str">
            <v>Pontaletes D=20 cm (tronco p/ esc.)</v>
          </cell>
          <cell r="C1297" t="str">
            <v>m</v>
          </cell>
          <cell r="D1297">
            <v>1</v>
          </cell>
          <cell r="E1297" t="str">
            <v>m</v>
          </cell>
        </row>
        <row r="1298">
          <cell r="A1298" t="str">
            <v>M403</v>
          </cell>
          <cell r="B1298" t="str">
            <v>Mourão madeira H=2,15 m D=9 cm</v>
          </cell>
          <cell r="C1298" t="str">
            <v>un</v>
          </cell>
          <cell r="D1298">
            <v>1</v>
          </cell>
          <cell r="E1298" t="str">
            <v>un</v>
          </cell>
        </row>
        <row r="1299">
          <cell r="A1299" t="str">
            <v>M404</v>
          </cell>
          <cell r="B1299" t="str">
            <v>Mourão madeira H=2,50 m D=12 cm</v>
          </cell>
          <cell r="C1299" t="str">
            <v>un</v>
          </cell>
          <cell r="D1299">
            <v>1</v>
          </cell>
          <cell r="E1299" t="str">
            <v>un</v>
          </cell>
        </row>
        <row r="1300">
          <cell r="A1300" t="str">
            <v>M405</v>
          </cell>
          <cell r="B1300" t="str">
            <v>Ripas de 2,5 cm x 5,0 cm</v>
          </cell>
          <cell r="C1300" t="str">
            <v>m</v>
          </cell>
          <cell r="D1300">
            <v>1</v>
          </cell>
          <cell r="E1300" t="str">
            <v>m</v>
          </cell>
        </row>
        <row r="1301">
          <cell r="A1301" t="str">
            <v>M406</v>
          </cell>
          <cell r="B1301" t="str">
            <v>Caibros de 7,5 cm x 7,5 cm</v>
          </cell>
          <cell r="C1301" t="str">
            <v>m</v>
          </cell>
          <cell r="D1301">
            <v>1</v>
          </cell>
          <cell r="E1301" t="str">
            <v>m</v>
          </cell>
        </row>
        <row r="1302">
          <cell r="A1302" t="str">
            <v>M407</v>
          </cell>
          <cell r="B1302" t="str">
            <v>Tábua pinho de 1ª 2,5 cm x 15,0 cm</v>
          </cell>
          <cell r="C1302" t="str">
            <v>m</v>
          </cell>
          <cell r="D1302">
            <v>1</v>
          </cell>
          <cell r="E1302" t="str">
            <v>m</v>
          </cell>
        </row>
        <row r="1303">
          <cell r="A1303" t="str">
            <v>M408</v>
          </cell>
          <cell r="B1303" t="str">
            <v>Tábua de 5ª 2,5 cm x 30,0 cm</v>
          </cell>
          <cell r="C1303" t="str">
            <v>m</v>
          </cell>
          <cell r="D1303">
            <v>1</v>
          </cell>
          <cell r="E1303" t="str">
            <v>m</v>
          </cell>
        </row>
        <row r="1304">
          <cell r="A1304" t="str">
            <v>M409</v>
          </cell>
          <cell r="B1304" t="str">
            <v>Pranchão de 1ª de 5,0 cm x 30,0 cm</v>
          </cell>
          <cell r="C1304" t="str">
            <v>m</v>
          </cell>
          <cell r="D1304">
            <v>1</v>
          </cell>
          <cell r="E1304" t="str">
            <v>m</v>
          </cell>
        </row>
        <row r="1305">
          <cell r="A1305" t="str">
            <v>M410</v>
          </cell>
          <cell r="B1305" t="str">
            <v>Compensado resinado de 17 mm</v>
          </cell>
          <cell r="C1305" t="str">
            <v>un</v>
          </cell>
          <cell r="D1305">
            <v>2.42</v>
          </cell>
          <cell r="E1305" t="str">
            <v>m2</v>
          </cell>
        </row>
        <row r="1306">
          <cell r="A1306" t="str">
            <v>M411</v>
          </cell>
          <cell r="B1306" t="str">
            <v>Compensado plastificado de 17 mm</v>
          </cell>
          <cell r="C1306" t="str">
            <v>un</v>
          </cell>
          <cell r="D1306">
            <v>2.97</v>
          </cell>
          <cell r="E1306" t="str">
            <v>m2</v>
          </cell>
        </row>
        <row r="1307">
          <cell r="A1307" t="str">
            <v>M412</v>
          </cell>
          <cell r="B1307" t="str">
            <v>Gastalho 10 x 2,0 cm</v>
          </cell>
          <cell r="C1307" t="str">
            <v>m</v>
          </cell>
          <cell r="D1307">
            <v>1</v>
          </cell>
          <cell r="E1307" t="str">
            <v>m</v>
          </cell>
        </row>
        <row r="1308">
          <cell r="A1308" t="str">
            <v>M413</v>
          </cell>
          <cell r="B1308" t="str">
            <v>Gastalho 10 x 2,5 cm</v>
          </cell>
          <cell r="C1308" t="str">
            <v>m</v>
          </cell>
          <cell r="D1308">
            <v>1</v>
          </cell>
          <cell r="E1308" t="str">
            <v>m</v>
          </cell>
        </row>
        <row r="1309">
          <cell r="A1309" t="str">
            <v>M414</v>
          </cell>
          <cell r="B1309" t="str">
            <v>Pranchão 7,5 x 30,0 cm</v>
          </cell>
          <cell r="C1309" t="str">
            <v>un</v>
          </cell>
          <cell r="D1309">
            <v>1</v>
          </cell>
          <cell r="E1309" t="str">
            <v>m</v>
          </cell>
        </row>
        <row r="1310">
          <cell r="A1310" t="str">
            <v>M415</v>
          </cell>
          <cell r="B1310" t="str">
            <v>Tábua 2,5 x 22,5 cm</v>
          </cell>
          <cell r="C1310" t="str">
            <v>un</v>
          </cell>
          <cell r="D1310">
            <v>1</v>
          </cell>
          <cell r="E1310" t="str">
            <v>m</v>
          </cell>
        </row>
        <row r="1311">
          <cell r="A1311" t="str">
            <v>M501</v>
          </cell>
          <cell r="B1311" t="str">
            <v>Dinamite a 60% (gelatina especial)</v>
          </cell>
          <cell r="C1311" t="str">
            <v>kg</v>
          </cell>
          <cell r="D1311">
            <v>1</v>
          </cell>
          <cell r="E1311" t="str">
            <v>kg</v>
          </cell>
        </row>
        <row r="1312">
          <cell r="A1312" t="str">
            <v>M503</v>
          </cell>
          <cell r="B1312" t="str">
            <v>Espoleta comum n. 8</v>
          </cell>
          <cell r="C1312" t="str">
            <v>un</v>
          </cell>
          <cell r="D1312">
            <v>1</v>
          </cell>
          <cell r="E1312" t="str">
            <v>un</v>
          </cell>
        </row>
        <row r="1313">
          <cell r="A1313" t="str">
            <v>M505</v>
          </cell>
          <cell r="B1313" t="str">
            <v>Cordel detonante NP 10</v>
          </cell>
          <cell r="C1313" t="str">
            <v>m</v>
          </cell>
          <cell r="D1313">
            <v>1</v>
          </cell>
          <cell r="E1313" t="str">
            <v>m</v>
          </cell>
        </row>
        <row r="1314">
          <cell r="A1314" t="str">
            <v>M507</v>
          </cell>
          <cell r="B1314" t="str">
            <v>Retardador de cordel</v>
          </cell>
          <cell r="C1314" t="str">
            <v>un</v>
          </cell>
          <cell r="D1314">
            <v>1</v>
          </cell>
          <cell r="E1314" t="str">
            <v>un</v>
          </cell>
        </row>
        <row r="1315">
          <cell r="A1315" t="str">
            <v>M508</v>
          </cell>
          <cell r="B1315" t="str">
            <v>Estopim</v>
          </cell>
          <cell r="C1315" t="str">
            <v>m</v>
          </cell>
          <cell r="D1315">
            <v>1</v>
          </cell>
          <cell r="E1315" t="str">
            <v>m</v>
          </cell>
        </row>
        <row r="1316">
          <cell r="A1316" t="str">
            <v>M600</v>
          </cell>
          <cell r="B1316" t="str">
            <v>Tinta refletiva alquídica p/ 1 ano</v>
          </cell>
          <cell r="C1316" t="str">
            <v>ba</v>
          </cell>
          <cell r="D1316">
            <v>18</v>
          </cell>
          <cell r="E1316" t="str">
            <v>l</v>
          </cell>
        </row>
        <row r="1317">
          <cell r="A1317" t="str">
            <v>M601</v>
          </cell>
          <cell r="B1317" t="str">
            <v>Tinta refletiva acrílica p/ 2 anos</v>
          </cell>
          <cell r="C1317" t="str">
            <v>ba</v>
          </cell>
          <cell r="D1317">
            <v>18</v>
          </cell>
          <cell r="E1317" t="str">
            <v>l</v>
          </cell>
        </row>
        <row r="1318">
          <cell r="A1318" t="str">
            <v>M602</v>
          </cell>
          <cell r="B1318" t="str">
            <v>Adubo NPK (4.14.8)</v>
          </cell>
          <cell r="C1318" t="str">
            <v>kg</v>
          </cell>
          <cell r="D1318">
            <v>1</v>
          </cell>
          <cell r="E1318" t="str">
            <v>kg</v>
          </cell>
        </row>
        <row r="1319">
          <cell r="A1319" t="str">
            <v>M603</v>
          </cell>
          <cell r="B1319" t="str">
            <v>Inseticida</v>
          </cell>
          <cell r="C1319" t="str">
            <v>l</v>
          </cell>
          <cell r="D1319">
            <v>1</v>
          </cell>
          <cell r="E1319" t="str">
            <v>l</v>
          </cell>
        </row>
        <row r="1320">
          <cell r="A1320" t="str">
            <v>M604</v>
          </cell>
          <cell r="B1320" t="str">
            <v>Aditivo plastiment BV-40</v>
          </cell>
          <cell r="C1320" t="str">
            <v>tam</v>
          </cell>
          <cell r="D1320">
            <v>200</v>
          </cell>
          <cell r="E1320" t="str">
            <v>kg</v>
          </cell>
        </row>
        <row r="1321">
          <cell r="A1321" t="str">
            <v>M605</v>
          </cell>
          <cell r="B1321" t="str">
            <v>Cola para tubo PVC</v>
          </cell>
          <cell r="C1321" t="str">
            <v>tb</v>
          </cell>
          <cell r="D1321">
            <v>75</v>
          </cell>
          <cell r="E1321" t="str">
            <v>gr</v>
          </cell>
        </row>
        <row r="1322">
          <cell r="A1322" t="str">
            <v>M606</v>
          </cell>
          <cell r="B1322" t="str">
            <v>Tinta anti-corrosiva</v>
          </cell>
          <cell r="C1322" t="str">
            <v>ba</v>
          </cell>
          <cell r="D1322">
            <v>18</v>
          </cell>
          <cell r="E1322" t="str">
            <v>l</v>
          </cell>
        </row>
        <row r="1323">
          <cell r="A1323" t="str">
            <v>M607</v>
          </cell>
          <cell r="B1323" t="str">
            <v>Óleo de linhaça</v>
          </cell>
          <cell r="C1323" t="str">
            <v>tam</v>
          </cell>
          <cell r="D1323">
            <v>200</v>
          </cell>
          <cell r="E1323" t="str">
            <v>l</v>
          </cell>
        </row>
        <row r="1324">
          <cell r="A1324" t="str">
            <v>M608</v>
          </cell>
          <cell r="B1324" t="str">
            <v>Detergente</v>
          </cell>
          <cell r="C1324" t="str">
            <v>ba</v>
          </cell>
          <cell r="D1324">
            <v>18</v>
          </cell>
          <cell r="E1324" t="str">
            <v>l</v>
          </cell>
        </row>
        <row r="1325">
          <cell r="A1325" t="str">
            <v>M609</v>
          </cell>
          <cell r="B1325" t="str">
            <v>Tinta esmalte sintético fosco</v>
          </cell>
          <cell r="C1325" t="str">
            <v>ba</v>
          </cell>
          <cell r="D1325">
            <v>18</v>
          </cell>
          <cell r="E1325" t="str">
            <v>l</v>
          </cell>
        </row>
        <row r="1326">
          <cell r="A1326" t="str">
            <v>M610</v>
          </cell>
          <cell r="B1326" t="str">
            <v>Pintura epóxica - barra D= 32mm</v>
          </cell>
          <cell r="C1326" t="str">
            <v>m</v>
          </cell>
          <cell r="D1326">
            <v>1</v>
          </cell>
          <cell r="E1326" t="str">
            <v>m</v>
          </cell>
        </row>
        <row r="1327">
          <cell r="A1327" t="str">
            <v>M611</v>
          </cell>
          <cell r="B1327" t="str">
            <v>Redutor tipo 2002 prim. qualidade</v>
          </cell>
          <cell r="C1327" t="str">
            <v>l</v>
          </cell>
          <cell r="D1327">
            <v>1</v>
          </cell>
          <cell r="E1327" t="str">
            <v>l</v>
          </cell>
        </row>
        <row r="1328">
          <cell r="A1328" t="str">
            <v>M612</v>
          </cell>
          <cell r="B1328" t="str">
            <v>Lixa para ferro n. 100</v>
          </cell>
          <cell r="C1328" t="str">
            <v>un</v>
          </cell>
          <cell r="D1328">
            <v>1</v>
          </cell>
          <cell r="E1328" t="str">
            <v>un</v>
          </cell>
        </row>
        <row r="1329">
          <cell r="A1329" t="str">
            <v>M613</v>
          </cell>
          <cell r="B1329" t="str">
            <v>Base de resina alquídica (primer)</v>
          </cell>
          <cell r="C1329" t="str">
            <v>l</v>
          </cell>
          <cell r="D1329">
            <v>1</v>
          </cell>
          <cell r="E1329" t="str">
            <v>l</v>
          </cell>
        </row>
        <row r="1330">
          <cell r="A1330" t="str">
            <v>M615</v>
          </cell>
          <cell r="B1330" t="str">
            <v>Microesferas PRE-MIX</v>
          </cell>
          <cell r="C1330" t="str">
            <v>kg</v>
          </cell>
          <cell r="D1330">
            <v>1</v>
          </cell>
          <cell r="E1330" t="str">
            <v>kg</v>
          </cell>
        </row>
        <row r="1331">
          <cell r="A1331" t="str">
            <v>M616</v>
          </cell>
          <cell r="B1331" t="str">
            <v>Microesferas DROP-ON</v>
          </cell>
          <cell r="C1331" t="str">
            <v>kg</v>
          </cell>
          <cell r="D1331">
            <v>1</v>
          </cell>
          <cell r="E1331" t="str">
            <v>kg</v>
          </cell>
        </row>
        <row r="1332">
          <cell r="A1332" t="str">
            <v>M617</v>
          </cell>
          <cell r="B1332" t="str">
            <v>Massa termoplástica para extrusão</v>
          </cell>
          <cell r="C1332" t="str">
            <v>kg</v>
          </cell>
          <cell r="D1332">
            <v>1</v>
          </cell>
          <cell r="E1332" t="str">
            <v>kg</v>
          </cell>
        </row>
        <row r="1333">
          <cell r="A1333" t="str">
            <v>M618</v>
          </cell>
          <cell r="B1333" t="str">
            <v>Massa termoplástica para aspersão</v>
          </cell>
          <cell r="C1333" t="str">
            <v>kg</v>
          </cell>
          <cell r="D1333">
            <v>1</v>
          </cell>
          <cell r="E1333" t="str">
            <v>kg</v>
          </cell>
        </row>
        <row r="1334">
          <cell r="A1334" t="str">
            <v>M619</v>
          </cell>
          <cell r="B1334" t="str">
            <v>Cola poliester</v>
          </cell>
          <cell r="C1334" t="str">
            <v>kg</v>
          </cell>
          <cell r="D1334">
            <v>1</v>
          </cell>
          <cell r="E1334" t="str">
            <v>kg</v>
          </cell>
        </row>
        <row r="1335">
          <cell r="A1335" t="str">
            <v>M620</v>
          </cell>
          <cell r="B1335" t="str">
            <v>Protetor de cura do concreto</v>
          </cell>
          <cell r="C1335" t="str">
            <v>tam</v>
          </cell>
          <cell r="D1335">
            <v>180</v>
          </cell>
          <cell r="E1335" t="str">
            <v>kg</v>
          </cell>
        </row>
        <row r="1336">
          <cell r="A1336" t="str">
            <v>M621</v>
          </cell>
          <cell r="B1336" t="str">
            <v>Desmoldante</v>
          </cell>
          <cell r="C1336" t="str">
            <v>tam</v>
          </cell>
          <cell r="D1336">
            <v>180</v>
          </cell>
          <cell r="E1336" t="str">
            <v>kg</v>
          </cell>
        </row>
        <row r="1337">
          <cell r="A1337" t="str">
            <v>M622</v>
          </cell>
          <cell r="B1337" t="str">
            <v>Interplast N</v>
          </cell>
          <cell r="C1337" t="str">
            <v>sc</v>
          </cell>
          <cell r="D1337">
            <v>50</v>
          </cell>
          <cell r="E1337" t="str">
            <v>kg</v>
          </cell>
        </row>
        <row r="1338">
          <cell r="A1338" t="str">
            <v>M623</v>
          </cell>
          <cell r="B1338" t="str">
            <v>Gás propano</v>
          </cell>
          <cell r="C1338" t="str">
            <v>kg</v>
          </cell>
          <cell r="D1338">
            <v>1</v>
          </cell>
          <cell r="E1338" t="str">
            <v>kg</v>
          </cell>
        </row>
        <row r="1339">
          <cell r="A1339" t="str">
            <v>M624</v>
          </cell>
          <cell r="B1339" t="str">
            <v>Tinta para pré-marcação</v>
          </cell>
          <cell r="C1339" t="str">
            <v>l</v>
          </cell>
          <cell r="D1339">
            <v>1</v>
          </cell>
          <cell r="E1339" t="str">
            <v>l</v>
          </cell>
        </row>
        <row r="1340">
          <cell r="A1340" t="str">
            <v>M625</v>
          </cell>
          <cell r="B1340" t="str">
            <v>Acetileno</v>
          </cell>
          <cell r="C1340" t="str">
            <v>m3</v>
          </cell>
          <cell r="D1340">
            <v>1</v>
          </cell>
          <cell r="E1340" t="str">
            <v>m3</v>
          </cell>
        </row>
        <row r="1341">
          <cell r="A1341" t="str">
            <v>M626</v>
          </cell>
          <cell r="B1341" t="str">
            <v>Oxigênio</v>
          </cell>
          <cell r="C1341" t="str">
            <v>m3</v>
          </cell>
          <cell r="D1341">
            <v>1</v>
          </cell>
          <cell r="E1341" t="str">
            <v>m3</v>
          </cell>
        </row>
        <row r="1342">
          <cell r="A1342" t="str">
            <v>M700</v>
          </cell>
          <cell r="B1342" t="str">
            <v>Tijolo comum maciço (5,5x9x19) cm</v>
          </cell>
          <cell r="C1342" t="str">
            <v>mlh</v>
          </cell>
          <cell r="D1342">
            <v>1000</v>
          </cell>
          <cell r="E1342" t="str">
            <v>un</v>
          </cell>
        </row>
        <row r="1343">
          <cell r="A1343" t="str">
            <v>M702</v>
          </cell>
          <cell r="B1343" t="str">
            <v>Cal hidratada</v>
          </cell>
          <cell r="C1343" t="str">
            <v>sc</v>
          </cell>
          <cell r="D1343">
            <v>20</v>
          </cell>
          <cell r="E1343" t="str">
            <v>kg</v>
          </cell>
        </row>
        <row r="1344">
          <cell r="A1344" t="str">
            <v>M703</v>
          </cell>
          <cell r="B1344" t="str">
            <v>Tijolo 20 x 30 cm</v>
          </cell>
          <cell r="C1344" t="str">
            <v>mlh</v>
          </cell>
          <cell r="D1344">
            <v>1000</v>
          </cell>
          <cell r="E1344" t="str">
            <v>un</v>
          </cell>
        </row>
        <row r="1345">
          <cell r="A1345" t="str">
            <v>M704</v>
          </cell>
          <cell r="B1345" t="str">
            <v>Areia Lavada Comercial</v>
          </cell>
          <cell r="C1345" t="str">
            <v>m3</v>
          </cell>
          <cell r="D1345">
            <v>1</v>
          </cell>
          <cell r="E1345" t="str">
            <v>m3</v>
          </cell>
        </row>
        <row r="1346">
          <cell r="A1346" t="str">
            <v>M705</v>
          </cell>
          <cell r="B1346" t="str">
            <v>Pó de pedra</v>
          </cell>
          <cell r="C1346" t="str">
            <v>m3</v>
          </cell>
          <cell r="D1346">
            <v>1</v>
          </cell>
          <cell r="E1346" t="str">
            <v>m3</v>
          </cell>
        </row>
        <row r="1347">
          <cell r="A1347" t="str">
            <v>M709</v>
          </cell>
          <cell r="B1347" t="str">
            <v>Brita Comercial</v>
          </cell>
          <cell r="C1347" t="str">
            <v>m3</v>
          </cell>
          <cell r="D1347">
            <v>1</v>
          </cell>
          <cell r="E1347" t="str">
            <v>m3</v>
          </cell>
        </row>
        <row r="1348">
          <cell r="A1348" t="str">
            <v>M710</v>
          </cell>
          <cell r="B1348" t="str">
            <v>Pedra de mão</v>
          </cell>
          <cell r="C1348" t="str">
            <v>m3</v>
          </cell>
          <cell r="D1348">
            <v>1</v>
          </cell>
          <cell r="E1348" t="str">
            <v>m3</v>
          </cell>
        </row>
        <row r="1349">
          <cell r="A1349" t="str">
            <v>M715</v>
          </cell>
          <cell r="B1349" t="str">
            <v>Pó calcário dolomítico</v>
          </cell>
          <cell r="C1349" t="str">
            <v>kg</v>
          </cell>
          <cell r="D1349">
            <v>1</v>
          </cell>
          <cell r="E1349" t="str">
            <v>kg</v>
          </cell>
        </row>
        <row r="1350">
          <cell r="A1350" t="str">
            <v>M901</v>
          </cell>
          <cell r="B1350" t="str">
            <v>Aparelho de apoio neoprene fretado</v>
          </cell>
          <cell r="C1350" t="str">
            <v>dm3</v>
          </cell>
          <cell r="D1350">
            <v>1</v>
          </cell>
          <cell r="E1350" t="str">
            <v>dm3</v>
          </cell>
        </row>
        <row r="1351">
          <cell r="A1351" t="str">
            <v>M902</v>
          </cell>
          <cell r="B1351" t="str">
            <v>Tubo de PVC D=75 mm</v>
          </cell>
          <cell r="C1351" t="str">
            <v>vr</v>
          </cell>
          <cell r="D1351">
            <v>6</v>
          </cell>
          <cell r="E1351" t="str">
            <v>m</v>
          </cell>
        </row>
        <row r="1352">
          <cell r="A1352" t="str">
            <v>M903</v>
          </cell>
          <cell r="B1352" t="str">
            <v>Manta sintética (Bidim) OP-20</v>
          </cell>
          <cell r="C1352" t="str">
            <v>m2</v>
          </cell>
          <cell r="D1352">
            <v>1</v>
          </cell>
          <cell r="E1352" t="str">
            <v>m2</v>
          </cell>
        </row>
        <row r="1353">
          <cell r="A1353" t="str">
            <v>M904</v>
          </cell>
          <cell r="B1353" t="str">
            <v>Manta sintética (Bidim) OP-30</v>
          </cell>
          <cell r="C1353" t="str">
            <v>m2</v>
          </cell>
          <cell r="D1353">
            <v>1</v>
          </cell>
          <cell r="E1353" t="str">
            <v>m2</v>
          </cell>
        </row>
        <row r="1354">
          <cell r="A1354" t="str">
            <v>M905</v>
          </cell>
          <cell r="B1354" t="str">
            <v>Filler</v>
          </cell>
          <cell r="C1354" t="str">
            <v>kg</v>
          </cell>
          <cell r="D1354">
            <v>1</v>
          </cell>
          <cell r="E1354" t="str">
            <v>kg</v>
          </cell>
        </row>
        <row r="1355">
          <cell r="A1355" t="str">
            <v>M906</v>
          </cell>
          <cell r="B1355" t="str">
            <v>Sementes p/ hidrossemeadura</v>
          </cell>
          <cell r="C1355" t="str">
            <v>kg</v>
          </cell>
          <cell r="D1355">
            <v>1</v>
          </cell>
          <cell r="E1355" t="str">
            <v>kg</v>
          </cell>
        </row>
        <row r="1356">
          <cell r="A1356" t="str">
            <v>M907</v>
          </cell>
          <cell r="B1356" t="str">
            <v>Adubo orgânico</v>
          </cell>
          <cell r="C1356" t="str">
            <v>t</v>
          </cell>
          <cell r="D1356">
            <v>1000</v>
          </cell>
          <cell r="E1356" t="str">
            <v>kg</v>
          </cell>
        </row>
        <row r="1357">
          <cell r="A1357" t="str">
            <v>M908</v>
          </cell>
          <cell r="B1357" t="str">
            <v>Eletrodo p/ solda eletr. OK 46.00</v>
          </cell>
          <cell r="C1357" t="str">
            <v>kg</v>
          </cell>
          <cell r="D1357">
            <v>1</v>
          </cell>
          <cell r="E1357" t="str">
            <v>kg</v>
          </cell>
        </row>
        <row r="1358">
          <cell r="A1358" t="str">
            <v>M909</v>
          </cell>
          <cell r="B1358" t="str">
            <v>Tubo de PVC perfurado D=50 mm</v>
          </cell>
          <cell r="C1358" t="str">
            <v>vr</v>
          </cell>
          <cell r="D1358">
            <v>6</v>
          </cell>
          <cell r="E1358" t="str">
            <v>m</v>
          </cell>
        </row>
        <row r="1359">
          <cell r="A1359" t="str">
            <v>M910</v>
          </cell>
          <cell r="B1359" t="str">
            <v>Tubo de PVC rígido D=50 mm</v>
          </cell>
          <cell r="C1359" t="str">
            <v>vr</v>
          </cell>
          <cell r="D1359">
            <v>6</v>
          </cell>
          <cell r="E1359" t="str">
            <v>m</v>
          </cell>
        </row>
        <row r="1360">
          <cell r="A1360" t="str">
            <v>M911</v>
          </cell>
          <cell r="B1360" t="str">
            <v>Tubo de PVC D=100 mm</v>
          </cell>
          <cell r="C1360" t="str">
            <v>vr</v>
          </cell>
          <cell r="D1360">
            <v>6</v>
          </cell>
          <cell r="E1360" t="str">
            <v>m</v>
          </cell>
        </row>
        <row r="1361">
          <cell r="A1361" t="str">
            <v>M920</v>
          </cell>
          <cell r="B1361" t="str">
            <v>Meio tubo de concreto D=40 cm</v>
          </cell>
          <cell r="C1361" t="str">
            <v>m</v>
          </cell>
          <cell r="D1361">
            <v>1</v>
          </cell>
          <cell r="E1361" t="str">
            <v>m</v>
          </cell>
        </row>
        <row r="1362">
          <cell r="A1362" t="str">
            <v>M930</v>
          </cell>
          <cell r="B1362" t="str">
            <v>Gabião caixa 2x1x1m galvanizado</v>
          </cell>
          <cell r="C1362" t="str">
            <v>un</v>
          </cell>
          <cell r="D1362">
            <v>1</v>
          </cell>
          <cell r="E1362" t="str">
            <v>un</v>
          </cell>
        </row>
        <row r="1363">
          <cell r="A1363" t="str">
            <v>M935</v>
          </cell>
          <cell r="B1363" t="str">
            <v>Terra arm. ECE - greide 0&lt;h&lt;6m</v>
          </cell>
          <cell r="C1363" t="str">
            <v>m2</v>
          </cell>
          <cell r="D1363">
            <v>1</v>
          </cell>
          <cell r="E1363" t="str">
            <v>m2</v>
          </cell>
        </row>
        <row r="1364">
          <cell r="A1364" t="str">
            <v>M936</v>
          </cell>
          <cell r="B1364" t="str">
            <v>Terra arm. ECE - greide 6&lt;h&lt;9m</v>
          </cell>
          <cell r="C1364" t="str">
            <v>m2</v>
          </cell>
          <cell r="D1364">
            <v>1</v>
          </cell>
          <cell r="E1364" t="str">
            <v>m2</v>
          </cell>
        </row>
        <row r="1365">
          <cell r="A1365" t="str">
            <v>M937</v>
          </cell>
          <cell r="B1365" t="str">
            <v>Terra arm. ECE - greide 9&lt;h&lt;12m</v>
          </cell>
          <cell r="C1365" t="str">
            <v>m2</v>
          </cell>
          <cell r="D1365">
            <v>1</v>
          </cell>
          <cell r="E1365" t="str">
            <v>m2</v>
          </cell>
        </row>
        <row r="1366">
          <cell r="A1366" t="str">
            <v>M938</v>
          </cell>
          <cell r="B1366" t="str">
            <v>Terra arm. ECE- pé talude 0&lt;h&lt;6m</v>
          </cell>
          <cell r="C1366" t="str">
            <v>m2</v>
          </cell>
          <cell r="D1366">
            <v>1</v>
          </cell>
          <cell r="E1366" t="str">
            <v>m2</v>
          </cell>
        </row>
        <row r="1367">
          <cell r="A1367" t="str">
            <v>M939</v>
          </cell>
          <cell r="B1367" t="str">
            <v>Terra arm. ECE- pé talude 6&lt;h&lt;9m</v>
          </cell>
          <cell r="C1367" t="str">
            <v>m2</v>
          </cell>
          <cell r="D1367">
            <v>1</v>
          </cell>
          <cell r="E1367" t="str">
            <v>m2</v>
          </cell>
        </row>
        <row r="1368">
          <cell r="A1368" t="str">
            <v>M940</v>
          </cell>
          <cell r="B1368" t="str">
            <v>Terra arm. ECE- pé talude 9&lt;h&lt;12m</v>
          </cell>
          <cell r="C1368" t="str">
            <v>m2</v>
          </cell>
          <cell r="D1368">
            <v>1</v>
          </cell>
          <cell r="E1368" t="str">
            <v>m2</v>
          </cell>
        </row>
        <row r="1369">
          <cell r="A1369" t="str">
            <v>M941</v>
          </cell>
          <cell r="B1369" t="str">
            <v>Terra arm. ECE-enc. portante 0&lt;h&lt;6m</v>
          </cell>
          <cell r="C1369" t="str">
            <v>m2</v>
          </cell>
          <cell r="D1369">
            <v>1</v>
          </cell>
          <cell r="E1369" t="str">
            <v>m2</v>
          </cell>
        </row>
        <row r="1370">
          <cell r="A1370" t="str">
            <v>M942</v>
          </cell>
          <cell r="B1370" t="str">
            <v>Terra arm. ECE-enc. portante 6&lt;h&lt;9m</v>
          </cell>
          <cell r="C1370" t="str">
            <v>m2</v>
          </cell>
          <cell r="D1370">
            <v>1</v>
          </cell>
          <cell r="E1370" t="str">
            <v>m2</v>
          </cell>
        </row>
        <row r="1371">
          <cell r="A1371" t="str">
            <v>M945</v>
          </cell>
          <cell r="B1371" t="str">
            <v>Haste para perfuratriz de esteira</v>
          </cell>
          <cell r="C1371" t="str">
            <v>un</v>
          </cell>
          <cell r="D1371">
            <v>1</v>
          </cell>
          <cell r="E1371" t="str">
            <v>un</v>
          </cell>
        </row>
        <row r="1372">
          <cell r="A1372" t="str">
            <v>M946</v>
          </cell>
          <cell r="B1372" t="str">
            <v>Luva para perfuratriz de esteira</v>
          </cell>
          <cell r="C1372" t="str">
            <v>un</v>
          </cell>
          <cell r="D1372">
            <v>1</v>
          </cell>
          <cell r="E1372" t="str">
            <v>un</v>
          </cell>
        </row>
        <row r="1373">
          <cell r="A1373" t="str">
            <v>M947</v>
          </cell>
          <cell r="B1373" t="str">
            <v>Punho para perfuratriz de esteira</v>
          </cell>
          <cell r="C1373" t="str">
            <v>un</v>
          </cell>
          <cell r="D1373">
            <v>1</v>
          </cell>
          <cell r="E1373" t="str">
            <v>un</v>
          </cell>
        </row>
        <row r="1374">
          <cell r="A1374" t="str">
            <v>M948</v>
          </cell>
          <cell r="B1374" t="str">
            <v>Coroa para perfuratriz de esteira</v>
          </cell>
          <cell r="C1374" t="str">
            <v>un</v>
          </cell>
          <cell r="D1374">
            <v>1</v>
          </cell>
          <cell r="E1374" t="str">
            <v>un</v>
          </cell>
        </row>
        <row r="1375">
          <cell r="A1375" t="str">
            <v>M949</v>
          </cell>
          <cell r="B1375" t="str">
            <v>Disco diam. p/ máq. de disco 48kW</v>
          </cell>
          <cell r="C1375" t="str">
            <v>un</v>
          </cell>
          <cell r="D1375">
            <v>1</v>
          </cell>
          <cell r="E1375" t="str">
            <v>un</v>
          </cell>
        </row>
        <row r="1376">
          <cell r="A1376" t="str">
            <v>M950</v>
          </cell>
          <cell r="B1376" t="str">
            <v>Coroa de diamante linha NX</v>
          </cell>
          <cell r="C1376" t="str">
            <v>un</v>
          </cell>
          <cell r="D1376">
            <v>1</v>
          </cell>
          <cell r="E1376" t="str">
            <v>un</v>
          </cell>
        </row>
        <row r="1377">
          <cell r="A1377" t="str">
            <v>M951</v>
          </cell>
          <cell r="B1377" t="str">
            <v>Calibrador de diamante linha NX</v>
          </cell>
          <cell r="C1377" t="str">
            <v>un</v>
          </cell>
          <cell r="D1377">
            <v>1</v>
          </cell>
          <cell r="E1377" t="str">
            <v>un</v>
          </cell>
        </row>
        <row r="1378">
          <cell r="A1378" t="str">
            <v>M952</v>
          </cell>
          <cell r="B1378" t="str">
            <v>Mola comum linha NX</v>
          </cell>
          <cell r="C1378" t="str">
            <v>un</v>
          </cell>
          <cell r="D1378">
            <v>1</v>
          </cell>
          <cell r="E1378" t="str">
            <v>un</v>
          </cell>
        </row>
        <row r="1379">
          <cell r="A1379" t="str">
            <v>M953</v>
          </cell>
          <cell r="B1379" t="str">
            <v>Barrilete simples linha NX</v>
          </cell>
          <cell r="C1379" t="str">
            <v>un</v>
          </cell>
          <cell r="D1379">
            <v>1</v>
          </cell>
          <cell r="E1379" t="str">
            <v>un</v>
          </cell>
        </row>
        <row r="1380">
          <cell r="A1380" t="str">
            <v>M954</v>
          </cell>
          <cell r="B1380" t="str">
            <v>Haste paredes paraleleas c/ niples</v>
          </cell>
          <cell r="C1380" t="str">
            <v>un</v>
          </cell>
          <cell r="D1380">
            <v>1</v>
          </cell>
          <cell r="E1380" t="str">
            <v>un</v>
          </cell>
        </row>
        <row r="1381">
          <cell r="A1381" t="str">
            <v>M955</v>
          </cell>
          <cell r="B1381" t="str">
            <v>Coroa de widia linha NX</v>
          </cell>
          <cell r="C1381" t="str">
            <v>un</v>
          </cell>
          <cell r="D1381">
            <v>1</v>
          </cell>
          <cell r="E1381" t="str">
            <v>un</v>
          </cell>
        </row>
        <row r="1382">
          <cell r="A1382" t="str">
            <v>M956</v>
          </cell>
          <cell r="B1382" t="str">
            <v>Sapata de widia linha NX</v>
          </cell>
          <cell r="C1382" t="str">
            <v>un</v>
          </cell>
          <cell r="D1382">
            <v>1</v>
          </cell>
          <cell r="E1382" t="str">
            <v>un</v>
          </cell>
        </row>
        <row r="1383">
          <cell r="A1383" t="str">
            <v>M957</v>
          </cell>
          <cell r="B1383" t="str">
            <v>Revestimento c/ conector linha NX</v>
          </cell>
          <cell r="C1383" t="str">
            <v>un</v>
          </cell>
          <cell r="D1383">
            <v>1</v>
          </cell>
          <cell r="E1383" t="str">
            <v>un</v>
          </cell>
        </row>
        <row r="1384">
          <cell r="A1384" t="str">
            <v>M958</v>
          </cell>
          <cell r="B1384" t="str">
            <v>Calibrador de widia simples linh NX</v>
          </cell>
          <cell r="C1384" t="str">
            <v>un</v>
          </cell>
          <cell r="D1384">
            <v>1</v>
          </cell>
          <cell r="E1384" t="str">
            <v>un</v>
          </cell>
        </row>
        <row r="1385">
          <cell r="A1385" t="str">
            <v>M960</v>
          </cell>
          <cell r="B1385" t="str">
            <v>Fio de nylon n. 40</v>
          </cell>
          <cell r="C1385" t="str">
            <v>rl</v>
          </cell>
          <cell r="D1385">
            <v>100</v>
          </cell>
          <cell r="E1385" t="str">
            <v>m</v>
          </cell>
        </row>
        <row r="1386">
          <cell r="A1386" t="str">
            <v>M969</v>
          </cell>
          <cell r="B1386" t="str">
            <v>Película refletiva lentes expostas</v>
          </cell>
          <cell r="C1386" t="str">
            <v>m2</v>
          </cell>
          <cell r="D1386">
            <v>1</v>
          </cell>
          <cell r="E1386" t="str">
            <v>m2</v>
          </cell>
        </row>
        <row r="1387">
          <cell r="A1387" t="str">
            <v>M970</v>
          </cell>
          <cell r="B1387" t="str">
            <v>Película refletiva lentes inclusas</v>
          </cell>
          <cell r="C1387" t="str">
            <v>m2</v>
          </cell>
          <cell r="D1387">
            <v>1</v>
          </cell>
          <cell r="E1387" t="str">
            <v>m2</v>
          </cell>
        </row>
        <row r="1388">
          <cell r="A1388" t="str">
            <v>M971</v>
          </cell>
          <cell r="B1388" t="str">
            <v>Dispositivo anti-ofuscante</v>
          </cell>
          <cell r="C1388" t="str">
            <v>m</v>
          </cell>
          <cell r="D1388">
            <v>1</v>
          </cell>
          <cell r="E1388" t="str">
            <v>m</v>
          </cell>
        </row>
        <row r="1389">
          <cell r="A1389" t="str">
            <v>M972</v>
          </cell>
          <cell r="B1389" t="str">
            <v>Tacha refletiva monodirecional</v>
          </cell>
          <cell r="C1389" t="str">
            <v>un</v>
          </cell>
          <cell r="D1389">
            <v>1</v>
          </cell>
          <cell r="E1389" t="str">
            <v>un</v>
          </cell>
        </row>
        <row r="1390">
          <cell r="A1390" t="str">
            <v>M973</v>
          </cell>
          <cell r="B1390" t="str">
            <v>Tacha refletiva bidirecional</v>
          </cell>
          <cell r="C1390" t="str">
            <v>un</v>
          </cell>
          <cell r="D1390">
            <v>1</v>
          </cell>
          <cell r="E1390" t="str">
            <v>un</v>
          </cell>
        </row>
        <row r="1391">
          <cell r="A1391" t="str">
            <v>M974</v>
          </cell>
          <cell r="B1391" t="str">
            <v>Tachão refletivo monodirecional</v>
          </cell>
          <cell r="C1391" t="str">
            <v>un</v>
          </cell>
          <cell r="D1391">
            <v>1</v>
          </cell>
          <cell r="E1391" t="str">
            <v>un</v>
          </cell>
        </row>
        <row r="1392">
          <cell r="A1392" t="str">
            <v>M975</v>
          </cell>
          <cell r="B1392" t="str">
            <v>Tachão refletivo bidirecional</v>
          </cell>
          <cell r="C1392" t="str">
            <v>un</v>
          </cell>
          <cell r="D1392">
            <v>1</v>
          </cell>
          <cell r="E1392" t="str">
            <v>un</v>
          </cell>
        </row>
        <row r="1393">
          <cell r="A1393" t="str">
            <v>M976</v>
          </cell>
          <cell r="B1393" t="str">
            <v>Baguete limitador de polietileno</v>
          </cell>
          <cell r="C1393" t="str">
            <v>m</v>
          </cell>
          <cell r="D1393">
            <v>1</v>
          </cell>
          <cell r="E1393" t="str">
            <v>m</v>
          </cell>
        </row>
        <row r="1394">
          <cell r="A1394" t="str">
            <v>M977</v>
          </cell>
          <cell r="B1394" t="str">
            <v>Selante asfáltico polimerizado</v>
          </cell>
          <cell r="C1394" t="str">
            <v>l</v>
          </cell>
          <cell r="D1394">
            <v>1</v>
          </cell>
          <cell r="E1394" t="str">
            <v>l</v>
          </cell>
        </row>
        <row r="1395">
          <cell r="A1395" t="str">
            <v>M980</v>
          </cell>
          <cell r="B1395" t="str">
            <v>Indenização de jazida</v>
          </cell>
          <cell r="C1395" t="str">
            <v>m3</v>
          </cell>
          <cell r="D1395">
            <v>1</v>
          </cell>
          <cell r="E1395" t="str">
            <v>m3</v>
          </cell>
        </row>
        <row r="1396">
          <cell r="A1396" t="str">
            <v>M982</v>
          </cell>
          <cell r="B1396" t="str">
            <v>Isopor de 5cm de espessura</v>
          </cell>
          <cell r="C1396" t="str">
            <v>m2</v>
          </cell>
          <cell r="D1396">
            <v>1</v>
          </cell>
          <cell r="E1396" t="str">
            <v>m2</v>
          </cell>
        </row>
        <row r="1397">
          <cell r="A1397" t="str">
            <v>M983</v>
          </cell>
          <cell r="B1397" t="str">
            <v>Disco diam. p/ máq. de disco 6kW</v>
          </cell>
          <cell r="C1397" t="str">
            <v>un</v>
          </cell>
          <cell r="D1397">
            <v>1</v>
          </cell>
          <cell r="E1397" t="str">
            <v>un</v>
          </cell>
        </row>
        <row r="1398">
          <cell r="A1398" t="str">
            <v>M984</v>
          </cell>
          <cell r="B1398" t="str">
            <v>Chumbadores</v>
          </cell>
          <cell r="C1398" t="str">
            <v>pç</v>
          </cell>
          <cell r="D1398">
            <v>0.3</v>
          </cell>
          <cell r="E1398" t="str">
            <v>kg</v>
          </cell>
        </row>
        <row r="1399">
          <cell r="A1399" t="str">
            <v>M985</v>
          </cell>
          <cell r="B1399" t="str">
            <v>Tubo plástico para purgadores</v>
          </cell>
          <cell r="C1399" t="str">
            <v>m</v>
          </cell>
          <cell r="D1399">
            <v>1</v>
          </cell>
          <cell r="E1399" t="str">
            <v>m</v>
          </cell>
        </row>
        <row r="1400">
          <cell r="A1400" t="str">
            <v>M996</v>
          </cell>
          <cell r="B1400" t="str">
            <v>Material Demolido</v>
          </cell>
          <cell r="C1400" t="str">
            <v>t</v>
          </cell>
          <cell r="D1400">
            <v>1</v>
          </cell>
          <cell r="E1400" t="str">
            <v>t</v>
          </cell>
        </row>
        <row r="1401">
          <cell r="A1401" t="str">
            <v>M997</v>
          </cell>
          <cell r="B1401" t="str">
            <v>Material Fresado</v>
          </cell>
          <cell r="C1401" t="str">
            <v>t</v>
          </cell>
          <cell r="D1401">
            <v>1</v>
          </cell>
          <cell r="E1401" t="str">
            <v>t</v>
          </cell>
        </row>
        <row r="1402">
          <cell r="A1402" t="str">
            <v>M998</v>
          </cell>
          <cell r="B1402" t="str">
            <v>Madeira</v>
          </cell>
          <cell r="C1402" t="str">
            <v>t</v>
          </cell>
          <cell r="D1402">
            <v>1</v>
          </cell>
          <cell r="E1402" t="str">
            <v>t</v>
          </cell>
        </row>
        <row r="1403">
          <cell r="A1403" t="str">
            <v>M999</v>
          </cell>
          <cell r="B1403" t="str">
            <v>Material retirado da pista</v>
          </cell>
          <cell r="C1403" t="str">
            <v>t</v>
          </cell>
          <cell r="D1403">
            <v>1</v>
          </cell>
          <cell r="E1403" t="str">
            <v>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8"/>
  <sheetViews>
    <sheetView tabSelected="1" view="pageBreakPreview" zoomScaleSheetLayoutView="100" workbookViewId="0">
      <selection activeCell="C54" sqref="C54"/>
    </sheetView>
  </sheetViews>
  <sheetFormatPr defaultRowHeight="15"/>
  <cols>
    <col min="1" max="1" width="11.42578125" customWidth="1"/>
    <col min="2" max="2" width="25.5703125" customWidth="1"/>
    <col min="3" max="4" width="20.7109375" customWidth="1"/>
  </cols>
  <sheetData>
    <row r="3" spans="1:4">
      <c r="A3" s="4"/>
      <c r="B3" s="4"/>
      <c r="C3" s="4"/>
      <c r="D3" s="4"/>
    </row>
    <row r="4" spans="1:4">
      <c r="A4" s="4"/>
      <c r="B4" s="4"/>
      <c r="C4" s="4"/>
      <c r="D4" s="4"/>
    </row>
    <row r="5" spans="1:4">
      <c r="A5" s="4"/>
      <c r="B5" s="4"/>
      <c r="C5" s="4"/>
      <c r="D5" s="4"/>
    </row>
    <row r="6" spans="1:4">
      <c r="A6" s="4"/>
      <c r="B6" s="4"/>
      <c r="C6" s="4"/>
      <c r="D6" s="4"/>
    </row>
    <row r="7" spans="1:4">
      <c r="A7" s="6"/>
      <c r="B7" s="6"/>
      <c r="C7" s="1"/>
      <c r="D7" s="3"/>
    </row>
    <row r="8" spans="1:4">
      <c r="A8" s="4"/>
      <c r="B8" s="4"/>
      <c r="C8" s="4"/>
      <c r="D8" s="4"/>
    </row>
    <row r="9" spans="1:4">
      <c r="A9" s="4"/>
      <c r="C9" s="4"/>
      <c r="D9" s="4"/>
    </row>
    <row r="10" spans="1:4">
      <c r="A10" s="4"/>
      <c r="B10" s="4"/>
      <c r="C10" s="4"/>
      <c r="D10" s="4"/>
    </row>
    <row r="11" spans="1:4">
      <c r="A11" s="4"/>
      <c r="B11" s="4"/>
      <c r="C11" s="4"/>
      <c r="D11" s="4"/>
    </row>
    <row r="12" spans="1:4" ht="15" customHeight="1"/>
    <row r="13" spans="1:4" ht="15" customHeight="1"/>
    <row r="14" spans="1:4" ht="15" customHeight="1">
      <c r="A14" s="7"/>
      <c r="B14" s="7"/>
      <c r="C14" s="7"/>
      <c r="D14" s="7"/>
    </row>
    <row r="15" spans="1:4" ht="15.75" customHeight="1">
      <c r="A15" s="7"/>
      <c r="B15" s="7"/>
      <c r="C15" s="7"/>
      <c r="D15" s="7"/>
    </row>
    <row r="16" spans="1:4">
      <c r="A16" s="6"/>
      <c r="B16" s="5"/>
      <c r="C16" s="1"/>
      <c r="D16" s="2"/>
    </row>
    <row r="17" spans="1:4">
      <c r="A17" s="4"/>
      <c r="B17" s="4"/>
      <c r="C17" s="4"/>
      <c r="D17" s="4"/>
    </row>
    <row r="18" spans="1:4" ht="27" customHeight="1">
      <c r="A18" s="238" t="s">
        <v>487</v>
      </c>
      <c r="B18" s="239"/>
      <c r="C18" s="239"/>
      <c r="D18" s="240"/>
    </row>
    <row r="19" spans="1:4" ht="15" customHeight="1">
      <c r="A19" s="241"/>
      <c r="B19" s="242"/>
      <c r="C19" s="242"/>
      <c r="D19" s="243"/>
    </row>
    <row r="20" spans="1:4" ht="15" customHeight="1">
      <c r="A20" s="241"/>
      <c r="B20" s="242"/>
      <c r="C20" s="242"/>
      <c r="D20" s="243"/>
    </row>
    <row r="21" spans="1:4" ht="15" customHeight="1">
      <c r="A21" s="241"/>
      <c r="B21" s="242"/>
      <c r="C21" s="242"/>
      <c r="D21" s="243"/>
    </row>
    <row r="22" spans="1:4" ht="15" customHeight="1">
      <c r="A22" s="241"/>
      <c r="B22" s="242"/>
      <c r="C22" s="242"/>
      <c r="D22" s="243"/>
    </row>
    <row r="23" spans="1:4" ht="15" customHeight="1">
      <c r="A23" s="241"/>
      <c r="B23" s="242"/>
      <c r="C23" s="242"/>
      <c r="D23" s="243"/>
    </row>
    <row r="24" spans="1:4" ht="15" customHeight="1">
      <c r="A24" s="241"/>
      <c r="B24" s="242"/>
      <c r="C24" s="242"/>
      <c r="D24" s="243"/>
    </row>
    <row r="25" spans="1:4" ht="15" customHeight="1">
      <c r="A25" s="241"/>
      <c r="B25" s="242"/>
      <c r="C25" s="242"/>
      <c r="D25" s="243"/>
    </row>
    <row r="26" spans="1:4" ht="15" customHeight="1">
      <c r="A26" s="241"/>
      <c r="B26" s="242"/>
      <c r="C26" s="242"/>
      <c r="D26" s="243"/>
    </row>
    <row r="27" spans="1:4" ht="15" customHeight="1">
      <c r="A27" s="241"/>
      <c r="B27" s="242"/>
      <c r="C27" s="242"/>
      <c r="D27" s="243"/>
    </row>
    <row r="28" spans="1:4" ht="15" customHeight="1">
      <c r="A28" s="244"/>
      <c r="B28" s="245"/>
      <c r="C28" s="245"/>
      <c r="D28" s="246"/>
    </row>
    <row r="29" spans="1:4" ht="15" customHeight="1">
      <c r="A29" s="4"/>
      <c r="B29" s="4"/>
      <c r="C29" s="4"/>
      <c r="D29" s="4"/>
    </row>
    <row r="30" spans="1:4" ht="15" customHeight="1">
      <c r="A30" s="4"/>
      <c r="B30" s="4"/>
      <c r="C30" s="4"/>
      <c r="D30" s="4"/>
    </row>
    <row r="46" spans="1:6">
      <c r="E46" s="4"/>
      <c r="F46" s="4"/>
    </row>
    <row r="47" spans="1:6" ht="37.5" customHeight="1">
      <c r="A47" s="237" t="str">
        <f>Orçamento!A3</f>
        <v>Proprietário:  FUNDAÇÃO PARA O DESENVOLVIMENTO AGRO AMBIENTAL, CIENTÍFICO E TECNOLÓGICO DE SORRISO</v>
      </c>
      <c r="B47" s="237"/>
      <c r="C47" s="237"/>
      <c r="D47" s="237"/>
      <c r="E47" s="45"/>
      <c r="F47" s="10"/>
    </row>
    <row r="48" spans="1:6">
      <c r="A48" s="9" t="str">
        <f>Orçamento!A4</f>
        <v>Obra:</v>
      </c>
      <c r="B48" s="9" t="str">
        <f>Orçamento!B4</f>
        <v>Parque Tecnológico</v>
      </c>
      <c r="C48" s="9"/>
      <c r="D48" s="9"/>
      <c r="E48" s="9"/>
      <c r="F48" s="9"/>
    </row>
  </sheetData>
  <mergeCells count="2">
    <mergeCell ref="A47:D47"/>
    <mergeCell ref="A18:D28"/>
  </mergeCells>
  <printOptions horizontalCentered="1" verticalCentered="1"/>
  <pageMargins left="0.51181102362204722" right="0.51181102362204722" top="0.78740157480314965" bottom="0.59" header="0.31496062992125984" footer="0.11811023622047245"/>
  <pageSetup paperSize="9" orientation="portrait" r:id="rId1"/>
  <headerFooter>
    <oddFooter>&amp;L&amp;G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Q160"/>
  <sheetViews>
    <sheetView view="pageBreakPreview" zoomScale="90" zoomScaleNormal="90" zoomScaleSheetLayoutView="90" zoomScalePageLayoutView="74" workbookViewId="0">
      <selection activeCell="L92" sqref="L92"/>
    </sheetView>
  </sheetViews>
  <sheetFormatPr defaultRowHeight="15"/>
  <cols>
    <col min="1" max="1" width="15" style="52" customWidth="1"/>
    <col min="2" max="2" width="13.140625" style="52" customWidth="1"/>
    <col min="3" max="3" width="9.7109375" style="25" customWidth="1"/>
    <col min="4" max="4" width="61.42578125" style="23" bestFit="1" customWidth="1"/>
    <col min="5" max="5" width="6.7109375" style="52" customWidth="1"/>
    <col min="6" max="6" width="12.42578125" style="24" bestFit="1" customWidth="1"/>
    <col min="7" max="7" width="11.42578125" style="24" bestFit="1" customWidth="1"/>
    <col min="8" max="8" width="13.85546875" style="24" bestFit="1" customWidth="1"/>
    <col min="9" max="9" width="11.7109375" style="52" customWidth="1"/>
    <col min="10" max="10" width="19.85546875" style="24" bestFit="1" customWidth="1"/>
    <col min="11" max="11" width="16" style="54" bestFit="1" customWidth="1"/>
    <col min="12" max="12" width="16" bestFit="1" customWidth="1"/>
    <col min="13" max="13" width="14.42578125" bestFit="1" customWidth="1"/>
    <col min="14" max="14" width="9.140625" style="54" customWidth="1"/>
    <col min="15" max="15" width="11.5703125" bestFit="1" customWidth="1"/>
    <col min="16" max="17" width="9.140625" style="54"/>
    <col min="18" max="18" width="23.28515625" style="54" hidden="1" customWidth="1"/>
    <col min="19" max="19" width="4.7109375" style="54" hidden="1" customWidth="1"/>
    <col min="20" max="67" width="9.140625" style="54"/>
    <col min="68" max="111" width="9.140625" style="52"/>
    <col min="112" max="16384" width="9.140625" style="21"/>
  </cols>
  <sheetData>
    <row r="1" spans="1:111">
      <c r="A1" s="253" t="str">
        <f>Capa!A18</f>
        <v>ORÇAMENTO - INSTALAÇÃO ELÉTRICA (Materiais e MO)
          Parque Tecnológico</v>
      </c>
      <c r="B1" s="253"/>
      <c r="C1" s="253"/>
      <c r="D1" s="253"/>
      <c r="E1" s="253"/>
      <c r="F1" s="253"/>
      <c r="G1" s="253"/>
      <c r="H1" s="253"/>
      <c r="I1" s="253"/>
      <c r="J1" s="253"/>
      <c r="K1"/>
    </row>
    <row r="2" spans="1:111">
      <c r="A2" s="253"/>
      <c r="B2" s="253"/>
      <c r="C2" s="253"/>
      <c r="D2" s="253"/>
      <c r="E2" s="253"/>
      <c r="F2" s="253"/>
      <c r="G2" s="253"/>
      <c r="H2" s="253"/>
      <c r="I2" s="253"/>
      <c r="J2" s="253"/>
      <c r="K2"/>
    </row>
    <row r="3" spans="1:111" s="56" customFormat="1">
      <c r="A3" s="258" t="s">
        <v>120</v>
      </c>
      <c r="B3" s="258"/>
      <c r="C3" s="258"/>
      <c r="D3" s="258"/>
      <c r="E3" s="80" t="s">
        <v>7</v>
      </c>
      <c r="F3" s="81"/>
      <c r="G3" s="58">
        <f>$I$153</f>
        <v>992206.74</v>
      </c>
      <c r="H3" s="58"/>
      <c r="I3" s="82" t="s">
        <v>8</v>
      </c>
      <c r="J3" s="98">
        <v>43677</v>
      </c>
      <c r="K3"/>
      <c r="N3" s="55"/>
      <c r="O3"/>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row>
    <row r="4" spans="1:111" s="56" customFormat="1">
      <c r="A4" s="72" t="s">
        <v>77</v>
      </c>
      <c r="B4" s="66" t="s">
        <v>116</v>
      </c>
      <c r="C4" s="66"/>
      <c r="D4" s="66"/>
      <c r="E4" s="73"/>
      <c r="F4" s="83" t="s">
        <v>119</v>
      </c>
      <c r="G4" s="74" t="e">
        <f>G3/C6</f>
        <v>#DIV/0!</v>
      </c>
      <c r="H4" s="74"/>
      <c r="I4" s="120" t="s">
        <v>79</v>
      </c>
      <c r="J4" s="99">
        <f>'BDI - Serviços'!I23</f>
        <v>0.24940000000000001</v>
      </c>
      <c r="K4"/>
      <c r="N4" s="55"/>
      <c r="O4"/>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row>
    <row r="5" spans="1:111" s="56" customFormat="1">
      <c r="A5" s="72" t="s">
        <v>69</v>
      </c>
      <c r="B5" s="116" t="s">
        <v>117</v>
      </c>
      <c r="C5" s="84"/>
      <c r="D5" s="85"/>
      <c r="E5" s="86"/>
      <c r="F5" s="74"/>
      <c r="G5" s="74"/>
      <c r="H5" s="74"/>
      <c r="I5" s="120" t="s">
        <v>80</v>
      </c>
      <c r="J5" s="99">
        <f>'BDI-Equipamentos'!I23</f>
        <v>0.1278</v>
      </c>
      <c r="K5"/>
      <c r="N5" s="55"/>
      <c r="O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row>
    <row r="6" spans="1:111" s="56" customFormat="1">
      <c r="A6" s="257" t="s">
        <v>118</v>
      </c>
      <c r="B6" s="257"/>
      <c r="C6" s="134"/>
      <c r="D6" s="121"/>
      <c r="E6" s="86"/>
      <c r="F6" s="74"/>
      <c r="G6" s="74"/>
      <c r="H6" s="87"/>
      <c r="I6" s="83" t="s">
        <v>78</v>
      </c>
      <c r="J6" s="66" t="s">
        <v>122</v>
      </c>
      <c r="K6"/>
      <c r="N6" s="55"/>
      <c r="O6"/>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row>
    <row r="7" spans="1:111" s="56" customFormat="1">
      <c r="A7" s="234" t="s">
        <v>497</v>
      </c>
      <c r="B7" s="235"/>
      <c r="C7" s="84"/>
      <c r="D7" s="121"/>
      <c r="E7" s="88" t="s">
        <v>76</v>
      </c>
      <c r="F7" s="74"/>
      <c r="G7" s="74"/>
      <c r="H7" s="74"/>
      <c r="I7" s="66"/>
      <c r="J7" s="66"/>
      <c r="K7"/>
      <c r="N7" s="55"/>
      <c r="O7"/>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row>
    <row r="8" spans="1:111">
      <c r="A8" s="61"/>
      <c r="B8" s="61"/>
      <c r="C8" s="60"/>
      <c r="D8" s="63"/>
      <c r="F8" s="8"/>
      <c r="G8" s="8"/>
      <c r="H8" s="22"/>
      <c r="I8" s="61"/>
      <c r="J8" s="8"/>
      <c r="K8"/>
    </row>
    <row r="9" spans="1:111">
      <c r="A9" s="254" t="s">
        <v>6</v>
      </c>
      <c r="B9" s="255" t="s">
        <v>70</v>
      </c>
      <c r="C9" s="254" t="s">
        <v>0</v>
      </c>
      <c r="D9" s="255" t="s">
        <v>1</v>
      </c>
      <c r="E9" s="255" t="s">
        <v>12</v>
      </c>
      <c r="F9" s="256" t="s">
        <v>74</v>
      </c>
      <c r="G9" s="119"/>
      <c r="H9" s="254" t="s">
        <v>2</v>
      </c>
      <c r="I9" s="254"/>
      <c r="J9" s="254"/>
      <c r="K9"/>
    </row>
    <row r="10" spans="1:111" ht="36">
      <c r="A10" s="254"/>
      <c r="B10" s="255"/>
      <c r="C10" s="254"/>
      <c r="D10" s="255"/>
      <c r="E10" s="255"/>
      <c r="F10" s="256"/>
      <c r="G10" s="30" t="s">
        <v>68</v>
      </c>
      <c r="H10" s="30" t="s">
        <v>3</v>
      </c>
      <c r="I10" s="118" t="s">
        <v>4</v>
      </c>
      <c r="J10" s="30" t="s">
        <v>5</v>
      </c>
      <c r="K10"/>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row>
    <row r="11" spans="1:111" s="97" customFormat="1">
      <c r="A11" s="14"/>
      <c r="B11" s="14"/>
      <c r="C11" s="11" t="s">
        <v>16</v>
      </c>
      <c r="D11" s="12" t="s">
        <v>141</v>
      </c>
      <c r="E11" s="14"/>
      <c r="F11" s="15"/>
      <c r="G11" s="15"/>
      <c r="H11" s="15"/>
      <c r="I11" s="16"/>
      <c r="J11" s="15"/>
      <c r="K11"/>
      <c r="N11" s="55"/>
      <c r="O11"/>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row>
    <row r="12" spans="1:111" s="97" customFormat="1">
      <c r="A12" s="129">
        <v>11273</v>
      </c>
      <c r="B12" s="129" t="s">
        <v>443</v>
      </c>
      <c r="C12" s="130" t="s">
        <v>18</v>
      </c>
      <c r="D12" s="48" t="s">
        <v>208</v>
      </c>
      <c r="E12" s="131" t="s">
        <v>135</v>
      </c>
      <c r="F12" s="50">
        <v>27</v>
      </c>
      <c r="G12" s="132">
        <f t="shared" ref="G12:G131" si="0">$J$5</f>
        <v>0.1278</v>
      </c>
      <c r="H12" s="50">
        <v>7.86</v>
      </c>
      <c r="I12" s="133">
        <f t="shared" ref="I12:I44" si="1">H12*(1+G12)</f>
        <v>8.86</v>
      </c>
      <c r="J12" s="50">
        <f t="shared" ref="J12:J27" si="2">F12*I12</f>
        <v>239.22</v>
      </c>
      <c r="K12"/>
      <c r="N12" s="96"/>
      <c r="O12"/>
      <c r="P12" s="96"/>
      <c r="Q12" s="96"/>
      <c r="R12" s="96" t="str">
        <f t="shared" ref="R12:R48" si="3">"'Mapa de cotação'!J"&amp;S12</f>
        <v>'Mapa de cotação'!J11</v>
      </c>
      <c r="S12" s="96">
        <f>S109+4</f>
        <v>11</v>
      </c>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row>
    <row r="13" spans="1:111" s="97" customFormat="1">
      <c r="A13" s="129">
        <v>11272</v>
      </c>
      <c r="B13" s="129" t="s">
        <v>443</v>
      </c>
      <c r="C13" s="130" t="s">
        <v>21</v>
      </c>
      <c r="D13" s="48" t="s">
        <v>209</v>
      </c>
      <c r="E13" s="131" t="s">
        <v>135</v>
      </c>
      <c r="F13" s="50">
        <v>38</v>
      </c>
      <c r="G13" s="132">
        <f t="shared" si="0"/>
        <v>0.1278</v>
      </c>
      <c r="H13" s="50">
        <v>4.74</v>
      </c>
      <c r="I13" s="133">
        <f t="shared" si="1"/>
        <v>5.35</v>
      </c>
      <c r="J13" s="50">
        <f t="shared" si="2"/>
        <v>203.3</v>
      </c>
      <c r="K13"/>
      <c r="N13" s="96"/>
      <c r="O13"/>
      <c r="P13" s="96"/>
      <c r="Q13" s="96"/>
      <c r="R13" s="96" t="str">
        <f t="shared" si="3"/>
        <v>'Mapa de cotação'!J15</v>
      </c>
      <c r="S13" s="96">
        <f>S12+4</f>
        <v>15</v>
      </c>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row>
    <row r="14" spans="1:111" s="97" customFormat="1">
      <c r="A14" s="129">
        <v>346</v>
      </c>
      <c r="B14" s="129" t="s">
        <v>443</v>
      </c>
      <c r="C14" s="130" t="s">
        <v>24</v>
      </c>
      <c r="D14" s="48" t="s">
        <v>212</v>
      </c>
      <c r="E14" s="131" t="s">
        <v>136</v>
      </c>
      <c r="F14" s="50">
        <v>1</v>
      </c>
      <c r="G14" s="132">
        <f t="shared" si="0"/>
        <v>0.1278</v>
      </c>
      <c r="H14" s="50">
        <v>12.52</v>
      </c>
      <c r="I14" s="133">
        <f t="shared" si="1"/>
        <v>14.12</v>
      </c>
      <c r="J14" s="50">
        <f t="shared" si="2"/>
        <v>14.12</v>
      </c>
      <c r="K14"/>
      <c r="N14" s="96"/>
      <c r="O14"/>
      <c r="P14" s="96"/>
      <c r="Q14" s="96"/>
      <c r="R14" s="96" t="str">
        <f t="shared" si="3"/>
        <v>'Mapa de cotação'!J27</v>
      </c>
      <c r="S14" s="96">
        <f>S111+4</f>
        <v>27</v>
      </c>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row>
    <row r="15" spans="1:111" s="97" customFormat="1">
      <c r="A15" s="129">
        <v>1094</v>
      </c>
      <c r="B15" s="129" t="s">
        <v>443</v>
      </c>
      <c r="C15" s="130" t="s">
        <v>27</v>
      </c>
      <c r="D15" s="48" t="s">
        <v>215</v>
      </c>
      <c r="E15" s="131" t="s">
        <v>135</v>
      </c>
      <c r="F15" s="50">
        <v>80</v>
      </c>
      <c r="G15" s="132">
        <f t="shared" si="0"/>
        <v>0.1278</v>
      </c>
      <c r="H15" s="50">
        <v>14.97</v>
      </c>
      <c r="I15" s="133">
        <f t="shared" si="1"/>
        <v>16.88</v>
      </c>
      <c r="J15" s="50">
        <f t="shared" si="2"/>
        <v>1350.4</v>
      </c>
      <c r="K15"/>
      <c r="N15" s="96"/>
      <c r="O15"/>
      <c r="P15" s="96"/>
      <c r="Q15" s="96"/>
      <c r="R15" s="96" t="str">
        <f t="shared" si="3"/>
        <v>'Mapa de cotação'!J39</v>
      </c>
      <c r="S15" s="96">
        <f>S113+4</f>
        <v>39</v>
      </c>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row>
    <row r="16" spans="1:111" s="97" customFormat="1">
      <c r="A16" s="129">
        <v>1092</v>
      </c>
      <c r="B16" s="129" t="s">
        <v>443</v>
      </c>
      <c r="C16" s="130" t="s">
        <v>42</v>
      </c>
      <c r="D16" s="48" t="s">
        <v>216</v>
      </c>
      <c r="E16" s="131" t="s">
        <v>135</v>
      </c>
      <c r="F16" s="50">
        <v>198</v>
      </c>
      <c r="G16" s="132">
        <f t="shared" si="0"/>
        <v>0.1278</v>
      </c>
      <c r="H16" s="50">
        <v>24.62</v>
      </c>
      <c r="I16" s="133">
        <f t="shared" si="1"/>
        <v>27.77</v>
      </c>
      <c r="J16" s="50">
        <f t="shared" si="2"/>
        <v>5498.46</v>
      </c>
      <c r="K16"/>
      <c r="N16" s="96"/>
      <c r="O16"/>
      <c r="P16" s="96"/>
      <c r="Q16" s="96"/>
      <c r="R16" s="96" t="str">
        <f t="shared" si="3"/>
        <v>'Mapa de cotação'!J43</v>
      </c>
      <c r="S16" s="96">
        <f t="shared" ref="S16:S48" si="4">S15+4</f>
        <v>43</v>
      </c>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row>
    <row r="17" spans="1:111" s="97" customFormat="1">
      <c r="A17" s="129">
        <v>379</v>
      </c>
      <c r="B17" s="129" t="s">
        <v>443</v>
      </c>
      <c r="C17" s="130" t="s">
        <v>142</v>
      </c>
      <c r="D17" s="48" t="s">
        <v>217</v>
      </c>
      <c r="E17" s="131" t="s">
        <v>135</v>
      </c>
      <c r="F17" s="50">
        <v>737</v>
      </c>
      <c r="G17" s="132">
        <f t="shared" si="0"/>
        <v>0.1278</v>
      </c>
      <c r="H17" s="50">
        <v>0.46</v>
      </c>
      <c r="I17" s="133">
        <f t="shared" si="1"/>
        <v>0.52</v>
      </c>
      <c r="J17" s="50">
        <f t="shared" si="2"/>
        <v>383.24</v>
      </c>
      <c r="K17"/>
      <c r="N17" s="96"/>
      <c r="O17"/>
      <c r="P17" s="96"/>
      <c r="Q17" s="96"/>
      <c r="R17" s="96" t="str">
        <f t="shared" si="3"/>
        <v>'Mapa de cotação'!J47</v>
      </c>
      <c r="S17" s="96">
        <f t="shared" si="4"/>
        <v>47</v>
      </c>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row>
    <row r="18" spans="1:111" s="97" customFormat="1">
      <c r="A18" s="129">
        <v>39182</v>
      </c>
      <c r="B18" s="129" t="s">
        <v>443</v>
      </c>
      <c r="C18" s="130" t="s">
        <v>143</v>
      </c>
      <c r="D18" s="48" t="s">
        <v>444</v>
      </c>
      <c r="E18" s="131" t="s">
        <v>135</v>
      </c>
      <c r="F18" s="50">
        <v>1</v>
      </c>
      <c r="G18" s="132">
        <f t="shared" si="0"/>
        <v>0.1278</v>
      </c>
      <c r="H18" s="50">
        <v>5.54</v>
      </c>
      <c r="I18" s="133">
        <f t="shared" si="1"/>
        <v>6.25</v>
      </c>
      <c r="J18" s="50">
        <f t="shared" si="2"/>
        <v>6.25</v>
      </c>
      <c r="K18"/>
      <c r="N18" s="96"/>
      <c r="O18"/>
      <c r="P18" s="96"/>
      <c r="Q18" s="96"/>
      <c r="R18" s="96" t="str">
        <f t="shared" si="3"/>
        <v>'Mapa de cotação'!J63</v>
      </c>
      <c r="S18" s="96">
        <f>S87+4</f>
        <v>63</v>
      </c>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row>
    <row r="19" spans="1:111" s="97" customFormat="1" ht="36">
      <c r="A19" s="129">
        <v>1051</v>
      </c>
      <c r="B19" s="129" t="s">
        <v>443</v>
      </c>
      <c r="C19" s="130" t="s">
        <v>144</v>
      </c>
      <c r="D19" s="48" t="s">
        <v>445</v>
      </c>
      <c r="E19" s="131" t="s">
        <v>135</v>
      </c>
      <c r="F19" s="50">
        <v>1</v>
      </c>
      <c r="G19" s="132">
        <f t="shared" si="0"/>
        <v>0.1278</v>
      </c>
      <c r="H19" s="50">
        <v>33.19</v>
      </c>
      <c r="I19" s="133">
        <f t="shared" si="1"/>
        <v>37.43</v>
      </c>
      <c r="J19" s="50">
        <f t="shared" si="2"/>
        <v>37.43</v>
      </c>
      <c r="K19"/>
      <c r="N19" s="96"/>
      <c r="O19"/>
      <c r="P19" s="96"/>
      <c r="Q19" s="96"/>
      <c r="R19" s="96" t="str">
        <f t="shared" si="3"/>
        <v>'Mapa de cotação'!J67</v>
      </c>
      <c r="S19" s="96">
        <f t="shared" si="4"/>
        <v>67</v>
      </c>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row>
    <row r="20" spans="1:111" s="97" customFormat="1">
      <c r="A20" s="129" t="str">
        <f>"COTAÇÃO - "&amp;'Mapa de cotação'!A75</f>
        <v>COTAÇÃO - 19</v>
      </c>
      <c r="B20" s="129" t="s">
        <v>121</v>
      </c>
      <c r="C20" s="130" t="s">
        <v>145</v>
      </c>
      <c r="D20" s="48" t="s">
        <v>223</v>
      </c>
      <c r="E20" s="131" t="s">
        <v>137</v>
      </c>
      <c r="F20" s="50">
        <v>591</v>
      </c>
      <c r="G20" s="132">
        <f t="shared" si="0"/>
        <v>0.1278</v>
      </c>
      <c r="H20" s="50">
        <v>3.36</v>
      </c>
      <c r="I20" s="133">
        <f t="shared" si="1"/>
        <v>3.79</v>
      </c>
      <c r="J20" s="50">
        <f t="shared" si="2"/>
        <v>2239.89</v>
      </c>
      <c r="K20"/>
      <c r="N20" s="96"/>
      <c r="O20"/>
      <c r="P20" s="96"/>
      <c r="Q20" s="96"/>
      <c r="R20" s="96" t="str">
        <f t="shared" si="3"/>
        <v>'Mapa de cotação'!J75</v>
      </c>
      <c r="S20" s="96">
        <f>S115+4</f>
        <v>75</v>
      </c>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row>
    <row r="21" spans="1:111" s="97" customFormat="1">
      <c r="A21" s="129">
        <v>25002</v>
      </c>
      <c r="B21" s="129" t="s">
        <v>439</v>
      </c>
      <c r="C21" s="130" t="s">
        <v>146</v>
      </c>
      <c r="D21" s="48" t="s">
        <v>225</v>
      </c>
      <c r="E21" s="131" t="s">
        <v>136</v>
      </c>
      <c r="F21" s="50">
        <v>587</v>
      </c>
      <c r="G21" s="132">
        <f t="shared" si="0"/>
        <v>0.1278</v>
      </c>
      <c r="H21" s="50">
        <v>23.43</v>
      </c>
      <c r="I21" s="133">
        <f t="shared" si="1"/>
        <v>26.42</v>
      </c>
      <c r="J21" s="50">
        <f t="shared" si="2"/>
        <v>15508.54</v>
      </c>
      <c r="K21"/>
      <c r="N21" s="96"/>
      <c r="O21"/>
      <c r="P21" s="96"/>
      <c r="Q21" s="96"/>
      <c r="R21" s="96" t="str">
        <f t="shared" si="3"/>
        <v>'Mapa de cotação'!J83</v>
      </c>
      <c r="S21" s="96">
        <f>S116+4</f>
        <v>83</v>
      </c>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row>
    <row r="22" spans="1:111" s="97" customFormat="1">
      <c r="A22" s="129" t="str">
        <f>"COTAÇÃO - "&amp;'Mapa de cotação'!A95</f>
        <v>COTAÇÃO - 24</v>
      </c>
      <c r="B22" s="129" t="s">
        <v>121</v>
      </c>
      <c r="C22" s="130" t="s">
        <v>147</v>
      </c>
      <c r="D22" s="48" t="s">
        <v>228</v>
      </c>
      <c r="E22" s="131" t="s">
        <v>137</v>
      </c>
      <c r="F22" s="50">
        <v>118</v>
      </c>
      <c r="G22" s="132">
        <f t="shared" si="0"/>
        <v>0.1278</v>
      </c>
      <c r="H22" s="50">
        <v>13.79</v>
      </c>
      <c r="I22" s="133">
        <f t="shared" si="1"/>
        <v>15.55</v>
      </c>
      <c r="J22" s="50">
        <f t="shared" si="2"/>
        <v>1834.9</v>
      </c>
      <c r="K22"/>
      <c r="N22" s="96"/>
      <c r="O22"/>
      <c r="P22" s="96"/>
      <c r="Q22" s="96"/>
      <c r="R22" s="96" t="str">
        <f t="shared" si="3"/>
        <v>'Mapa de cotação'!J95</v>
      </c>
      <c r="S22" s="96">
        <f>S118+4</f>
        <v>95</v>
      </c>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row>
    <row r="23" spans="1:111" s="97" customFormat="1">
      <c r="A23" s="129" t="str">
        <f>"COTAÇÃO - "&amp;'Mapa de cotação'!A103</f>
        <v>COTAÇÃO - 26</v>
      </c>
      <c r="B23" s="129" t="s">
        <v>121</v>
      </c>
      <c r="C23" s="130" t="s">
        <v>148</v>
      </c>
      <c r="D23" s="48" t="s">
        <v>230</v>
      </c>
      <c r="E23" s="131" t="s">
        <v>137</v>
      </c>
      <c r="F23" s="50">
        <v>21</v>
      </c>
      <c r="G23" s="132">
        <f t="shared" si="0"/>
        <v>0.1278</v>
      </c>
      <c r="H23" s="50">
        <v>5.3</v>
      </c>
      <c r="I23" s="133">
        <f t="shared" si="1"/>
        <v>5.98</v>
      </c>
      <c r="J23" s="50">
        <f t="shared" si="2"/>
        <v>125.58</v>
      </c>
      <c r="K23"/>
      <c r="N23" s="96"/>
      <c r="O23"/>
      <c r="P23" s="96"/>
      <c r="Q23" s="96"/>
      <c r="R23" s="96" t="str">
        <f t="shared" si="3"/>
        <v>'Mapa de cotação'!J103</v>
      </c>
      <c r="S23" s="96">
        <f>S119+4</f>
        <v>103</v>
      </c>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row>
    <row r="24" spans="1:111" s="97" customFormat="1">
      <c r="A24" s="129" t="str">
        <f>"COTAÇÃO - "&amp;'Mapa de cotação'!A107</f>
        <v>COTAÇÃO - 27</v>
      </c>
      <c r="B24" s="129" t="s">
        <v>121</v>
      </c>
      <c r="C24" s="130" t="s">
        <v>149</v>
      </c>
      <c r="D24" s="48" t="s">
        <v>231</v>
      </c>
      <c r="E24" s="131" t="s">
        <v>137</v>
      </c>
      <c r="F24" s="50">
        <v>36</v>
      </c>
      <c r="G24" s="132">
        <f t="shared" si="0"/>
        <v>0.1278</v>
      </c>
      <c r="H24" s="50">
        <v>75.22</v>
      </c>
      <c r="I24" s="133">
        <f t="shared" si="1"/>
        <v>84.83</v>
      </c>
      <c r="J24" s="50">
        <f t="shared" si="2"/>
        <v>3053.88</v>
      </c>
      <c r="K24"/>
      <c r="N24" s="96"/>
      <c r="O24"/>
      <c r="P24" s="96"/>
      <c r="Q24" s="96"/>
      <c r="R24" s="96" t="str">
        <f t="shared" si="3"/>
        <v>'Mapa de cotação'!J107</v>
      </c>
      <c r="S24" s="96">
        <f t="shared" si="4"/>
        <v>107</v>
      </c>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row>
    <row r="25" spans="1:111" s="97" customFormat="1" ht="36">
      <c r="A25" s="129">
        <v>1000</v>
      </c>
      <c r="B25" s="129" t="s">
        <v>443</v>
      </c>
      <c r="C25" s="130" t="s">
        <v>150</v>
      </c>
      <c r="D25" s="48" t="s">
        <v>446</v>
      </c>
      <c r="E25" s="131" t="s">
        <v>137</v>
      </c>
      <c r="F25" s="50">
        <v>27</v>
      </c>
      <c r="G25" s="132">
        <f t="shared" si="0"/>
        <v>0.1278</v>
      </c>
      <c r="H25" s="50">
        <v>101.32</v>
      </c>
      <c r="I25" s="133">
        <f t="shared" si="1"/>
        <v>114.27</v>
      </c>
      <c r="J25" s="50">
        <f t="shared" si="2"/>
        <v>3085.29</v>
      </c>
      <c r="K25"/>
      <c r="N25" s="96"/>
      <c r="O25"/>
      <c r="P25" s="96"/>
      <c r="Q25" s="96"/>
      <c r="R25" s="96" t="str">
        <f t="shared" si="3"/>
        <v>'Mapa de cotação'!J111</v>
      </c>
      <c r="S25" s="96">
        <f t="shared" si="4"/>
        <v>111</v>
      </c>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row>
    <row r="26" spans="1:111" s="97" customFormat="1">
      <c r="A26" s="129" t="str">
        <f>"COTAÇÃO - "&amp;'Mapa de cotação'!A115</f>
        <v>COTAÇÃO - 29</v>
      </c>
      <c r="B26" s="129" t="s">
        <v>121</v>
      </c>
      <c r="C26" s="130" t="s">
        <v>151</v>
      </c>
      <c r="D26" s="48" t="s">
        <v>233</v>
      </c>
      <c r="E26" s="131" t="s">
        <v>137</v>
      </c>
      <c r="F26" s="50">
        <v>9</v>
      </c>
      <c r="G26" s="132">
        <f t="shared" si="0"/>
        <v>0.1278</v>
      </c>
      <c r="H26" s="50">
        <v>46.33</v>
      </c>
      <c r="I26" s="133">
        <f t="shared" si="1"/>
        <v>52.25</v>
      </c>
      <c r="J26" s="50">
        <f t="shared" si="2"/>
        <v>470.25</v>
      </c>
      <c r="K26"/>
      <c r="N26" s="96"/>
      <c r="O26"/>
      <c r="P26" s="96"/>
      <c r="Q26" s="96"/>
      <c r="R26" s="96" t="str">
        <f t="shared" si="3"/>
        <v>'Mapa de cotação'!J115</v>
      </c>
      <c r="S26" s="96">
        <f t="shared" si="4"/>
        <v>115</v>
      </c>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row>
    <row r="27" spans="1:111" s="97" customFormat="1">
      <c r="A27" s="129" t="str">
        <f>"COTAÇÃO - "&amp;'Mapa de cotação'!A127</f>
        <v>COTAÇÃO - 32</v>
      </c>
      <c r="B27" s="129" t="s">
        <v>121</v>
      </c>
      <c r="C27" s="130" t="s">
        <v>152</v>
      </c>
      <c r="D27" s="48" t="s">
        <v>236</v>
      </c>
      <c r="E27" s="131" t="s">
        <v>137</v>
      </c>
      <c r="F27" s="50">
        <v>1119</v>
      </c>
      <c r="G27" s="132">
        <f t="shared" si="0"/>
        <v>0.1278</v>
      </c>
      <c r="H27" s="50">
        <v>46.17</v>
      </c>
      <c r="I27" s="133">
        <f t="shared" si="1"/>
        <v>52.07</v>
      </c>
      <c r="J27" s="50">
        <f t="shared" si="2"/>
        <v>58266.33</v>
      </c>
      <c r="K27"/>
      <c r="N27" s="96"/>
      <c r="O27"/>
      <c r="P27" s="96"/>
      <c r="Q27" s="96"/>
      <c r="R27" s="96" t="str">
        <f t="shared" si="3"/>
        <v>'Mapa de cotação'!J127</v>
      </c>
      <c r="S27" s="96">
        <f>S121+4</f>
        <v>127</v>
      </c>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row>
    <row r="28" spans="1:111" s="97" customFormat="1">
      <c r="A28" s="129" t="str">
        <f>"COTAÇÃO - "&amp;'Mapa de cotação'!A131</f>
        <v>COTAÇÃO - 33</v>
      </c>
      <c r="B28" s="129" t="s">
        <v>121</v>
      </c>
      <c r="C28" s="130" t="s">
        <v>153</v>
      </c>
      <c r="D28" s="48" t="s">
        <v>237</v>
      </c>
      <c r="E28" s="131" t="s">
        <v>137</v>
      </c>
      <c r="F28" s="50">
        <v>2616</v>
      </c>
      <c r="G28" s="132">
        <f t="shared" si="0"/>
        <v>0.1278</v>
      </c>
      <c r="H28" s="50">
        <v>16.8</v>
      </c>
      <c r="I28" s="133">
        <f t="shared" si="1"/>
        <v>18.95</v>
      </c>
      <c r="J28" s="50">
        <f t="shared" ref="J28:J47" si="5">F28*I28</f>
        <v>49573.2</v>
      </c>
      <c r="K28"/>
      <c r="N28" s="96"/>
      <c r="O28"/>
      <c r="P28" s="96"/>
      <c r="Q28" s="96"/>
      <c r="R28" s="96" t="str">
        <f t="shared" si="3"/>
        <v>'Mapa de cotação'!J131</v>
      </c>
      <c r="S28" s="96">
        <f t="shared" si="4"/>
        <v>131</v>
      </c>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row>
    <row r="29" spans="1:111" s="97" customFormat="1">
      <c r="A29" s="129" t="str">
        <f>"COTAÇÃO - "&amp;'Mapa de cotação'!A135</f>
        <v>COTAÇÃO - 34</v>
      </c>
      <c r="B29" s="129" t="s">
        <v>121</v>
      </c>
      <c r="C29" s="130" t="s">
        <v>154</v>
      </c>
      <c r="D29" s="48" t="s">
        <v>238</v>
      </c>
      <c r="E29" s="131" t="s">
        <v>137</v>
      </c>
      <c r="F29" s="50">
        <v>4643</v>
      </c>
      <c r="G29" s="132">
        <f t="shared" si="0"/>
        <v>0.1278</v>
      </c>
      <c r="H29" s="50">
        <v>32.69</v>
      </c>
      <c r="I29" s="133">
        <f t="shared" si="1"/>
        <v>36.869999999999997</v>
      </c>
      <c r="J29" s="50">
        <f t="shared" si="5"/>
        <v>171187.41</v>
      </c>
      <c r="K29"/>
      <c r="N29" s="96"/>
      <c r="O29"/>
      <c r="P29" s="96"/>
      <c r="Q29" s="96"/>
      <c r="R29" s="96" t="str">
        <f t="shared" si="3"/>
        <v>'Mapa de cotação'!J135</v>
      </c>
      <c r="S29" s="96">
        <f t="shared" si="4"/>
        <v>135</v>
      </c>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row>
    <row r="30" spans="1:111" s="97" customFormat="1">
      <c r="A30" s="129" t="str">
        <f>"COTAÇÃO - "&amp;'Mapa de cotação'!A151</f>
        <v>COTAÇÃO - 38</v>
      </c>
      <c r="B30" s="129" t="s">
        <v>121</v>
      </c>
      <c r="C30" s="130" t="s">
        <v>155</v>
      </c>
      <c r="D30" s="48" t="s">
        <v>242</v>
      </c>
      <c r="E30" s="131" t="s">
        <v>135</v>
      </c>
      <c r="F30" s="50">
        <v>6</v>
      </c>
      <c r="G30" s="132">
        <f t="shared" si="0"/>
        <v>0.1278</v>
      </c>
      <c r="H30" s="50">
        <v>0.71</v>
      </c>
      <c r="I30" s="133">
        <f t="shared" si="1"/>
        <v>0.8</v>
      </c>
      <c r="J30" s="50">
        <f t="shared" si="5"/>
        <v>4.8</v>
      </c>
      <c r="K30"/>
      <c r="N30" s="96"/>
      <c r="O30"/>
      <c r="P30" s="96"/>
      <c r="Q30" s="96"/>
      <c r="R30" s="96" t="str">
        <f t="shared" si="3"/>
        <v>'Mapa de cotação'!J151</v>
      </c>
      <c r="S30" s="96">
        <f>S90+4</f>
        <v>151</v>
      </c>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row>
    <row r="31" spans="1:111" s="97" customFormat="1">
      <c r="A31" s="129">
        <v>5047</v>
      </c>
      <c r="B31" s="129" t="s">
        <v>443</v>
      </c>
      <c r="C31" s="130" t="s">
        <v>156</v>
      </c>
      <c r="D31" s="48" t="s">
        <v>245</v>
      </c>
      <c r="E31" s="131" t="s">
        <v>135</v>
      </c>
      <c r="F31" s="50">
        <v>24</v>
      </c>
      <c r="G31" s="132">
        <f t="shared" si="0"/>
        <v>0.1278</v>
      </c>
      <c r="H31" s="50">
        <v>218.31</v>
      </c>
      <c r="I31" s="133">
        <f t="shared" si="1"/>
        <v>246.21</v>
      </c>
      <c r="J31" s="50">
        <f t="shared" si="5"/>
        <v>5909.04</v>
      </c>
      <c r="K31"/>
      <c r="N31" s="96"/>
      <c r="O31"/>
      <c r="P31" s="96"/>
      <c r="Q31" s="96"/>
      <c r="R31" s="96" t="str">
        <f t="shared" si="3"/>
        <v>'Mapa de cotação'!J163</v>
      </c>
      <c r="S31" s="96">
        <f>S128+4</f>
        <v>163</v>
      </c>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row>
    <row r="32" spans="1:111" s="97" customFormat="1">
      <c r="A32" s="129" t="str">
        <f>"COTAÇÃO - "&amp;'Mapa de cotação'!A171</f>
        <v>COTAÇÃO - 43</v>
      </c>
      <c r="B32" s="129" t="s">
        <v>121</v>
      </c>
      <c r="C32" s="130" t="s">
        <v>157</v>
      </c>
      <c r="D32" s="48" t="s">
        <v>247</v>
      </c>
      <c r="E32" s="131" t="s">
        <v>135</v>
      </c>
      <c r="F32" s="50">
        <v>15</v>
      </c>
      <c r="G32" s="132">
        <f t="shared" si="0"/>
        <v>0.1278</v>
      </c>
      <c r="H32" s="50">
        <v>17.47</v>
      </c>
      <c r="I32" s="133">
        <f t="shared" si="1"/>
        <v>19.7</v>
      </c>
      <c r="J32" s="50">
        <f t="shared" si="5"/>
        <v>295.5</v>
      </c>
      <c r="K32"/>
      <c r="N32" s="96"/>
      <c r="O32"/>
      <c r="P32" s="96"/>
      <c r="Q32" s="96"/>
      <c r="R32" s="96" t="e">
        <f t="shared" si="3"/>
        <v>#REF!</v>
      </c>
      <c r="S32" s="96" t="e">
        <f>#REF!+4</f>
        <v>#REF!</v>
      </c>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row>
    <row r="33" spans="1:111" s="97" customFormat="1">
      <c r="A33" s="129">
        <v>1580</v>
      </c>
      <c r="B33" s="129" t="s">
        <v>121</v>
      </c>
      <c r="C33" s="130" t="s">
        <v>158</v>
      </c>
      <c r="D33" s="48" t="s">
        <v>248</v>
      </c>
      <c r="E33" s="131" t="s">
        <v>135</v>
      </c>
      <c r="F33" s="50">
        <v>5</v>
      </c>
      <c r="G33" s="132">
        <f t="shared" si="0"/>
        <v>0.1278</v>
      </c>
      <c r="H33" s="50">
        <v>5.27</v>
      </c>
      <c r="I33" s="133">
        <f t="shared" si="1"/>
        <v>5.94</v>
      </c>
      <c r="J33" s="50">
        <f t="shared" si="5"/>
        <v>29.7</v>
      </c>
      <c r="K33"/>
      <c r="N33" s="96"/>
      <c r="O33"/>
      <c r="P33" s="96"/>
      <c r="Q33" s="96"/>
      <c r="R33" s="96" t="e">
        <f t="shared" si="3"/>
        <v>#REF!</v>
      </c>
      <c r="S33" s="96" t="e">
        <f t="shared" si="4"/>
        <v>#REF!</v>
      </c>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row>
    <row r="34" spans="1:111" s="97" customFormat="1">
      <c r="A34" s="129" t="str">
        <f>"COTAÇÃO - "&amp;'Mapa de cotação'!A183</f>
        <v>COTAÇÃO - 46</v>
      </c>
      <c r="B34" s="129" t="s">
        <v>121</v>
      </c>
      <c r="C34" s="130" t="s">
        <v>159</v>
      </c>
      <c r="D34" s="48" t="s">
        <v>250</v>
      </c>
      <c r="E34" s="131" t="s">
        <v>135</v>
      </c>
      <c r="F34" s="50">
        <v>32</v>
      </c>
      <c r="G34" s="132">
        <f t="shared" si="0"/>
        <v>0.1278</v>
      </c>
      <c r="H34" s="50">
        <v>11.96</v>
      </c>
      <c r="I34" s="133">
        <f t="shared" si="1"/>
        <v>13.49</v>
      </c>
      <c r="J34" s="50">
        <f t="shared" si="5"/>
        <v>431.68</v>
      </c>
      <c r="K34"/>
      <c r="N34" s="96"/>
      <c r="O34"/>
      <c r="P34" s="96"/>
      <c r="Q34" s="96"/>
      <c r="R34" s="96" t="e">
        <f t="shared" si="3"/>
        <v>#REF!</v>
      </c>
      <c r="S34" s="96" t="e">
        <f>S129+4</f>
        <v>#REF!</v>
      </c>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row>
    <row r="35" spans="1:111" s="97" customFormat="1">
      <c r="A35" s="129" t="str">
        <f>"COTAÇÃO - "&amp;'Mapa de cotação'!A187</f>
        <v>COTAÇÃO - 47</v>
      </c>
      <c r="B35" s="129" t="s">
        <v>121</v>
      </c>
      <c r="C35" s="130" t="s">
        <v>160</v>
      </c>
      <c r="D35" s="48" t="s">
        <v>251</v>
      </c>
      <c r="E35" s="131" t="s">
        <v>135</v>
      </c>
      <c r="F35" s="50">
        <v>49</v>
      </c>
      <c r="G35" s="132">
        <f t="shared" si="0"/>
        <v>0.1278</v>
      </c>
      <c r="H35" s="50">
        <v>6.89</v>
      </c>
      <c r="I35" s="133">
        <f t="shared" si="1"/>
        <v>7.77</v>
      </c>
      <c r="J35" s="50">
        <f t="shared" si="5"/>
        <v>380.73</v>
      </c>
      <c r="K35"/>
      <c r="N35" s="96"/>
      <c r="O35"/>
      <c r="P35" s="96"/>
      <c r="Q35" s="96"/>
      <c r="R35" s="96" t="e">
        <f t="shared" si="3"/>
        <v>#REF!</v>
      </c>
      <c r="S35" s="96" t="e">
        <f t="shared" si="4"/>
        <v>#REF!</v>
      </c>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row>
    <row r="36" spans="1:111" s="97" customFormat="1">
      <c r="A36" s="129" t="str">
        <f>"COTAÇÃO - "&amp;'Mapa de cotação'!A191</f>
        <v>COTAÇÃO - 48</v>
      </c>
      <c r="B36" s="129" t="s">
        <v>121</v>
      </c>
      <c r="C36" s="130" t="s">
        <v>161</v>
      </c>
      <c r="D36" s="48" t="s">
        <v>252</v>
      </c>
      <c r="E36" s="131" t="s">
        <v>135</v>
      </c>
      <c r="F36" s="50">
        <v>14</v>
      </c>
      <c r="G36" s="132">
        <f t="shared" si="0"/>
        <v>0.1278</v>
      </c>
      <c r="H36" s="50">
        <v>7.06</v>
      </c>
      <c r="I36" s="133">
        <f t="shared" si="1"/>
        <v>7.96</v>
      </c>
      <c r="J36" s="50">
        <f t="shared" si="5"/>
        <v>111.44</v>
      </c>
      <c r="K36"/>
      <c r="N36" s="96"/>
      <c r="O36"/>
      <c r="P36" s="96"/>
      <c r="Q36" s="96"/>
      <c r="R36" s="96" t="e">
        <f t="shared" si="3"/>
        <v>#REF!</v>
      </c>
      <c r="S36" s="96" t="e">
        <f t="shared" si="4"/>
        <v>#REF!</v>
      </c>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row>
    <row r="37" spans="1:111" s="97" customFormat="1">
      <c r="A37" s="129" t="str">
        <f>"COTAÇÃO - "&amp;'Mapa de cotação'!A195</f>
        <v>COTAÇÃO - 49</v>
      </c>
      <c r="B37" s="129" t="s">
        <v>121</v>
      </c>
      <c r="C37" s="130" t="s">
        <v>162</v>
      </c>
      <c r="D37" s="48" t="s">
        <v>253</v>
      </c>
      <c r="E37" s="131" t="s">
        <v>135</v>
      </c>
      <c r="F37" s="50">
        <v>6</v>
      </c>
      <c r="G37" s="132">
        <f t="shared" si="0"/>
        <v>0.1278</v>
      </c>
      <c r="H37" s="50">
        <v>10.93</v>
      </c>
      <c r="I37" s="133">
        <f t="shared" si="1"/>
        <v>12.33</v>
      </c>
      <c r="J37" s="50">
        <f t="shared" si="5"/>
        <v>73.98</v>
      </c>
      <c r="K37"/>
      <c r="N37" s="96"/>
      <c r="O37"/>
      <c r="P37" s="96"/>
      <c r="Q37" s="96"/>
      <c r="R37" s="96" t="e">
        <f t="shared" si="3"/>
        <v>#REF!</v>
      </c>
      <c r="S37" s="96" t="e">
        <f t="shared" si="4"/>
        <v>#REF!</v>
      </c>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row>
    <row r="38" spans="1:111" s="97" customFormat="1">
      <c r="A38" s="129" t="str">
        <f>"COTAÇÃO - "&amp;'Mapa de cotação'!A199</f>
        <v>COTAÇÃO - 50</v>
      </c>
      <c r="B38" s="129" t="s">
        <v>121</v>
      </c>
      <c r="C38" s="130" t="s">
        <v>163</v>
      </c>
      <c r="D38" s="48" t="s">
        <v>254</v>
      </c>
      <c r="E38" s="131" t="s">
        <v>135</v>
      </c>
      <c r="F38" s="50">
        <v>24</v>
      </c>
      <c r="G38" s="132">
        <f t="shared" si="0"/>
        <v>0.1278</v>
      </c>
      <c r="H38" s="50">
        <v>16.05</v>
      </c>
      <c r="I38" s="133">
        <f t="shared" si="1"/>
        <v>18.100000000000001</v>
      </c>
      <c r="J38" s="50">
        <f t="shared" si="5"/>
        <v>434.4</v>
      </c>
      <c r="K38"/>
      <c r="N38" s="96"/>
      <c r="O38"/>
      <c r="P38" s="96"/>
      <c r="Q38" s="96"/>
      <c r="R38" s="96" t="e">
        <f t="shared" si="3"/>
        <v>#REF!</v>
      </c>
      <c r="S38" s="96" t="e">
        <f t="shared" si="4"/>
        <v>#REF!</v>
      </c>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row>
    <row r="39" spans="1:111" s="97" customFormat="1">
      <c r="A39" s="129" t="str">
        <f>"COTAÇÃO - "&amp;'Mapa de cotação'!A203</f>
        <v>COTAÇÃO - 51</v>
      </c>
      <c r="B39" s="129" t="s">
        <v>121</v>
      </c>
      <c r="C39" s="130" t="s">
        <v>164</v>
      </c>
      <c r="D39" s="48" t="s">
        <v>255</v>
      </c>
      <c r="E39" s="131" t="s">
        <v>135</v>
      </c>
      <c r="F39" s="50">
        <v>24</v>
      </c>
      <c r="G39" s="132">
        <f t="shared" si="0"/>
        <v>0.1278</v>
      </c>
      <c r="H39" s="50">
        <v>23.24</v>
      </c>
      <c r="I39" s="133">
        <f t="shared" si="1"/>
        <v>26.21</v>
      </c>
      <c r="J39" s="50">
        <f t="shared" si="5"/>
        <v>629.04</v>
      </c>
      <c r="K39"/>
      <c r="N39" s="96"/>
      <c r="O39"/>
      <c r="P39" s="96"/>
      <c r="Q39" s="96"/>
      <c r="R39" s="96" t="e">
        <f t="shared" si="3"/>
        <v>#REF!</v>
      </c>
      <c r="S39" s="96" t="e">
        <f t="shared" si="4"/>
        <v>#REF!</v>
      </c>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row>
    <row r="40" spans="1:111" s="97" customFormat="1" ht="24">
      <c r="A40" s="129">
        <v>425</v>
      </c>
      <c r="B40" s="129" t="s">
        <v>443</v>
      </c>
      <c r="C40" s="130" t="s">
        <v>165</v>
      </c>
      <c r="D40" s="48" t="s">
        <v>447</v>
      </c>
      <c r="E40" s="131" t="s">
        <v>135</v>
      </c>
      <c r="F40" s="50">
        <v>84</v>
      </c>
      <c r="G40" s="132">
        <f t="shared" si="0"/>
        <v>0.1278</v>
      </c>
      <c r="H40" s="50">
        <v>3.03</v>
      </c>
      <c r="I40" s="133">
        <f t="shared" si="1"/>
        <v>3.42</v>
      </c>
      <c r="J40" s="50">
        <f t="shared" si="5"/>
        <v>287.27999999999997</v>
      </c>
      <c r="K40"/>
      <c r="N40" s="96"/>
      <c r="O40"/>
      <c r="P40" s="96"/>
      <c r="Q40" s="96"/>
      <c r="R40" s="96" t="e">
        <f t="shared" si="3"/>
        <v>#REF!</v>
      </c>
      <c r="S40" s="96" t="e">
        <f t="shared" si="4"/>
        <v>#REF!</v>
      </c>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row>
    <row r="41" spans="1:111" s="97" customFormat="1">
      <c r="A41" s="129" t="str">
        <f>"COTAÇÃO - "&amp;'Mapa de cotação'!A211</f>
        <v>COTAÇÃO - 53</v>
      </c>
      <c r="B41" s="129" t="s">
        <v>121</v>
      </c>
      <c r="C41" s="130" t="s">
        <v>166</v>
      </c>
      <c r="D41" s="48" t="s">
        <v>257</v>
      </c>
      <c r="E41" s="131" t="s">
        <v>135</v>
      </c>
      <c r="F41" s="50">
        <v>813</v>
      </c>
      <c r="G41" s="132">
        <f t="shared" si="0"/>
        <v>0.1278</v>
      </c>
      <c r="H41" s="50">
        <v>16.77</v>
      </c>
      <c r="I41" s="133">
        <f t="shared" si="1"/>
        <v>18.91</v>
      </c>
      <c r="J41" s="50">
        <f t="shared" si="5"/>
        <v>15373.83</v>
      </c>
      <c r="K41"/>
      <c r="N41" s="96"/>
      <c r="O41"/>
      <c r="P41" s="96"/>
      <c r="Q41" s="96"/>
      <c r="R41" s="96" t="e">
        <f t="shared" si="3"/>
        <v>#REF!</v>
      </c>
      <c r="S41" s="96" t="e">
        <f t="shared" si="4"/>
        <v>#REF!</v>
      </c>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row>
    <row r="42" spans="1:111" s="97" customFormat="1">
      <c r="A42" s="129" t="str">
        <f>"COTAÇÃO - "&amp;'Mapa de cotação'!A215</f>
        <v>COTAÇÃO - 54</v>
      </c>
      <c r="B42" s="129" t="s">
        <v>121</v>
      </c>
      <c r="C42" s="130" t="s">
        <v>167</v>
      </c>
      <c r="D42" s="48" t="s">
        <v>258</v>
      </c>
      <c r="E42" s="131" t="s">
        <v>135</v>
      </c>
      <c r="F42" s="50">
        <v>18</v>
      </c>
      <c r="G42" s="132">
        <f t="shared" si="0"/>
        <v>0.1278</v>
      </c>
      <c r="H42" s="50">
        <v>32.67</v>
      </c>
      <c r="I42" s="133">
        <f t="shared" si="1"/>
        <v>36.85</v>
      </c>
      <c r="J42" s="50">
        <f t="shared" si="5"/>
        <v>663.3</v>
      </c>
      <c r="K42"/>
      <c r="N42" s="96"/>
      <c r="O42"/>
      <c r="P42" s="96"/>
      <c r="Q42" s="96"/>
      <c r="R42" s="96" t="e">
        <f t="shared" si="3"/>
        <v>#REF!</v>
      </c>
      <c r="S42" s="96" t="e">
        <f t="shared" si="4"/>
        <v>#REF!</v>
      </c>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row>
    <row r="43" spans="1:111" s="97" customFormat="1">
      <c r="A43" s="129">
        <v>34519</v>
      </c>
      <c r="B43" s="129" t="s">
        <v>443</v>
      </c>
      <c r="C43" s="130" t="s">
        <v>168</v>
      </c>
      <c r="D43" s="48" t="s">
        <v>262</v>
      </c>
      <c r="E43" s="131" t="s">
        <v>135</v>
      </c>
      <c r="F43" s="50">
        <v>51</v>
      </c>
      <c r="G43" s="132">
        <f t="shared" si="0"/>
        <v>0.1278</v>
      </c>
      <c r="H43" s="50">
        <v>71.819999999999993</v>
      </c>
      <c r="I43" s="133">
        <f>H43*(1+G43)</f>
        <v>81</v>
      </c>
      <c r="J43" s="50">
        <f>F43*I43</f>
        <v>4131</v>
      </c>
      <c r="K43"/>
      <c r="N43" s="96"/>
      <c r="O43"/>
      <c r="P43" s="96"/>
      <c r="Q43" s="96"/>
      <c r="R43" s="96" t="e">
        <f>"'Mapa de cotação'!J"&amp;S43</f>
        <v>#REF!</v>
      </c>
      <c r="S43" s="96" t="e">
        <f>S130+4</f>
        <v>#REF!</v>
      </c>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row>
    <row r="44" spans="1:111" s="97" customFormat="1" ht="24">
      <c r="A44" s="129">
        <v>1878</v>
      </c>
      <c r="B44" s="129" t="s">
        <v>443</v>
      </c>
      <c r="C44" s="130" t="s">
        <v>169</v>
      </c>
      <c r="D44" s="48" t="s">
        <v>448</v>
      </c>
      <c r="E44" s="131" t="s">
        <v>135</v>
      </c>
      <c r="F44" s="50">
        <v>1</v>
      </c>
      <c r="G44" s="132">
        <f t="shared" si="0"/>
        <v>0.1278</v>
      </c>
      <c r="H44" s="50">
        <v>33.58</v>
      </c>
      <c r="I44" s="133">
        <f t="shared" si="1"/>
        <v>37.869999999999997</v>
      </c>
      <c r="J44" s="50">
        <f t="shared" si="5"/>
        <v>37.869999999999997</v>
      </c>
      <c r="K44"/>
      <c r="N44" s="96"/>
      <c r="O44"/>
      <c r="P44" s="96"/>
      <c r="Q44" s="96"/>
      <c r="R44" s="96" t="e">
        <f t="shared" si="3"/>
        <v>#REF!</v>
      </c>
      <c r="S44" s="96" t="e">
        <f>S43+4</f>
        <v>#REF!</v>
      </c>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row>
    <row r="45" spans="1:111" s="97" customFormat="1">
      <c r="A45" s="129" t="str">
        <f>"COTAÇÃO - "&amp;'Mapa de cotação'!A243</f>
        <v>COTAÇÃO - 61</v>
      </c>
      <c r="B45" s="129" t="s">
        <v>121</v>
      </c>
      <c r="C45" s="130" t="s">
        <v>170</v>
      </c>
      <c r="D45" s="48" t="s">
        <v>265</v>
      </c>
      <c r="E45" s="131" t="s">
        <v>139</v>
      </c>
      <c r="F45" s="50">
        <v>1.5</v>
      </c>
      <c r="G45" s="132">
        <f t="shared" si="0"/>
        <v>0.1278</v>
      </c>
      <c r="H45" s="50">
        <v>456.33</v>
      </c>
      <c r="I45" s="133">
        <f t="shared" ref="I45:I69" si="6">H45*(1+G45)</f>
        <v>514.65</v>
      </c>
      <c r="J45" s="50">
        <f t="shared" si="5"/>
        <v>771.98</v>
      </c>
      <c r="K45"/>
      <c r="N45" s="96"/>
      <c r="O45"/>
      <c r="P45" s="96"/>
      <c r="Q45" s="96"/>
      <c r="R45" s="96" t="e">
        <f t="shared" si="3"/>
        <v>#REF!</v>
      </c>
      <c r="S45" s="96" t="e">
        <f>S91+4</f>
        <v>#REF!</v>
      </c>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row>
    <row r="46" spans="1:111" s="97" customFormat="1">
      <c r="A46" s="129">
        <v>2673</v>
      </c>
      <c r="B46" s="129" t="s">
        <v>443</v>
      </c>
      <c r="C46" s="130" t="s">
        <v>171</v>
      </c>
      <c r="D46" s="48" t="s">
        <v>449</v>
      </c>
      <c r="E46" s="131" t="s">
        <v>466</v>
      </c>
      <c r="F46" s="50">
        <v>147</v>
      </c>
      <c r="G46" s="132">
        <f t="shared" si="0"/>
        <v>0.1278</v>
      </c>
      <c r="H46" s="50">
        <v>1.94</v>
      </c>
      <c r="I46" s="133">
        <f t="shared" si="6"/>
        <v>2.19</v>
      </c>
      <c r="J46" s="50">
        <f t="shared" si="5"/>
        <v>321.93</v>
      </c>
      <c r="K46"/>
      <c r="N46" s="96"/>
      <c r="O46"/>
      <c r="P46" s="96"/>
      <c r="Q46" s="96"/>
      <c r="R46" s="96" t="e">
        <f t="shared" si="3"/>
        <v>#REF!</v>
      </c>
      <c r="S46" s="96" t="e">
        <f t="shared" si="4"/>
        <v>#REF!</v>
      </c>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row>
    <row r="47" spans="1:111" s="97" customFormat="1">
      <c r="A47" s="129" t="str">
        <f>"COTAÇÃO - "&amp;'Mapa de cotação'!A255</f>
        <v>COTAÇÃO - 64</v>
      </c>
      <c r="B47" s="129" t="s">
        <v>121</v>
      </c>
      <c r="C47" s="130" t="s">
        <v>172</v>
      </c>
      <c r="D47" s="48" t="s">
        <v>268</v>
      </c>
      <c r="E47" s="131" t="s">
        <v>135</v>
      </c>
      <c r="F47" s="50">
        <v>3</v>
      </c>
      <c r="G47" s="132">
        <f t="shared" si="0"/>
        <v>0.1278</v>
      </c>
      <c r="H47" s="50">
        <v>4.3899999999999997</v>
      </c>
      <c r="I47" s="133">
        <f t="shared" si="6"/>
        <v>4.95</v>
      </c>
      <c r="J47" s="50">
        <f t="shared" si="5"/>
        <v>14.85</v>
      </c>
      <c r="K47"/>
      <c r="N47" s="96"/>
      <c r="O47"/>
      <c r="P47" s="96"/>
      <c r="Q47" s="96"/>
      <c r="R47" s="96" t="e">
        <f t="shared" si="3"/>
        <v>#REF!</v>
      </c>
      <c r="S47" s="96" t="e">
        <f>S131+4</f>
        <v>#REF!</v>
      </c>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row>
    <row r="48" spans="1:111" s="97" customFormat="1">
      <c r="A48" s="129" t="str">
        <f>"COTAÇÃO - "&amp;'Mapa de cotação'!A259</f>
        <v>COTAÇÃO - 65</v>
      </c>
      <c r="B48" s="129" t="s">
        <v>121</v>
      </c>
      <c r="C48" s="130" t="s">
        <v>173</v>
      </c>
      <c r="D48" s="48" t="s">
        <v>269</v>
      </c>
      <c r="E48" s="131" t="s">
        <v>135</v>
      </c>
      <c r="F48" s="50">
        <v>18</v>
      </c>
      <c r="G48" s="132">
        <f t="shared" si="0"/>
        <v>0.1278</v>
      </c>
      <c r="H48" s="50">
        <v>4.51</v>
      </c>
      <c r="I48" s="133">
        <f t="shared" si="6"/>
        <v>5.09</v>
      </c>
      <c r="J48" s="50">
        <f t="shared" ref="J48:J64" si="7">F48*I48</f>
        <v>91.62</v>
      </c>
      <c r="K48"/>
      <c r="N48" s="96"/>
      <c r="O48"/>
      <c r="P48" s="96"/>
      <c r="Q48" s="96"/>
      <c r="R48" s="96" t="e">
        <f t="shared" si="3"/>
        <v>#REF!</v>
      </c>
      <c r="S48" s="96" t="e">
        <f t="shared" si="4"/>
        <v>#REF!</v>
      </c>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row>
    <row r="49" spans="1:111" s="97" customFormat="1">
      <c r="A49" s="129" t="str">
        <f>"COTAÇÃO - "&amp;'Mapa de cotação'!A275</f>
        <v>COTAÇÃO - 69</v>
      </c>
      <c r="B49" s="129" t="s">
        <v>121</v>
      </c>
      <c r="C49" s="130" t="s">
        <v>174</v>
      </c>
      <c r="D49" s="48" t="s">
        <v>273</v>
      </c>
      <c r="E49" s="131" t="s">
        <v>136</v>
      </c>
      <c r="F49" s="50">
        <v>5.88</v>
      </c>
      <c r="G49" s="132">
        <f t="shared" ref="G49:G150" si="8">$J$5</f>
        <v>0.1278</v>
      </c>
      <c r="H49" s="50">
        <v>40.81</v>
      </c>
      <c r="I49" s="133">
        <f t="shared" si="6"/>
        <v>46.03</v>
      </c>
      <c r="J49" s="50">
        <f t="shared" si="7"/>
        <v>270.66000000000003</v>
      </c>
      <c r="K49"/>
      <c r="N49" s="96"/>
      <c r="O49"/>
      <c r="P49" s="96"/>
      <c r="Q49" s="96"/>
      <c r="R49" s="96" t="e">
        <f t="shared" ref="R49:R78" si="9">"'Mapa de cotação'!J"&amp;S49</f>
        <v>#REF!</v>
      </c>
      <c r="S49" s="96" t="e">
        <f>S132+4</f>
        <v>#REF!</v>
      </c>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row>
    <row r="50" spans="1:111" s="97" customFormat="1">
      <c r="A50" s="129" t="str">
        <f>"COTAÇÃO - "&amp;'Mapa de cotação'!A279</f>
        <v>COTAÇÃO - 70</v>
      </c>
      <c r="B50" s="129" t="s">
        <v>121</v>
      </c>
      <c r="C50" s="130" t="s">
        <v>175</v>
      </c>
      <c r="D50" s="48" t="s">
        <v>274</v>
      </c>
      <c r="E50" s="131" t="s">
        <v>137</v>
      </c>
      <c r="F50" s="50">
        <v>47</v>
      </c>
      <c r="G50" s="132">
        <f t="shared" si="8"/>
        <v>0.1278</v>
      </c>
      <c r="H50" s="50">
        <v>3.02</v>
      </c>
      <c r="I50" s="133">
        <f t="shared" si="6"/>
        <v>3.41</v>
      </c>
      <c r="J50" s="50">
        <f t="shared" si="7"/>
        <v>160.27000000000001</v>
      </c>
      <c r="K50"/>
      <c r="N50" s="96"/>
      <c r="O50"/>
      <c r="P50" s="96"/>
      <c r="Q50" s="96"/>
      <c r="R50" s="96" t="e">
        <f t="shared" si="9"/>
        <v>#REF!</v>
      </c>
      <c r="S50" s="96" t="e">
        <f t="shared" ref="S50:S65" si="10">S49+4</f>
        <v>#REF!</v>
      </c>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row>
    <row r="51" spans="1:111" s="97" customFormat="1" ht="24">
      <c r="A51" s="129">
        <v>402</v>
      </c>
      <c r="B51" s="129" t="s">
        <v>443</v>
      </c>
      <c r="C51" s="130" t="s">
        <v>176</v>
      </c>
      <c r="D51" s="48" t="s">
        <v>450</v>
      </c>
      <c r="E51" s="131" t="s">
        <v>135</v>
      </c>
      <c r="F51" s="50">
        <v>18</v>
      </c>
      <c r="G51" s="132">
        <f t="shared" si="8"/>
        <v>0.1278</v>
      </c>
      <c r="H51" s="50">
        <v>9.94</v>
      </c>
      <c r="I51" s="133">
        <f t="shared" ref="I51:I56" si="11">H51*(1+G51)</f>
        <v>11.21</v>
      </c>
      <c r="J51" s="50">
        <f t="shared" si="7"/>
        <v>201.78</v>
      </c>
      <c r="K51"/>
      <c r="N51" s="96"/>
      <c r="O51"/>
      <c r="P51" s="96"/>
      <c r="Q51" s="96"/>
      <c r="R51" s="96" t="e">
        <f t="shared" si="9"/>
        <v>#REF!</v>
      </c>
      <c r="S51" s="96" t="e">
        <f>S133+4</f>
        <v>#REF!</v>
      </c>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row>
    <row r="52" spans="1:111" s="97" customFormat="1">
      <c r="A52" s="129" t="str">
        <f>"COTAÇÃO - "&amp;'Mapa de cotação'!A295</f>
        <v>COTAÇÃO - 74</v>
      </c>
      <c r="B52" s="129" t="s">
        <v>121</v>
      </c>
      <c r="C52" s="130" t="s">
        <v>177</v>
      </c>
      <c r="D52" s="48" t="s">
        <v>277</v>
      </c>
      <c r="E52" s="131" t="s">
        <v>135</v>
      </c>
      <c r="F52" s="50">
        <v>84</v>
      </c>
      <c r="G52" s="132">
        <f t="shared" si="8"/>
        <v>0.1278</v>
      </c>
      <c r="H52" s="50">
        <v>30.17</v>
      </c>
      <c r="I52" s="133">
        <f t="shared" si="11"/>
        <v>34.03</v>
      </c>
      <c r="J52" s="50">
        <f t="shared" si="7"/>
        <v>2858.52</v>
      </c>
      <c r="K52"/>
      <c r="N52" s="96"/>
      <c r="O52"/>
      <c r="P52" s="96"/>
      <c r="Q52" s="96"/>
      <c r="R52" s="96" t="e">
        <f t="shared" si="9"/>
        <v>#REF!</v>
      </c>
      <c r="S52" s="96" t="e">
        <f>S134+4</f>
        <v>#REF!</v>
      </c>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row>
    <row r="53" spans="1:111" s="97" customFormat="1">
      <c r="A53" s="129" t="str">
        <f>"COTAÇÃO - "&amp;'Mapa de cotação'!A303</f>
        <v>COTAÇÃO - 76</v>
      </c>
      <c r="B53" s="129" t="s">
        <v>121</v>
      </c>
      <c r="C53" s="130" t="s">
        <v>178</v>
      </c>
      <c r="D53" s="48" t="s">
        <v>279</v>
      </c>
      <c r="E53" s="131" t="s">
        <v>135</v>
      </c>
      <c r="F53" s="50">
        <v>18</v>
      </c>
      <c r="G53" s="132">
        <f t="shared" si="8"/>
        <v>0.1278</v>
      </c>
      <c r="H53" s="50">
        <v>84.43</v>
      </c>
      <c r="I53" s="133">
        <f t="shared" si="11"/>
        <v>95.22</v>
      </c>
      <c r="J53" s="50">
        <f t="shared" si="7"/>
        <v>1713.96</v>
      </c>
      <c r="K53"/>
      <c r="N53" s="96"/>
      <c r="O53"/>
      <c r="P53" s="96"/>
      <c r="Q53" s="96"/>
      <c r="R53" s="96" t="e">
        <f t="shared" si="9"/>
        <v>#REF!</v>
      </c>
      <c r="S53" s="96" t="e">
        <f>S135+4</f>
        <v>#REF!</v>
      </c>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row>
    <row r="54" spans="1:111" s="97" customFormat="1">
      <c r="A54" s="129" t="str">
        <f>"COTAÇÃO - "&amp;'Mapa de cotação'!A307</f>
        <v>COTAÇÃO - 77</v>
      </c>
      <c r="B54" s="129" t="s">
        <v>121</v>
      </c>
      <c r="C54" s="130" t="s">
        <v>179</v>
      </c>
      <c r="D54" s="48" t="s">
        <v>280</v>
      </c>
      <c r="E54" s="131" t="s">
        <v>135</v>
      </c>
      <c r="F54" s="50">
        <v>18</v>
      </c>
      <c r="G54" s="132">
        <f t="shared" si="8"/>
        <v>0.1278</v>
      </c>
      <c r="H54" s="50">
        <v>84.43</v>
      </c>
      <c r="I54" s="133">
        <f t="shared" si="11"/>
        <v>95.22</v>
      </c>
      <c r="J54" s="50">
        <f t="shared" si="7"/>
        <v>1713.96</v>
      </c>
      <c r="K54"/>
      <c r="N54" s="96"/>
      <c r="O54"/>
      <c r="P54" s="96"/>
      <c r="Q54" s="96"/>
      <c r="R54" s="96" t="e">
        <f t="shared" si="9"/>
        <v>#REF!</v>
      </c>
      <c r="S54" s="96" t="e">
        <f t="shared" si="10"/>
        <v>#REF!</v>
      </c>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row>
    <row r="55" spans="1:111" s="97" customFormat="1">
      <c r="A55" s="129">
        <v>3395</v>
      </c>
      <c r="B55" s="129" t="s">
        <v>443</v>
      </c>
      <c r="C55" s="130" t="s">
        <v>180</v>
      </c>
      <c r="D55" s="48" t="s">
        <v>282</v>
      </c>
      <c r="E55" s="131" t="s">
        <v>135</v>
      </c>
      <c r="F55" s="50">
        <v>104</v>
      </c>
      <c r="G55" s="132">
        <f t="shared" si="8"/>
        <v>0.1278</v>
      </c>
      <c r="H55" s="50">
        <v>81.67</v>
      </c>
      <c r="I55" s="133">
        <f t="shared" si="11"/>
        <v>92.11</v>
      </c>
      <c r="J55" s="50">
        <f t="shared" si="7"/>
        <v>9579.44</v>
      </c>
      <c r="K55"/>
      <c r="N55" s="96"/>
      <c r="O55"/>
      <c r="P55" s="96"/>
      <c r="Q55" s="96"/>
      <c r="R55" s="96" t="e">
        <f t="shared" si="9"/>
        <v>#REF!</v>
      </c>
      <c r="S55" s="96" t="e">
        <f>S136+4</f>
        <v>#REF!</v>
      </c>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row>
    <row r="56" spans="1:111" s="97" customFormat="1" ht="33.75" customHeight="1">
      <c r="A56" s="129">
        <v>3398</v>
      </c>
      <c r="B56" s="129" t="s">
        <v>443</v>
      </c>
      <c r="C56" s="130" t="s">
        <v>181</v>
      </c>
      <c r="D56" s="48" t="s">
        <v>440</v>
      </c>
      <c r="E56" s="131" t="s">
        <v>135</v>
      </c>
      <c r="F56" s="50">
        <v>476</v>
      </c>
      <c r="G56" s="132">
        <f t="shared" si="8"/>
        <v>0.1278</v>
      </c>
      <c r="H56" s="50">
        <v>3.88</v>
      </c>
      <c r="I56" s="133">
        <f t="shared" si="11"/>
        <v>4.38</v>
      </c>
      <c r="J56" s="50">
        <f t="shared" si="7"/>
        <v>2084.88</v>
      </c>
      <c r="K56"/>
      <c r="N56" s="96"/>
      <c r="O56"/>
      <c r="P56" s="96"/>
      <c r="Q56" s="96"/>
      <c r="R56" s="96" t="e">
        <f t="shared" si="9"/>
        <v>#REF!</v>
      </c>
      <c r="S56" s="96" t="e">
        <f t="shared" si="10"/>
        <v>#REF!</v>
      </c>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row>
    <row r="57" spans="1:111" s="97" customFormat="1">
      <c r="A57" s="129" t="str">
        <f>"COTAÇÃO - "&amp;'Mapa de cotação'!A323</f>
        <v>COTAÇÃO - 81</v>
      </c>
      <c r="B57" s="129" t="s">
        <v>121</v>
      </c>
      <c r="C57" s="130" t="s">
        <v>182</v>
      </c>
      <c r="D57" s="48" t="s">
        <v>284</v>
      </c>
      <c r="E57" s="131" t="s">
        <v>135</v>
      </c>
      <c r="F57" s="50">
        <v>104</v>
      </c>
      <c r="G57" s="132">
        <f t="shared" si="8"/>
        <v>0.1278</v>
      </c>
      <c r="H57" s="50">
        <v>5.43</v>
      </c>
      <c r="I57" s="133">
        <f t="shared" si="6"/>
        <v>6.12</v>
      </c>
      <c r="J57" s="50">
        <f t="shared" si="7"/>
        <v>636.48</v>
      </c>
      <c r="K57"/>
      <c r="N57" s="96"/>
      <c r="O57"/>
      <c r="P57" s="96"/>
      <c r="Q57" s="96"/>
      <c r="R57" s="96" t="e">
        <f t="shared" si="9"/>
        <v>#REF!</v>
      </c>
      <c r="S57" s="96" t="e">
        <f t="shared" si="10"/>
        <v>#REF!</v>
      </c>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96"/>
      <c r="DA57" s="96"/>
      <c r="DB57" s="96"/>
      <c r="DC57" s="96"/>
      <c r="DD57" s="96"/>
      <c r="DE57" s="96"/>
      <c r="DF57" s="96"/>
      <c r="DG57" s="96"/>
    </row>
    <row r="58" spans="1:111" s="97" customFormat="1" ht="24">
      <c r="A58" s="129">
        <v>2641</v>
      </c>
      <c r="B58" s="129" t="s">
        <v>443</v>
      </c>
      <c r="C58" s="130" t="s">
        <v>183</v>
      </c>
      <c r="D58" s="48" t="s">
        <v>451</v>
      </c>
      <c r="E58" s="131" t="s">
        <v>135</v>
      </c>
      <c r="F58" s="50">
        <v>1</v>
      </c>
      <c r="G58" s="132">
        <f t="shared" si="8"/>
        <v>0.1278</v>
      </c>
      <c r="H58" s="50">
        <v>24.62</v>
      </c>
      <c r="I58" s="133">
        <f t="shared" si="6"/>
        <v>27.77</v>
      </c>
      <c r="J58" s="50">
        <f t="shared" si="7"/>
        <v>27.77</v>
      </c>
      <c r="K58"/>
      <c r="N58" s="96"/>
      <c r="O58"/>
      <c r="P58" s="96"/>
      <c r="Q58" s="96"/>
      <c r="R58" s="96" t="e">
        <f t="shared" si="9"/>
        <v>#REF!</v>
      </c>
      <c r="S58" s="96" t="e">
        <f>S137+4</f>
        <v>#REF!</v>
      </c>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96"/>
      <c r="DA58" s="96"/>
      <c r="DB58" s="96"/>
      <c r="DC58" s="96"/>
      <c r="DD58" s="96"/>
      <c r="DE58" s="96"/>
      <c r="DF58" s="96"/>
      <c r="DG58" s="96"/>
    </row>
    <row r="59" spans="1:111" s="97" customFormat="1">
      <c r="A59" s="129" t="str">
        <f>"COTAÇÃO - "&amp;'Mapa de cotação'!A335</f>
        <v>COTAÇÃO - 84</v>
      </c>
      <c r="B59" s="129" t="s">
        <v>121</v>
      </c>
      <c r="C59" s="130" t="s">
        <v>184</v>
      </c>
      <c r="D59" s="48" t="s">
        <v>286</v>
      </c>
      <c r="E59" s="131" t="s">
        <v>135</v>
      </c>
      <c r="F59" s="50">
        <v>1</v>
      </c>
      <c r="G59" s="132">
        <f t="shared" si="8"/>
        <v>0.1278</v>
      </c>
      <c r="H59" s="50">
        <v>22.41</v>
      </c>
      <c r="I59" s="133">
        <f t="shared" si="6"/>
        <v>25.27</v>
      </c>
      <c r="J59" s="50">
        <f t="shared" si="7"/>
        <v>25.27</v>
      </c>
      <c r="K59"/>
      <c r="N59" s="96"/>
      <c r="O59"/>
      <c r="P59" s="96"/>
      <c r="Q59" s="96"/>
      <c r="R59" s="96" t="e">
        <f t="shared" si="9"/>
        <v>#REF!</v>
      </c>
      <c r="S59" s="96" t="e">
        <f t="shared" si="10"/>
        <v>#REF!</v>
      </c>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96"/>
      <c r="DA59" s="96"/>
      <c r="DB59" s="96"/>
      <c r="DC59" s="96"/>
      <c r="DD59" s="96"/>
      <c r="DE59" s="96"/>
      <c r="DF59" s="96"/>
      <c r="DG59" s="96"/>
    </row>
    <row r="60" spans="1:111" s="97" customFormat="1">
      <c r="A60" s="129" t="str">
        <f>"COTAÇÃO - "&amp;'Mapa de cotação'!A343</f>
        <v>COTAÇÃO - 86</v>
      </c>
      <c r="B60" s="129" t="s">
        <v>121</v>
      </c>
      <c r="C60" s="130" t="s">
        <v>185</v>
      </c>
      <c r="D60" s="48" t="s">
        <v>288</v>
      </c>
      <c r="E60" s="131" t="s">
        <v>135</v>
      </c>
      <c r="F60" s="50">
        <v>18</v>
      </c>
      <c r="G60" s="132">
        <f t="shared" si="8"/>
        <v>0.1278</v>
      </c>
      <c r="H60" s="50">
        <v>13.61</v>
      </c>
      <c r="I60" s="133">
        <f t="shared" si="6"/>
        <v>15.35</v>
      </c>
      <c r="J60" s="50">
        <f t="shared" si="7"/>
        <v>276.3</v>
      </c>
      <c r="K60"/>
      <c r="N60" s="96"/>
      <c r="O60"/>
      <c r="P60" s="96"/>
      <c r="Q60" s="96"/>
      <c r="R60" s="96" t="e">
        <f t="shared" si="9"/>
        <v>#REF!</v>
      </c>
      <c r="S60" s="96" t="e">
        <f>S138+4</f>
        <v>#REF!</v>
      </c>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row>
    <row r="61" spans="1:111" s="97" customFormat="1">
      <c r="A61" s="129" t="str">
        <f>"COTAÇÃO - "&amp;'Mapa de cotação'!A355</f>
        <v>COTAÇÃO - 89</v>
      </c>
      <c r="B61" s="129" t="s">
        <v>121</v>
      </c>
      <c r="C61" s="130" t="s">
        <v>186</v>
      </c>
      <c r="D61" s="48" t="s">
        <v>290</v>
      </c>
      <c r="E61" s="131" t="s">
        <v>135</v>
      </c>
      <c r="F61" s="50">
        <v>95</v>
      </c>
      <c r="G61" s="132">
        <f t="shared" si="8"/>
        <v>0.1278</v>
      </c>
      <c r="H61" s="50">
        <v>12.3</v>
      </c>
      <c r="I61" s="133">
        <f>H61*(1+G61)</f>
        <v>13.87</v>
      </c>
      <c r="J61" s="50">
        <f>F61*I61</f>
        <v>1317.65</v>
      </c>
      <c r="K61"/>
      <c r="N61" s="96"/>
      <c r="O61"/>
      <c r="P61" s="96"/>
      <c r="Q61" s="96"/>
      <c r="R61" s="96" t="e">
        <f>"'Mapa de cotação'!J"&amp;S61</f>
        <v>#REF!</v>
      </c>
      <c r="S61" s="96" t="e">
        <f>S140+4</f>
        <v>#REF!</v>
      </c>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row>
    <row r="62" spans="1:111" s="97" customFormat="1">
      <c r="A62" s="129" t="str">
        <f>"COTAÇÃO - "&amp;'Mapa de cotação'!A363</f>
        <v>COTAÇÃO - 91</v>
      </c>
      <c r="B62" s="129" t="s">
        <v>121</v>
      </c>
      <c r="C62" s="130" t="s">
        <v>187</v>
      </c>
      <c r="D62" s="48" t="s">
        <v>292</v>
      </c>
      <c r="E62" s="131" t="s">
        <v>135</v>
      </c>
      <c r="F62" s="50">
        <v>18</v>
      </c>
      <c r="G62" s="132">
        <f t="shared" si="8"/>
        <v>0.1278</v>
      </c>
      <c r="H62" s="50">
        <v>12.69</v>
      </c>
      <c r="I62" s="133">
        <f t="shared" ref="I62:I66" si="12">H62*(1+G62)</f>
        <v>14.31</v>
      </c>
      <c r="J62" s="50">
        <f t="shared" si="7"/>
        <v>257.58</v>
      </c>
      <c r="K62"/>
      <c r="N62" s="96"/>
      <c r="O62"/>
      <c r="P62" s="96"/>
      <c r="Q62" s="96"/>
      <c r="R62" s="96" t="e">
        <f t="shared" si="9"/>
        <v>#REF!</v>
      </c>
      <c r="S62" s="96" t="e">
        <f>S93+4</f>
        <v>#REF!</v>
      </c>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6"/>
      <c r="CF62" s="96"/>
      <c r="CG62" s="96"/>
      <c r="CH62" s="96"/>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row>
    <row r="63" spans="1:111" s="97" customFormat="1" ht="24">
      <c r="A63" s="129">
        <v>430</v>
      </c>
      <c r="B63" s="129" t="s">
        <v>443</v>
      </c>
      <c r="C63" s="130" t="s">
        <v>188</v>
      </c>
      <c r="D63" s="48" t="s">
        <v>452</v>
      </c>
      <c r="E63" s="131" t="s">
        <v>135</v>
      </c>
      <c r="F63" s="50">
        <v>95</v>
      </c>
      <c r="G63" s="132">
        <f t="shared" si="8"/>
        <v>0.1278</v>
      </c>
      <c r="H63" s="50">
        <v>3.51</v>
      </c>
      <c r="I63" s="133">
        <f t="shared" si="12"/>
        <v>3.96</v>
      </c>
      <c r="J63" s="50">
        <f t="shared" si="7"/>
        <v>376.2</v>
      </c>
      <c r="K63"/>
      <c r="N63" s="96"/>
      <c r="O63"/>
      <c r="P63" s="96"/>
      <c r="Q63" s="96"/>
      <c r="R63" s="96" t="e">
        <f t="shared" si="9"/>
        <v>#REF!</v>
      </c>
      <c r="S63" s="96" t="e">
        <f>S142+4</f>
        <v>#REF!</v>
      </c>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row>
    <row r="64" spans="1:111" s="97" customFormat="1" ht="24">
      <c r="A64" s="129">
        <v>431</v>
      </c>
      <c r="B64" s="129" t="s">
        <v>443</v>
      </c>
      <c r="C64" s="130" t="s">
        <v>189</v>
      </c>
      <c r="D64" s="48" t="s">
        <v>453</v>
      </c>
      <c r="E64" s="131" t="s">
        <v>135</v>
      </c>
      <c r="F64" s="50">
        <v>395</v>
      </c>
      <c r="G64" s="132">
        <f t="shared" si="8"/>
        <v>0.1278</v>
      </c>
      <c r="H64" s="50">
        <v>4.66</v>
      </c>
      <c r="I64" s="133">
        <f t="shared" si="12"/>
        <v>5.26</v>
      </c>
      <c r="J64" s="50">
        <f t="shared" si="7"/>
        <v>2077.6999999999998</v>
      </c>
      <c r="K64"/>
      <c r="N64" s="96"/>
      <c r="O64"/>
      <c r="P64" s="96"/>
      <c r="Q64" s="96"/>
      <c r="R64" s="96" t="e">
        <f t="shared" si="9"/>
        <v>#REF!</v>
      </c>
      <c r="S64" s="96" t="e">
        <f>S143+4</f>
        <v>#REF!</v>
      </c>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row>
    <row r="65" spans="1:111" s="97" customFormat="1" ht="24">
      <c r="A65" s="129">
        <v>432</v>
      </c>
      <c r="B65" s="129" t="s">
        <v>443</v>
      </c>
      <c r="C65" s="130" t="s">
        <v>190</v>
      </c>
      <c r="D65" s="48" t="s">
        <v>454</v>
      </c>
      <c r="E65" s="131" t="s">
        <v>135</v>
      </c>
      <c r="F65" s="50">
        <v>128</v>
      </c>
      <c r="G65" s="132">
        <f t="shared" si="8"/>
        <v>0.1278</v>
      </c>
      <c r="H65" s="50">
        <v>5.15</v>
      </c>
      <c r="I65" s="133">
        <f t="shared" si="12"/>
        <v>5.81</v>
      </c>
      <c r="J65" s="50">
        <f t="shared" ref="J65:J78" si="13">F65*I65</f>
        <v>743.68</v>
      </c>
      <c r="K65"/>
      <c r="N65" s="96"/>
      <c r="O65"/>
      <c r="P65" s="96"/>
      <c r="Q65" s="96"/>
      <c r="R65" s="96" t="e">
        <f t="shared" si="9"/>
        <v>#REF!</v>
      </c>
      <c r="S65" s="96" t="e">
        <f t="shared" si="10"/>
        <v>#REF!</v>
      </c>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row>
    <row r="66" spans="1:111" s="97" customFormat="1" ht="24">
      <c r="A66" s="129">
        <v>439</v>
      </c>
      <c r="B66" s="129" t="s">
        <v>443</v>
      </c>
      <c r="C66" s="130" t="s">
        <v>191</v>
      </c>
      <c r="D66" s="48" t="s">
        <v>455</v>
      </c>
      <c r="E66" s="131" t="s">
        <v>135</v>
      </c>
      <c r="F66" s="50">
        <v>72</v>
      </c>
      <c r="G66" s="132">
        <f t="shared" si="8"/>
        <v>0.1278</v>
      </c>
      <c r="H66" s="50">
        <v>5.91</v>
      </c>
      <c r="I66" s="133">
        <f t="shared" si="12"/>
        <v>6.67</v>
      </c>
      <c r="J66" s="50">
        <f t="shared" si="13"/>
        <v>480.24</v>
      </c>
      <c r="K66"/>
      <c r="N66" s="96"/>
      <c r="O66"/>
      <c r="P66" s="96"/>
      <c r="Q66" s="96"/>
      <c r="R66" s="96" t="e">
        <f t="shared" si="9"/>
        <v>#REF!</v>
      </c>
      <c r="S66" s="96" t="e">
        <f>S144+4</f>
        <v>#REF!</v>
      </c>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row>
    <row r="67" spans="1:111" s="97" customFormat="1" ht="24">
      <c r="A67" s="129">
        <v>437</v>
      </c>
      <c r="B67" s="129" t="s">
        <v>443</v>
      </c>
      <c r="C67" s="130" t="s">
        <v>192</v>
      </c>
      <c r="D67" s="48" t="s">
        <v>456</v>
      </c>
      <c r="E67" s="131" t="s">
        <v>135</v>
      </c>
      <c r="F67" s="50">
        <v>18</v>
      </c>
      <c r="G67" s="132">
        <f t="shared" si="8"/>
        <v>0.1278</v>
      </c>
      <c r="H67" s="50">
        <v>9.17</v>
      </c>
      <c r="I67" s="133">
        <f t="shared" si="6"/>
        <v>10.34</v>
      </c>
      <c r="J67" s="50">
        <f t="shared" si="13"/>
        <v>186.12</v>
      </c>
      <c r="K67"/>
      <c r="N67" s="96"/>
      <c r="O67"/>
      <c r="P67" s="96"/>
      <c r="Q67" s="96"/>
      <c r="R67" s="96" t="e">
        <f t="shared" si="9"/>
        <v>#REF!</v>
      </c>
      <c r="S67" s="96" t="e">
        <f>S145+4</f>
        <v>#REF!</v>
      </c>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row>
    <row r="68" spans="1:111" s="97" customFormat="1">
      <c r="A68" s="129" t="str">
        <f>"COTAÇÃO - "&amp;'Mapa de cotação'!A415</f>
        <v>COTAÇÃO - 104</v>
      </c>
      <c r="B68" s="129" t="s">
        <v>121</v>
      </c>
      <c r="C68" s="130" t="s">
        <v>193</v>
      </c>
      <c r="D68" s="48" t="s">
        <v>302</v>
      </c>
      <c r="E68" s="131" t="s">
        <v>135</v>
      </c>
      <c r="F68" s="50">
        <v>21</v>
      </c>
      <c r="G68" s="132">
        <f t="shared" si="8"/>
        <v>0.1278</v>
      </c>
      <c r="H68" s="50">
        <v>377.03</v>
      </c>
      <c r="I68" s="133">
        <f t="shared" si="6"/>
        <v>425.21</v>
      </c>
      <c r="J68" s="50">
        <f t="shared" si="13"/>
        <v>8929.41</v>
      </c>
      <c r="K68"/>
      <c r="N68" s="96"/>
      <c r="O68"/>
      <c r="P68" s="96"/>
      <c r="Q68" s="96"/>
      <c r="R68" s="96" t="e">
        <f t="shared" si="9"/>
        <v>#REF!</v>
      </c>
      <c r="S68" s="96" t="e">
        <f>S147+4</f>
        <v>#REF!</v>
      </c>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row>
    <row r="69" spans="1:111" s="97" customFormat="1">
      <c r="A69" s="129" t="str">
        <f>"COTAÇÃO - "&amp;'Mapa de cotação'!A435</f>
        <v>COTAÇÃO - 109</v>
      </c>
      <c r="B69" s="129" t="s">
        <v>121</v>
      </c>
      <c r="C69" s="130" t="s">
        <v>194</v>
      </c>
      <c r="D69" s="48" t="s">
        <v>306</v>
      </c>
      <c r="E69" s="131" t="s">
        <v>135</v>
      </c>
      <c r="F69" s="50">
        <v>104</v>
      </c>
      <c r="G69" s="132">
        <f t="shared" si="8"/>
        <v>0.1278</v>
      </c>
      <c r="H69" s="50">
        <v>13.71</v>
      </c>
      <c r="I69" s="133">
        <f t="shared" si="6"/>
        <v>15.46</v>
      </c>
      <c r="J69" s="50">
        <f t="shared" si="13"/>
        <v>1607.84</v>
      </c>
      <c r="K69"/>
      <c r="N69" s="96"/>
      <c r="O69"/>
      <c r="P69" s="96"/>
      <c r="Q69" s="96"/>
      <c r="R69" s="96" t="e">
        <f t="shared" si="9"/>
        <v>#REF!</v>
      </c>
      <c r="S69" s="96" t="e">
        <f>S96+4</f>
        <v>#REF!</v>
      </c>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6"/>
      <c r="DD69" s="96"/>
      <c r="DE69" s="96"/>
      <c r="DF69" s="96"/>
      <c r="DG69" s="96"/>
    </row>
    <row r="70" spans="1:111" s="97" customFormat="1">
      <c r="A70" s="129" t="str">
        <f>"COTAÇÃO - "&amp;'Mapa de cotação'!A443</f>
        <v>COTAÇÃO - 111</v>
      </c>
      <c r="B70" s="129" t="s">
        <v>121</v>
      </c>
      <c r="C70" s="130" t="s">
        <v>195</v>
      </c>
      <c r="D70" s="48" t="s">
        <v>308</v>
      </c>
      <c r="E70" s="131" t="s">
        <v>135</v>
      </c>
      <c r="F70" s="50">
        <v>68</v>
      </c>
      <c r="G70" s="132">
        <f t="shared" si="8"/>
        <v>0.1278</v>
      </c>
      <c r="H70" s="50">
        <v>66</v>
      </c>
      <c r="I70" s="133">
        <f t="shared" ref="I70" si="14">H70*(1+G70)</f>
        <v>74.430000000000007</v>
      </c>
      <c r="J70" s="50">
        <f t="shared" si="13"/>
        <v>5061.24</v>
      </c>
      <c r="K70"/>
      <c r="N70" s="96"/>
      <c r="O70"/>
      <c r="P70" s="96"/>
      <c r="Q70" s="96"/>
      <c r="R70" s="96" t="e">
        <f t="shared" si="9"/>
        <v>#REF!</v>
      </c>
      <c r="S70" s="96" t="e">
        <f>S97+4</f>
        <v>#REF!</v>
      </c>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96"/>
      <c r="BY70" s="96"/>
      <c r="BZ70" s="96"/>
      <c r="CA70" s="96"/>
      <c r="CB70" s="96"/>
      <c r="CC70" s="96"/>
      <c r="CD70" s="96"/>
      <c r="CE70" s="96"/>
      <c r="CF70" s="96"/>
      <c r="CG70" s="96"/>
      <c r="CH70" s="96"/>
      <c r="CI70" s="96"/>
      <c r="CJ70" s="96"/>
      <c r="CK70" s="96"/>
      <c r="CL70" s="96"/>
      <c r="CM70" s="96"/>
      <c r="CN70" s="96"/>
      <c r="CO70" s="96"/>
      <c r="CP70" s="96"/>
      <c r="CQ70" s="96"/>
      <c r="CR70" s="96"/>
      <c r="CS70" s="96"/>
      <c r="CT70" s="96"/>
      <c r="CU70" s="96"/>
      <c r="CV70" s="96"/>
      <c r="CW70" s="96"/>
      <c r="CX70" s="96"/>
      <c r="CY70" s="96"/>
      <c r="CZ70" s="96"/>
      <c r="DA70" s="96"/>
      <c r="DB70" s="96"/>
      <c r="DC70" s="96"/>
      <c r="DD70" s="96"/>
      <c r="DE70" s="96"/>
      <c r="DF70" s="96"/>
      <c r="DG70" s="96"/>
    </row>
    <row r="71" spans="1:111" s="97" customFormat="1">
      <c r="A71" s="129" t="str">
        <f>"COTAÇÃO - "&amp;'Mapa de cotação'!A455</f>
        <v>COTAÇÃO - 114</v>
      </c>
      <c r="B71" s="129" t="s">
        <v>121</v>
      </c>
      <c r="C71" s="130" t="s">
        <v>196</v>
      </c>
      <c r="D71" s="48" t="s">
        <v>434</v>
      </c>
      <c r="E71" s="131" t="s">
        <v>135</v>
      </c>
      <c r="F71" s="50">
        <v>150</v>
      </c>
      <c r="G71" s="132">
        <f t="shared" si="8"/>
        <v>0.1278</v>
      </c>
      <c r="H71" s="50">
        <v>538.01</v>
      </c>
      <c r="I71" s="133">
        <f t="shared" ref="I71:I76" si="15">H71*(1+G71)</f>
        <v>606.77</v>
      </c>
      <c r="J71" s="50">
        <f t="shared" ref="J71:J76" si="16">F71*I71</f>
        <v>91015.5</v>
      </c>
      <c r="K71"/>
      <c r="N71" s="96"/>
      <c r="O71"/>
      <c r="P71" s="96"/>
      <c r="Q71" s="96"/>
      <c r="R71" s="96" t="e">
        <f t="shared" ref="R71:R76" si="17">"'Mapa de cotação'!J"&amp;S71</f>
        <v>#REF!</v>
      </c>
      <c r="S71" s="96" t="e">
        <f>S98+4</f>
        <v>#REF!</v>
      </c>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96"/>
      <c r="BY71" s="96"/>
      <c r="BZ71" s="96"/>
      <c r="CA71" s="96"/>
      <c r="CB71" s="96"/>
      <c r="CC71" s="96"/>
      <c r="CD71" s="96"/>
      <c r="CE71" s="96"/>
      <c r="CF71" s="96"/>
      <c r="CG71" s="96"/>
      <c r="CH71" s="96"/>
      <c r="CI71" s="96"/>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row>
    <row r="72" spans="1:111" s="97" customFormat="1">
      <c r="A72" s="129">
        <v>5057</v>
      </c>
      <c r="B72" s="129" t="s">
        <v>443</v>
      </c>
      <c r="C72" s="130" t="s">
        <v>197</v>
      </c>
      <c r="D72" s="48" t="s">
        <v>457</v>
      </c>
      <c r="E72" s="131" t="s">
        <v>135</v>
      </c>
      <c r="F72" s="50">
        <v>18</v>
      </c>
      <c r="G72" s="132">
        <f t="shared" si="8"/>
        <v>0.1278</v>
      </c>
      <c r="H72" s="50">
        <v>645.66</v>
      </c>
      <c r="I72" s="133">
        <f t="shared" si="15"/>
        <v>728.18</v>
      </c>
      <c r="J72" s="50">
        <f t="shared" si="16"/>
        <v>13107.24</v>
      </c>
      <c r="K72"/>
      <c r="N72" s="96"/>
      <c r="O72"/>
      <c r="P72" s="96"/>
      <c r="Q72" s="96"/>
      <c r="R72" s="96" t="e">
        <f t="shared" si="17"/>
        <v>#REF!</v>
      </c>
      <c r="S72" s="96" t="e">
        <f>S71+4</f>
        <v>#REF!</v>
      </c>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96"/>
      <c r="BY72" s="96"/>
      <c r="BZ72" s="96"/>
      <c r="CA72" s="96"/>
      <c r="CB72" s="96"/>
      <c r="CC72" s="96"/>
      <c r="CD72" s="96"/>
      <c r="CE72" s="96"/>
      <c r="CF72" s="96"/>
      <c r="CG72" s="96"/>
      <c r="CH72" s="96"/>
      <c r="CI72" s="96"/>
      <c r="CJ72" s="96"/>
      <c r="CK72" s="96"/>
      <c r="CL72" s="96"/>
      <c r="CM72" s="96"/>
      <c r="CN72" s="96"/>
      <c r="CO72" s="96"/>
      <c r="CP72" s="96"/>
      <c r="CQ72" s="96"/>
      <c r="CR72" s="96"/>
      <c r="CS72" s="96"/>
      <c r="CT72" s="96"/>
      <c r="CU72" s="96"/>
      <c r="CV72" s="96"/>
      <c r="CW72" s="96"/>
      <c r="CX72" s="96"/>
      <c r="CY72" s="96"/>
      <c r="CZ72" s="96"/>
      <c r="DA72" s="96"/>
      <c r="DB72" s="96"/>
      <c r="DC72" s="96"/>
      <c r="DD72" s="96"/>
      <c r="DE72" s="96"/>
      <c r="DF72" s="96"/>
      <c r="DG72" s="96"/>
    </row>
    <row r="73" spans="1:111" s="97" customFormat="1">
      <c r="A73" s="129" t="str">
        <f>"COTAÇÃO - "&amp;'Mapa de cotação'!A463</f>
        <v>COTAÇÃO - 116</v>
      </c>
      <c r="B73" s="129" t="s">
        <v>121</v>
      </c>
      <c r="C73" s="130" t="s">
        <v>198</v>
      </c>
      <c r="D73" s="48" t="s">
        <v>435</v>
      </c>
      <c r="E73" s="131" t="s">
        <v>135</v>
      </c>
      <c r="F73" s="50">
        <v>21</v>
      </c>
      <c r="G73" s="132">
        <f t="shared" si="8"/>
        <v>0.1278</v>
      </c>
      <c r="H73" s="50">
        <v>1124.1500000000001</v>
      </c>
      <c r="I73" s="133">
        <f t="shared" si="15"/>
        <v>1267.82</v>
      </c>
      <c r="J73" s="50">
        <f t="shared" si="16"/>
        <v>26624.22</v>
      </c>
      <c r="K73"/>
      <c r="N73" s="96"/>
      <c r="O73"/>
      <c r="P73" s="96"/>
      <c r="Q73" s="96"/>
      <c r="R73" s="96" t="e">
        <f t="shared" si="17"/>
        <v>#REF!</v>
      </c>
      <c r="S73" s="96" t="e">
        <f>S72+4</f>
        <v>#REF!</v>
      </c>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96"/>
      <c r="BY73" s="96"/>
      <c r="BZ73" s="96"/>
      <c r="CA73" s="96"/>
      <c r="CB73" s="96"/>
      <c r="CC73" s="96"/>
      <c r="CD73" s="96"/>
      <c r="CE73" s="96"/>
      <c r="CF73" s="96"/>
      <c r="CG73" s="96"/>
      <c r="CH73" s="96"/>
      <c r="CI73" s="96"/>
      <c r="CJ73" s="96"/>
      <c r="CK73" s="96"/>
      <c r="CL73" s="96"/>
      <c r="CM73" s="96"/>
      <c r="CN73" s="96"/>
      <c r="CO73" s="96"/>
      <c r="CP73" s="96"/>
      <c r="CQ73" s="96"/>
      <c r="CR73" s="96"/>
      <c r="CS73" s="96"/>
      <c r="CT73" s="96"/>
      <c r="CU73" s="96"/>
      <c r="CV73" s="96"/>
      <c r="CW73" s="96"/>
      <c r="CX73" s="96"/>
      <c r="CY73" s="96"/>
      <c r="CZ73" s="96"/>
      <c r="DA73" s="96"/>
      <c r="DB73" s="96"/>
      <c r="DC73" s="96"/>
      <c r="DD73" s="96"/>
      <c r="DE73" s="96"/>
      <c r="DF73" s="96"/>
      <c r="DG73" s="96"/>
    </row>
    <row r="74" spans="1:111" s="97" customFormat="1">
      <c r="A74" s="129" t="str">
        <f>"COTAÇÃO - "&amp;'Mapa de cotação'!A467</f>
        <v>COTAÇÃO - 117</v>
      </c>
      <c r="B74" s="129" t="s">
        <v>121</v>
      </c>
      <c r="C74" s="130" t="s">
        <v>199</v>
      </c>
      <c r="D74" s="48" t="s">
        <v>436</v>
      </c>
      <c r="E74" s="131" t="s">
        <v>135</v>
      </c>
      <c r="F74" s="50">
        <v>1</v>
      </c>
      <c r="G74" s="132">
        <f t="shared" si="8"/>
        <v>0.1278</v>
      </c>
      <c r="H74" s="50">
        <v>1932.96</v>
      </c>
      <c r="I74" s="133">
        <f t="shared" si="15"/>
        <v>2179.9899999999998</v>
      </c>
      <c r="J74" s="50">
        <f t="shared" si="16"/>
        <v>2179.9899999999998</v>
      </c>
      <c r="K74"/>
      <c r="N74" s="96"/>
      <c r="O74"/>
      <c r="P74" s="96"/>
      <c r="Q74" s="96"/>
      <c r="R74" s="96" t="e">
        <f t="shared" si="17"/>
        <v>#REF!</v>
      </c>
      <c r="S74" s="96" t="e">
        <f>S73+4</f>
        <v>#REF!</v>
      </c>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c r="DA74" s="96"/>
      <c r="DB74" s="96"/>
      <c r="DC74" s="96"/>
      <c r="DD74" s="96"/>
      <c r="DE74" s="96"/>
      <c r="DF74" s="96"/>
      <c r="DG74" s="96"/>
    </row>
    <row r="75" spans="1:111" s="97" customFormat="1">
      <c r="A75" s="129" t="str">
        <f>"COTAÇÃO - "&amp;'Mapa de cotação'!A475</f>
        <v>COTAÇÃO - 119</v>
      </c>
      <c r="B75" s="129" t="s">
        <v>121</v>
      </c>
      <c r="C75" s="130" t="s">
        <v>200</v>
      </c>
      <c r="D75" s="48" t="s">
        <v>437</v>
      </c>
      <c r="E75" s="131" t="s">
        <v>135</v>
      </c>
      <c r="F75" s="50">
        <v>24</v>
      </c>
      <c r="G75" s="132">
        <f t="shared" si="8"/>
        <v>0.1278</v>
      </c>
      <c r="H75" s="50">
        <v>1169.1500000000001</v>
      </c>
      <c r="I75" s="133">
        <f t="shared" si="15"/>
        <v>1318.57</v>
      </c>
      <c r="J75" s="50">
        <f t="shared" si="16"/>
        <v>31645.68</v>
      </c>
      <c r="K75"/>
      <c r="N75" s="96"/>
      <c r="O75"/>
      <c r="P75" s="96"/>
      <c r="Q75" s="96"/>
      <c r="R75" s="96" t="e">
        <f t="shared" si="17"/>
        <v>#REF!</v>
      </c>
      <c r="S75" s="96" t="e">
        <f>S100+4</f>
        <v>#REF!</v>
      </c>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c r="CT75" s="96"/>
      <c r="CU75" s="96"/>
      <c r="CV75" s="96"/>
      <c r="CW75" s="96"/>
      <c r="CX75" s="96"/>
      <c r="CY75" s="96"/>
      <c r="CZ75" s="96"/>
      <c r="DA75" s="96"/>
      <c r="DB75" s="96"/>
      <c r="DC75" s="96"/>
      <c r="DD75" s="96"/>
      <c r="DE75" s="96"/>
      <c r="DF75" s="96"/>
      <c r="DG75" s="96"/>
    </row>
    <row r="76" spans="1:111" s="97" customFormat="1">
      <c r="A76" s="129" t="str">
        <f>"COTAÇÃO - "&amp;'Mapa de cotação'!A479</f>
        <v>COTAÇÃO - 120</v>
      </c>
      <c r="B76" s="129" t="s">
        <v>121</v>
      </c>
      <c r="C76" s="130" t="s">
        <v>201</v>
      </c>
      <c r="D76" s="48" t="s">
        <v>438</v>
      </c>
      <c r="E76" s="131" t="s">
        <v>135</v>
      </c>
      <c r="F76" s="50">
        <v>12</v>
      </c>
      <c r="G76" s="132">
        <f t="shared" si="8"/>
        <v>0.1278</v>
      </c>
      <c r="H76" s="50">
        <v>1433.07</v>
      </c>
      <c r="I76" s="133">
        <f t="shared" si="15"/>
        <v>1616.22</v>
      </c>
      <c r="J76" s="50">
        <f t="shared" si="16"/>
        <v>19394.64</v>
      </c>
      <c r="K76"/>
      <c r="N76" s="96"/>
      <c r="O76"/>
      <c r="P76" s="96"/>
      <c r="Q76" s="96"/>
      <c r="R76" s="96" t="e">
        <f t="shared" si="17"/>
        <v>#REF!</v>
      </c>
      <c r="S76" s="96" t="e">
        <f>S75+4</f>
        <v>#REF!</v>
      </c>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c r="CD76" s="96"/>
      <c r="CE76" s="96"/>
      <c r="CF76" s="96"/>
      <c r="CG76" s="96"/>
      <c r="CH76" s="96"/>
      <c r="CI76" s="96"/>
      <c r="CJ76" s="96"/>
      <c r="CK76" s="96"/>
      <c r="CL76" s="96"/>
      <c r="CM76" s="96"/>
      <c r="CN76" s="96"/>
      <c r="CO76" s="96"/>
      <c r="CP76" s="96"/>
      <c r="CQ76" s="96"/>
      <c r="CR76" s="96"/>
      <c r="CS76" s="96"/>
      <c r="CT76" s="96"/>
      <c r="CU76" s="96"/>
      <c r="CV76" s="96"/>
      <c r="CW76" s="96"/>
      <c r="CX76" s="96"/>
      <c r="CY76" s="96"/>
      <c r="CZ76" s="96"/>
      <c r="DA76" s="96"/>
      <c r="DB76" s="96"/>
      <c r="DC76" s="96"/>
      <c r="DD76" s="96"/>
      <c r="DE76" s="96"/>
      <c r="DF76" s="96"/>
      <c r="DG76" s="96"/>
    </row>
    <row r="77" spans="1:111" s="97" customFormat="1">
      <c r="A77" s="129" t="str">
        <f>"COTAÇÃO - "&amp;'Mapa de cotação'!A487</f>
        <v>COTAÇÃO - 122</v>
      </c>
      <c r="B77" s="129" t="s">
        <v>121</v>
      </c>
      <c r="C77" s="130" t="s">
        <v>202</v>
      </c>
      <c r="D77" s="48" t="s">
        <v>317</v>
      </c>
      <c r="E77" s="131" t="s">
        <v>135</v>
      </c>
      <c r="F77" s="50">
        <v>42</v>
      </c>
      <c r="G77" s="132">
        <f t="shared" si="8"/>
        <v>0.1278</v>
      </c>
      <c r="H77" s="50">
        <v>18.149999999999999</v>
      </c>
      <c r="I77" s="133">
        <f t="shared" ref="I77" si="18">H77*(1+G77)</f>
        <v>20.47</v>
      </c>
      <c r="J77" s="50">
        <f t="shared" si="13"/>
        <v>859.74</v>
      </c>
      <c r="K77"/>
      <c r="N77" s="96"/>
      <c r="O77"/>
      <c r="P77" s="96"/>
      <c r="Q77" s="96"/>
      <c r="R77" s="96" t="e">
        <f t="shared" si="9"/>
        <v>#REF!</v>
      </c>
      <c r="S77" s="96" t="e">
        <f>S101+4</f>
        <v>#REF!</v>
      </c>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c r="CO77" s="96"/>
      <c r="CP77" s="96"/>
      <c r="CQ77" s="96"/>
      <c r="CR77" s="96"/>
      <c r="CS77" s="96"/>
      <c r="CT77" s="96"/>
      <c r="CU77" s="96"/>
      <c r="CV77" s="96"/>
      <c r="CW77" s="96"/>
      <c r="CX77" s="96"/>
      <c r="CY77" s="96"/>
      <c r="CZ77" s="96"/>
      <c r="DA77" s="96"/>
      <c r="DB77" s="96"/>
      <c r="DC77" s="96"/>
      <c r="DD77" s="96"/>
      <c r="DE77" s="96"/>
      <c r="DF77" s="96"/>
      <c r="DG77" s="96"/>
    </row>
    <row r="78" spans="1:111" s="97" customFormat="1" ht="24">
      <c r="A78" s="129">
        <v>7576</v>
      </c>
      <c r="B78" s="129" t="s">
        <v>443</v>
      </c>
      <c r="C78" s="130" t="s">
        <v>203</v>
      </c>
      <c r="D78" s="48" t="s">
        <v>458</v>
      </c>
      <c r="E78" s="131" t="s">
        <v>135</v>
      </c>
      <c r="F78" s="50">
        <v>14</v>
      </c>
      <c r="G78" s="132">
        <f t="shared" si="8"/>
        <v>0.1278</v>
      </c>
      <c r="H78" s="50">
        <v>115.96</v>
      </c>
      <c r="I78" s="133">
        <f t="shared" ref="I78" si="19">H78*(1+G78)</f>
        <v>130.78</v>
      </c>
      <c r="J78" s="50">
        <f t="shared" si="13"/>
        <v>1830.92</v>
      </c>
      <c r="K78"/>
      <c r="N78" s="96"/>
      <c r="O78"/>
      <c r="P78" s="96"/>
      <c r="Q78" s="96"/>
      <c r="R78" s="96" t="e">
        <f t="shared" si="9"/>
        <v>#REF!</v>
      </c>
      <c r="S78" s="96" t="e">
        <f>S149+4</f>
        <v>#REF!</v>
      </c>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c r="CD78" s="96"/>
      <c r="CE78" s="96"/>
      <c r="CF78" s="96"/>
      <c r="CG78" s="96"/>
      <c r="CH78" s="96"/>
      <c r="CI78" s="96"/>
      <c r="CJ78" s="96"/>
      <c r="CK78" s="96"/>
      <c r="CL78" s="96"/>
      <c r="CM78" s="96"/>
      <c r="CN78" s="96"/>
      <c r="CO78" s="96"/>
      <c r="CP78" s="96"/>
      <c r="CQ78" s="96"/>
      <c r="CR78" s="96"/>
      <c r="CS78" s="96"/>
      <c r="CT78" s="96"/>
      <c r="CU78" s="96"/>
      <c r="CV78" s="96"/>
      <c r="CW78" s="96"/>
      <c r="CX78" s="96"/>
      <c r="CY78" s="96"/>
      <c r="CZ78" s="96"/>
      <c r="DA78" s="96"/>
      <c r="DB78" s="96"/>
      <c r="DC78" s="96"/>
      <c r="DD78" s="96"/>
      <c r="DE78" s="96"/>
      <c r="DF78" s="96"/>
      <c r="DG78" s="96"/>
    </row>
    <row r="79" spans="1:111" s="97" customFormat="1">
      <c r="A79" s="129" t="s">
        <v>441</v>
      </c>
      <c r="B79" s="129" t="s">
        <v>439</v>
      </c>
      <c r="C79" s="130" t="s">
        <v>204</v>
      </c>
      <c r="D79" s="48" t="s">
        <v>326</v>
      </c>
      <c r="E79" s="131" t="s">
        <v>135</v>
      </c>
      <c r="F79" s="50">
        <v>1</v>
      </c>
      <c r="G79" s="132">
        <f t="shared" ref="G79:G105" si="20">$J$5</f>
        <v>0.1278</v>
      </c>
      <c r="H79" s="50">
        <v>9326.3799999999992</v>
      </c>
      <c r="I79" s="133">
        <f t="shared" ref="I79" si="21">H79*(1+G79)</f>
        <v>10518.29</v>
      </c>
      <c r="J79" s="50">
        <f t="shared" ref="J79:J80" si="22">F79*I79</f>
        <v>10518.29</v>
      </c>
      <c r="K79" s="154"/>
      <c r="N79" s="96"/>
      <c r="O79" s="154"/>
      <c r="P79" s="96"/>
      <c r="Q79" s="96"/>
      <c r="R79" s="96" t="e">
        <f t="shared" ref="R79:R152" si="23">"'Mapa de cotação'!J"&amp;S79</f>
        <v>#REF!</v>
      </c>
      <c r="S79" s="96" t="e">
        <f>S105+4</f>
        <v>#REF!</v>
      </c>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c r="BZ79" s="96"/>
      <c r="CA79" s="96"/>
      <c r="CB79" s="96"/>
      <c r="CC79" s="96"/>
      <c r="CD79" s="96"/>
      <c r="CE79" s="96"/>
      <c r="CF79" s="96"/>
      <c r="CG79" s="96"/>
      <c r="CH79" s="96"/>
      <c r="CI79" s="96"/>
      <c r="CJ79" s="96"/>
      <c r="CK79" s="96"/>
      <c r="CL79" s="96"/>
      <c r="CM79" s="96"/>
      <c r="CN79" s="96"/>
      <c r="CO79" s="96"/>
      <c r="CP79" s="96"/>
      <c r="CQ79" s="96"/>
      <c r="CR79" s="96"/>
      <c r="CS79" s="96"/>
      <c r="CT79" s="96"/>
      <c r="CU79" s="96"/>
      <c r="CV79" s="96"/>
      <c r="CW79" s="96"/>
      <c r="CX79" s="96"/>
      <c r="CY79" s="96"/>
      <c r="CZ79" s="96"/>
      <c r="DA79" s="96"/>
      <c r="DB79" s="96"/>
      <c r="DC79" s="96"/>
      <c r="DD79" s="96"/>
      <c r="DE79" s="96"/>
      <c r="DF79" s="96"/>
      <c r="DG79" s="96"/>
    </row>
    <row r="80" spans="1:111" s="97" customFormat="1">
      <c r="A80" s="129" t="s">
        <v>442</v>
      </c>
      <c r="B80" s="129" t="s">
        <v>439</v>
      </c>
      <c r="C80" s="130" t="s">
        <v>205</v>
      </c>
      <c r="D80" s="48" t="s">
        <v>327</v>
      </c>
      <c r="E80" s="131" t="s">
        <v>135</v>
      </c>
      <c r="F80" s="50">
        <v>6</v>
      </c>
      <c r="G80" s="132">
        <f t="shared" si="20"/>
        <v>0.1278</v>
      </c>
      <c r="H80" s="50">
        <v>11757.66</v>
      </c>
      <c r="I80" s="133">
        <f t="shared" ref="I80" si="24">H80*(1+G80)</f>
        <v>13260.29</v>
      </c>
      <c r="J80" s="50">
        <f t="shared" si="22"/>
        <v>79561.740000000005</v>
      </c>
      <c r="K80" s="154"/>
      <c r="N80" s="96"/>
      <c r="O80" s="154"/>
      <c r="P80" s="96"/>
      <c r="Q80" s="96"/>
      <c r="R80" s="96" t="e">
        <f t="shared" si="23"/>
        <v>#REF!</v>
      </c>
      <c r="S80" s="96" t="e">
        <f t="shared" ref="S80" si="25">S79+4</f>
        <v>#REF!</v>
      </c>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c r="CD80" s="96"/>
      <c r="CE80" s="96"/>
      <c r="CF80" s="96"/>
      <c r="CG80" s="96"/>
      <c r="CH80" s="96"/>
      <c r="CI80" s="96"/>
      <c r="CJ80" s="96"/>
      <c r="CK80" s="96"/>
      <c r="CL80" s="96"/>
      <c r="CM80" s="96"/>
      <c r="CN80" s="96"/>
      <c r="CO80" s="96"/>
      <c r="CP80" s="96"/>
      <c r="CQ80" s="96"/>
      <c r="CR80" s="96"/>
      <c r="CS80" s="96"/>
      <c r="CT80" s="96"/>
      <c r="CU80" s="96"/>
      <c r="CV80" s="96"/>
      <c r="CW80" s="96"/>
      <c r="CX80" s="96"/>
      <c r="CY80" s="96"/>
      <c r="CZ80" s="96"/>
      <c r="DA80" s="96"/>
      <c r="DB80" s="96"/>
      <c r="DC80" s="96"/>
      <c r="DD80" s="96"/>
      <c r="DE80" s="96"/>
      <c r="DF80" s="96"/>
      <c r="DG80" s="96"/>
    </row>
    <row r="81" spans="1:277" s="97" customFormat="1">
      <c r="A81" s="129" t="str">
        <f>"COTAÇÃO - "&amp;'Mapa de cotação'!A531</f>
        <v>COTAÇÃO - 133</v>
      </c>
      <c r="B81" s="129" t="s">
        <v>121</v>
      </c>
      <c r="C81" s="130" t="s">
        <v>467</v>
      </c>
      <c r="D81" s="161" t="str">
        <f>'Mapa de cotação'!B531</f>
        <v>MÃO DE OBRA - INSTALAÇÕES ELÉTRICAS</v>
      </c>
      <c r="E81" s="131" t="s">
        <v>138</v>
      </c>
      <c r="F81" s="50">
        <v>1</v>
      </c>
      <c r="G81" s="132">
        <f>$J$4</f>
        <v>0.24940000000000001</v>
      </c>
      <c r="H81" s="50">
        <v>116500</v>
      </c>
      <c r="I81" s="133">
        <f t="shared" ref="I81" si="26">H81*(1+G81)</f>
        <v>145555.1</v>
      </c>
      <c r="J81" s="50">
        <f>F81*I81</f>
        <v>145555.1</v>
      </c>
      <c r="K81"/>
      <c r="N81" s="96"/>
      <c r="O81"/>
      <c r="P81" s="96"/>
      <c r="Q81" s="96"/>
      <c r="R81" s="96" t="e">
        <f>"'Mapa de cotação'!J"&amp;S81</f>
        <v>#REF!</v>
      </c>
      <c r="S81" s="96" t="e">
        <f>S80+4</f>
        <v>#REF!</v>
      </c>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c r="CD81" s="96"/>
      <c r="CE81" s="96"/>
      <c r="CF81" s="96"/>
      <c r="CG81" s="96"/>
      <c r="CH81" s="96"/>
      <c r="CI81" s="96"/>
      <c r="CJ81" s="96"/>
      <c r="CK81" s="96"/>
      <c r="CL81" s="96"/>
      <c r="CM81" s="96"/>
      <c r="CN81" s="96"/>
      <c r="CO81" s="96"/>
      <c r="CP81" s="96"/>
      <c r="CQ81" s="96"/>
      <c r="CR81" s="96"/>
      <c r="CS81" s="96"/>
      <c r="CT81" s="96"/>
      <c r="CU81" s="96"/>
      <c r="CV81" s="96"/>
      <c r="CW81" s="96"/>
      <c r="CX81" s="96"/>
      <c r="CY81" s="96"/>
      <c r="CZ81" s="96"/>
      <c r="DA81" s="96"/>
      <c r="DB81" s="96"/>
      <c r="DC81" s="96"/>
      <c r="DD81" s="96"/>
      <c r="DE81" s="96"/>
      <c r="DF81" s="96"/>
      <c r="DG81" s="96"/>
    </row>
    <row r="82" spans="1:277">
      <c r="A82" s="49"/>
      <c r="B82" s="49"/>
      <c r="C82" s="19"/>
      <c r="D82" s="18"/>
      <c r="E82" s="49"/>
      <c r="F82" s="100"/>
      <c r="G82" s="17"/>
      <c r="H82" s="252" t="s">
        <v>11</v>
      </c>
      <c r="I82" s="252"/>
      <c r="J82" s="20">
        <f>SUBTOTAL(9,J12:J81)</f>
        <v>805951.67</v>
      </c>
      <c r="K82"/>
      <c r="N82" s="96"/>
      <c r="R82" s="96" t="str">
        <f t="shared" ref="R82" si="27">"'Mapa de cotação'!J"&amp;S82</f>
        <v>'Mapa de cotação'!J47</v>
      </c>
      <c r="S82" s="96">
        <f>S16+4</f>
        <v>47</v>
      </c>
    </row>
    <row r="83" spans="1:277" s="97" customFormat="1">
      <c r="A83" s="14"/>
      <c r="B83" s="14"/>
      <c r="C83" s="11" t="s">
        <v>30</v>
      </c>
      <c r="D83" s="12" t="s">
        <v>329</v>
      </c>
      <c r="E83" s="14"/>
      <c r="F83" s="15"/>
      <c r="G83" s="15"/>
      <c r="H83" s="15"/>
      <c r="I83" s="16"/>
      <c r="J83" s="15"/>
      <c r="K83"/>
      <c r="N83" s="55"/>
      <c r="O83"/>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96"/>
      <c r="BQ83" s="96"/>
      <c r="BR83" s="96"/>
      <c r="BS83" s="96"/>
      <c r="BT83" s="96"/>
      <c r="BU83" s="96"/>
      <c r="BV83" s="96"/>
      <c r="BW83" s="96"/>
      <c r="BX83" s="96"/>
      <c r="BY83" s="96"/>
      <c r="BZ83" s="96"/>
      <c r="CA83" s="96"/>
      <c r="CB83" s="96"/>
      <c r="CC83" s="96"/>
      <c r="CD83" s="96"/>
      <c r="CE83" s="96"/>
      <c r="CF83" s="96"/>
      <c r="CG83" s="96"/>
      <c r="CH83" s="96"/>
      <c r="CI83" s="96"/>
      <c r="CJ83" s="96"/>
      <c r="CK83" s="96"/>
      <c r="CL83" s="96"/>
      <c r="CM83" s="96"/>
      <c r="CN83" s="96"/>
      <c r="CO83" s="96"/>
      <c r="CP83" s="96"/>
      <c r="CQ83" s="96"/>
      <c r="CR83" s="96"/>
      <c r="CS83" s="96"/>
      <c r="CT83" s="96"/>
      <c r="CU83" s="96"/>
      <c r="CV83" s="96"/>
      <c r="CW83" s="96"/>
      <c r="CX83" s="96"/>
      <c r="CY83" s="96"/>
      <c r="CZ83" s="96"/>
      <c r="DA83" s="96"/>
      <c r="DB83" s="96"/>
      <c r="DC83" s="96"/>
      <c r="DD83" s="96"/>
      <c r="DE83" s="96"/>
      <c r="DF83" s="96"/>
      <c r="DG83" s="96"/>
    </row>
    <row r="84" spans="1:277" s="97" customFormat="1">
      <c r="A84" s="129" t="str">
        <f>"COTAÇÃO - "&amp;'Mapa de cotação'!A535</f>
        <v>COTAÇÃO - 134</v>
      </c>
      <c r="B84" s="129" t="s">
        <v>121</v>
      </c>
      <c r="C84" s="130" t="s">
        <v>32</v>
      </c>
      <c r="D84" s="161" t="str">
        <f>'Mapa de cotação'!B535</f>
        <v>MÃO DE OBRA - SUBESTAÇÃO</v>
      </c>
      <c r="E84" s="131" t="s">
        <v>138</v>
      </c>
      <c r="F84" s="50">
        <v>1</v>
      </c>
      <c r="G84" s="132">
        <f>$J$4</f>
        <v>0.24940000000000001</v>
      </c>
      <c r="H84" s="50">
        <v>26400</v>
      </c>
      <c r="I84" s="133">
        <f>H84*(1+G84)</f>
        <v>32984.160000000003</v>
      </c>
      <c r="J84" s="50">
        <f>F84*I84</f>
        <v>32984.160000000003</v>
      </c>
      <c r="K84"/>
      <c r="N84" s="96"/>
      <c r="O84" s="154"/>
      <c r="P84" s="96"/>
      <c r="Q84" s="96"/>
      <c r="R84" s="96" t="str">
        <f>"'Mapa de cotação'!J"&amp;S84</f>
        <v>'Mapa de cotação'!J35</v>
      </c>
      <c r="S84" s="96">
        <f>S112+4</f>
        <v>35</v>
      </c>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c r="CO84" s="96"/>
      <c r="CP84" s="96"/>
      <c r="CQ84" s="96"/>
      <c r="CR84" s="96"/>
      <c r="CS84" s="96"/>
      <c r="CT84" s="96"/>
      <c r="CU84" s="96"/>
      <c r="CV84" s="96"/>
      <c r="CW84" s="96"/>
      <c r="CX84" s="96"/>
      <c r="CY84" s="96"/>
      <c r="CZ84" s="96"/>
      <c r="DA84" s="96"/>
      <c r="DB84" s="96"/>
      <c r="DC84" s="96"/>
      <c r="DD84" s="96"/>
      <c r="DE84" s="96"/>
      <c r="DF84" s="96"/>
      <c r="DG84" s="96"/>
    </row>
    <row r="85" spans="1:277" s="153" customFormat="1">
      <c r="A85" s="149"/>
      <c r="B85" s="149"/>
      <c r="C85" s="150" t="s">
        <v>34</v>
      </c>
      <c r="D85" s="151" t="s">
        <v>364</v>
      </c>
      <c r="E85" s="149"/>
      <c r="F85" s="51"/>
      <c r="G85" s="51"/>
      <c r="H85" s="230"/>
      <c r="I85" s="152"/>
      <c r="J85" s="51"/>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row>
    <row r="86" spans="1:277" s="97" customFormat="1">
      <c r="A86" s="129" t="str">
        <f>"COTAÇÃO - "&amp;'Mapa de cotação'!A55</f>
        <v>COTAÇÃO - 14</v>
      </c>
      <c r="B86" s="129" t="s">
        <v>121</v>
      </c>
      <c r="C86" s="130" t="s">
        <v>368</v>
      </c>
      <c r="D86" s="48" t="s">
        <v>218</v>
      </c>
      <c r="E86" s="131" t="s">
        <v>135</v>
      </c>
      <c r="F86" s="50">
        <v>3</v>
      </c>
      <c r="G86" s="132">
        <f t="shared" si="0"/>
        <v>0.1278</v>
      </c>
      <c r="H86" s="50">
        <v>935.18</v>
      </c>
      <c r="I86" s="133">
        <f t="shared" ref="I86:I102" si="28">H86*(1+G86)</f>
        <v>1054.7</v>
      </c>
      <c r="J86" s="50">
        <f t="shared" ref="J86:J105" si="29">F86*I86</f>
        <v>3164.1</v>
      </c>
      <c r="K86"/>
      <c r="N86" s="96"/>
      <c r="O86" s="154"/>
      <c r="P86" s="96"/>
      <c r="Q86" s="96"/>
      <c r="R86" s="96" t="str">
        <f t="shared" ref="R86:R105" si="30">"'Mapa de cotação'!J"&amp;S86</f>
        <v>'Mapa de cotação'!J55</v>
      </c>
      <c r="S86" s="96">
        <f>S114+4</f>
        <v>55</v>
      </c>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c r="CO86" s="96"/>
      <c r="CP86" s="96"/>
      <c r="CQ86" s="96"/>
      <c r="CR86" s="96"/>
      <c r="CS86" s="96"/>
      <c r="CT86" s="96"/>
      <c r="CU86" s="96"/>
      <c r="CV86" s="96"/>
      <c r="CW86" s="96"/>
      <c r="CX86" s="96"/>
      <c r="CY86" s="96"/>
      <c r="CZ86" s="96"/>
      <c r="DA86" s="96"/>
      <c r="DB86" s="96"/>
      <c r="DC86" s="96"/>
      <c r="DD86" s="96"/>
      <c r="DE86" s="96"/>
      <c r="DF86" s="96"/>
      <c r="DG86" s="96"/>
    </row>
    <row r="87" spans="1:277" s="97" customFormat="1">
      <c r="A87" s="129" t="str">
        <f>"COTAÇÃO - "&amp;'Mapa de cotação'!A59</f>
        <v>COTAÇÃO - 15</v>
      </c>
      <c r="B87" s="129" t="s">
        <v>121</v>
      </c>
      <c r="C87" s="130" t="s">
        <v>369</v>
      </c>
      <c r="D87" s="48" t="s">
        <v>219</v>
      </c>
      <c r="E87" s="131" t="s">
        <v>135</v>
      </c>
      <c r="F87" s="50">
        <v>3</v>
      </c>
      <c r="G87" s="132">
        <f t="shared" si="0"/>
        <v>0.1278</v>
      </c>
      <c r="H87" s="50">
        <v>860.18</v>
      </c>
      <c r="I87" s="133">
        <f t="shared" si="28"/>
        <v>970.11</v>
      </c>
      <c r="J87" s="50">
        <f t="shared" si="29"/>
        <v>2910.33</v>
      </c>
      <c r="K87"/>
      <c r="N87" s="96"/>
      <c r="O87" s="154"/>
      <c r="P87" s="96"/>
      <c r="Q87" s="96"/>
      <c r="R87" s="96" t="str">
        <f t="shared" si="30"/>
        <v>'Mapa de cotação'!J59</v>
      </c>
      <c r="S87" s="96">
        <f>S86+4</f>
        <v>59</v>
      </c>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6"/>
      <c r="BR87" s="96"/>
      <c r="BS87" s="96"/>
      <c r="BT87" s="96"/>
      <c r="BU87" s="96"/>
      <c r="BV87" s="96"/>
      <c r="BW87" s="96"/>
      <c r="BX87" s="96"/>
      <c r="BY87" s="96"/>
      <c r="BZ87" s="96"/>
      <c r="CA87" s="96"/>
      <c r="CB87" s="96"/>
      <c r="CC87" s="96"/>
      <c r="CD87" s="96"/>
      <c r="CE87" s="96"/>
      <c r="CF87" s="96"/>
      <c r="CG87" s="96"/>
      <c r="CH87" s="96"/>
      <c r="CI87" s="96"/>
      <c r="CJ87" s="96"/>
      <c r="CK87" s="96"/>
      <c r="CL87" s="96"/>
      <c r="CM87" s="96"/>
      <c r="CN87" s="96"/>
      <c r="CO87" s="96"/>
      <c r="CP87" s="96"/>
      <c r="CQ87" s="96"/>
      <c r="CR87" s="96"/>
      <c r="CS87" s="96"/>
      <c r="CT87" s="96"/>
      <c r="CU87" s="96"/>
      <c r="CV87" s="96"/>
      <c r="CW87" s="96"/>
      <c r="CX87" s="96"/>
      <c r="CY87" s="96"/>
      <c r="CZ87" s="96"/>
      <c r="DA87" s="96"/>
      <c r="DB87" s="96"/>
      <c r="DC87" s="96"/>
      <c r="DD87" s="96"/>
      <c r="DE87" s="96"/>
      <c r="DF87" s="96"/>
      <c r="DG87" s="96"/>
    </row>
    <row r="88" spans="1:277" s="97" customFormat="1">
      <c r="A88" s="129" t="str">
        <f>"COTAÇÃO - "&amp;'Mapa de cotação'!A139</f>
        <v>COTAÇÃO - 35</v>
      </c>
      <c r="B88" s="129" t="s">
        <v>121</v>
      </c>
      <c r="C88" s="130" t="s">
        <v>370</v>
      </c>
      <c r="D88" s="48" t="s">
        <v>239</v>
      </c>
      <c r="E88" s="131" t="s">
        <v>135</v>
      </c>
      <c r="F88" s="50">
        <v>3</v>
      </c>
      <c r="G88" s="132">
        <f t="shared" si="0"/>
        <v>0.1278</v>
      </c>
      <c r="H88" s="50">
        <v>159.83000000000001</v>
      </c>
      <c r="I88" s="133">
        <f t="shared" si="28"/>
        <v>180.26</v>
      </c>
      <c r="J88" s="50">
        <f t="shared" si="29"/>
        <v>540.78</v>
      </c>
      <c r="K88"/>
      <c r="N88" s="96"/>
      <c r="O88"/>
      <c r="P88" s="96"/>
      <c r="Q88" s="96"/>
      <c r="R88" s="96" t="str">
        <f t="shared" si="30"/>
        <v>'Mapa de cotação'!J139</v>
      </c>
      <c r="S88" s="96">
        <f>S29+4</f>
        <v>139</v>
      </c>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c r="CO88" s="96"/>
      <c r="CP88" s="96"/>
      <c r="CQ88" s="96"/>
      <c r="CR88" s="96"/>
      <c r="CS88" s="96"/>
      <c r="CT88" s="96"/>
      <c r="CU88" s="96"/>
      <c r="CV88" s="96"/>
      <c r="CW88" s="96"/>
      <c r="CX88" s="96"/>
      <c r="CY88" s="96"/>
      <c r="CZ88" s="96"/>
      <c r="DA88" s="96"/>
      <c r="DB88" s="96"/>
      <c r="DC88" s="96"/>
      <c r="DD88" s="96"/>
      <c r="DE88" s="96"/>
      <c r="DF88" s="96"/>
      <c r="DG88" s="96"/>
    </row>
    <row r="89" spans="1:277" s="97" customFormat="1">
      <c r="A89" s="129" t="str">
        <f>"COTAÇÃO - "&amp;'Mapa de cotação'!A143</f>
        <v>COTAÇÃO - 36</v>
      </c>
      <c r="B89" s="129" t="s">
        <v>121</v>
      </c>
      <c r="C89" s="130" t="s">
        <v>371</v>
      </c>
      <c r="D89" s="48" t="s">
        <v>240</v>
      </c>
      <c r="E89" s="131" t="s">
        <v>135</v>
      </c>
      <c r="F89" s="50">
        <v>1</v>
      </c>
      <c r="G89" s="132">
        <f t="shared" si="0"/>
        <v>0.1278</v>
      </c>
      <c r="H89" s="50">
        <v>612.28</v>
      </c>
      <c r="I89" s="133">
        <f t="shared" si="28"/>
        <v>690.53</v>
      </c>
      <c r="J89" s="50">
        <f t="shared" si="29"/>
        <v>690.53</v>
      </c>
      <c r="K89"/>
      <c r="N89" s="96"/>
      <c r="O89"/>
      <c r="P89" s="96"/>
      <c r="Q89" s="96"/>
      <c r="R89" s="96" t="str">
        <f t="shared" si="30"/>
        <v>'Mapa de cotação'!J143</v>
      </c>
      <c r="S89" s="96">
        <f>S88+4</f>
        <v>143</v>
      </c>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6"/>
      <c r="BR89" s="96"/>
      <c r="BS89" s="96"/>
      <c r="BT89" s="96"/>
      <c r="BU89" s="96"/>
      <c r="BV89" s="96"/>
      <c r="BW89" s="96"/>
      <c r="BX89" s="96"/>
      <c r="BY89" s="96"/>
      <c r="BZ89" s="96"/>
      <c r="CA89" s="96"/>
      <c r="CB89" s="96"/>
      <c r="CC89" s="96"/>
      <c r="CD89" s="96"/>
      <c r="CE89" s="96"/>
      <c r="CF89" s="96"/>
      <c r="CG89" s="96"/>
      <c r="CH89" s="96"/>
      <c r="CI89" s="96"/>
      <c r="CJ89" s="96"/>
      <c r="CK89" s="96"/>
      <c r="CL89" s="96"/>
      <c r="CM89" s="96"/>
      <c r="CN89" s="96"/>
      <c r="CO89" s="96"/>
      <c r="CP89" s="96"/>
      <c r="CQ89" s="96"/>
      <c r="CR89" s="96"/>
      <c r="CS89" s="96"/>
      <c r="CT89" s="96"/>
      <c r="CU89" s="96"/>
      <c r="CV89" s="96"/>
      <c r="CW89" s="96"/>
      <c r="CX89" s="96"/>
      <c r="CY89" s="96"/>
      <c r="CZ89" s="96"/>
      <c r="DA89" s="96"/>
      <c r="DB89" s="96"/>
      <c r="DC89" s="96"/>
      <c r="DD89" s="96"/>
      <c r="DE89" s="96"/>
      <c r="DF89" s="96"/>
      <c r="DG89" s="96"/>
    </row>
    <row r="90" spans="1:277" s="97" customFormat="1">
      <c r="A90" s="129" t="str">
        <f>"COTAÇÃO - "&amp;'Mapa de cotação'!A147</f>
        <v>COTAÇÃO - 37</v>
      </c>
      <c r="B90" s="129" t="s">
        <v>121</v>
      </c>
      <c r="C90" s="130" t="s">
        <v>372</v>
      </c>
      <c r="D90" s="48" t="s">
        <v>241</v>
      </c>
      <c r="E90" s="131" t="s">
        <v>135</v>
      </c>
      <c r="F90" s="50">
        <v>1</v>
      </c>
      <c r="G90" s="132">
        <f t="shared" si="0"/>
        <v>0.1278</v>
      </c>
      <c r="H90" s="50">
        <v>591.70000000000005</v>
      </c>
      <c r="I90" s="133">
        <f>H90*(1+G90)</f>
        <v>667.32</v>
      </c>
      <c r="J90" s="50">
        <f>F90*I90</f>
        <v>667.32</v>
      </c>
      <c r="K90"/>
      <c r="N90" s="96"/>
      <c r="O90"/>
      <c r="P90" s="96"/>
      <c r="Q90" s="96"/>
      <c r="R90" s="96" t="str">
        <f>"'Mapa de cotação'!J"&amp;S90</f>
        <v>'Mapa de cotação'!J147</v>
      </c>
      <c r="S90" s="96">
        <f>S89+4</f>
        <v>147</v>
      </c>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6"/>
      <c r="BX90" s="96"/>
      <c r="BY90" s="96"/>
      <c r="BZ90" s="96"/>
      <c r="CA90" s="96"/>
      <c r="CB90" s="96"/>
      <c r="CC90" s="96"/>
      <c r="CD90" s="96"/>
      <c r="CE90" s="96"/>
      <c r="CF90" s="96"/>
      <c r="CG90" s="96"/>
      <c r="CH90" s="96"/>
      <c r="CI90" s="96"/>
      <c r="CJ90" s="96"/>
      <c r="CK90" s="96"/>
      <c r="CL90" s="96"/>
      <c r="CM90" s="96"/>
      <c r="CN90" s="96"/>
      <c r="CO90" s="96"/>
      <c r="CP90" s="96"/>
      <c r="CQ90" s="96"/>
      <c r="CR90" s="96"/>
      <c r="CS90" s="96"/>
      <c r="CT90" s="96"/>
      <c r="CU90" s="96"/>
      <c r="CV90" s="96"/>
      <c r="CW90" s="96"/>
      <c r="CX90" s="96"/>
      <c r="CY90" s="96"/>
      <c r="CZ90" s="96"/>
      <c r="DA90" s="96"/>
      <c r="DB90" s="96"/>
      <c r="DC90" s="96"/>
      <c r="DD90" s="96"/>
      <c r="DE90" s="96"/>
      <c r="DF90" s="96"/>
      <c r="DG90" s="96"/>
    </row>
    <row r="91" spans="1:277" s="97" customFormat="1">
      <c r="A91" s="129" t="str">
        <f>"COTAÇÃO - "&amp;'Mapa de cotação'!A239</f>
        <v>COTAÇÃO - 60</v>
      </c>
      <c r="B91" s="129" t="s">
        <v>121</v>
      </c>
      <c r="C91" s="130" t="s">
        <v>373</v>
      </c>
      <c r="D91" s="48" t="s">
        <v>264</v>
      </c>
      <c r="E91" s="131" t="s">
        <v>135</v>
      </c>
      <c r="F91" s="50">
        <v>1</v>
      </c>
      <c r="G91" s="132">
        <f t="shared" si="0"/>
        <v>0.1278</v>
      </c>
      <c r="H91" s="50">
        <v>867.67</v>
      </c>
      <c r="I91" s="133">
        <f t="shared" si="28"/>
        <v>978.56</v>
      </c>
      <c r="J91" s="50">
        <f t="shared" si="29"/>
        <v>978.56</v>
      </c>
      <c r="K91"/>
      <c r="N91" s="96"/>
      <c r="O91"/>
      <c r="P91" s="96"/>
      <c r="Q91" s="96"/>
      <c r="R91" s="96" t="e">
        <f t="shared" si="30"/>
        <v>#REF!</v>
      </c>
      <c r="S91" s="96" t="e">
        <f>S44+4</f>
        <v>#REF!</v>
      </c>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c r="BS91" s="96"/>
      <c r="BT91" s="96"/>
      <c r="BU91" s="96"/>
      <c r="BV91" s="96"/>
      <c r="BW91" s="96"/>
      <c r="BX91" s="96"/>
      <c r="BY91" s="96"/>
      <c r="BZ91" s="96"/>
      <c r="CA91" s="96"/>
      <c r="CB91" s="96"/>
      <c r="CC91" s="96"/>
      <c r="CD91" s="96"/>
      <c r="CE91" s="96"/>
      <c r="CF91" s="96"/>
      <c r="CG91" s="96"/>
      <c r="CH91" s="96"/>
      <c r="CI91" s="96"/>
      <c r="CJ91" s="96"/>
      <c r="CK91" s="96"/>
      <c r="CL91" s="96"/>
      <c r="CM91" s="96"/>
      <c r="CN91" s="96"/>
      <c r="CO91" s="96"/>
      <c r="CP91" s="96"/>
      <c r="CQ91" s="96"/>
      <c r="CR91" s="96"/>
      <c r="CS91" s="96"/>
      <c r="CT91" s="96"/>
      <c r="CU91" s="96"/>
      <c r="CV91" s="96"/>
      <c r="CW91" s="96"/>
      <c r="CX91" s="96"/>
      <c r="CY91" s="96"/>
      <c r="CZ91" s="96"/>
      <c r="DA91" s="96"/>
      <c r="DB91" s="96"/>
      <c r="DC91" s="96"/>
      <c r="DD91" s="96"/>
      <c r="DE91" s="96"/>
      <c r="DF91" s="96"/>
      <c r="DG91" s="96"/>
    </row>
    <row r="92" spans="1:277" s="97" customFormat="1" ht="24">
      <c r="A92" s="129">
        <v>10889</v>
      </c>
      <c r="B92" s="129" t="s">
        <v>443</v>
      </c>
      <c r="C92" s="130" t="s">
        <v>374</v>
      </c>
      <c r="D92" s="48" t="s">
        <v>459</v>
      </c>
      <c r="E92" s="131" t="s">
        <v>135</v>
      </c>
      <c r="F92" s="50">
        <v>1</v>
      </c>
      <c r="G92" s="132">
        <f t="shared" si="8"/>
        <v>0.1278</v>
      </c>
      <c r="H92" s="50">
        <v>421.74</v>
      </c>
      <c r="I92" s="133">
        <f t="shared" si="28"/>
        <v>475.64</v>
      </c>
      <c r="J92" s="50">
        <f t="shared" si="29"/>
        <v>475.64</v>
      </c>
      <c r="K92"/>
      <c r="N92" s="96"/>
      <c r="O92" s="154"/>
      <c r="P92" s="96"/>
      <c r="Q92" s="96"/>
      <c r="R92" s="96" t="e">
        <f t="shared" si="30"/>
        <v>#REF!</v>
      </c>
      <c r="S92" s="96" t="e">
        <f>S125+4</f>
        <v>#REF!</v>
      </c>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c r="BZ92" s="96"/>
      <c r="CA92" s="96"/>
      <c r="CB92" s="96"/>
      <c r="CC92" s="96"/>
      <c r="CD92" s="96"/>
      <c r="CE92" s="96"/>
      <c r="CF92" s="96"/>
      <c r="CG92" s="96"/>
      <c r="CH92" s="96"/>
      <c r="CI92" s="96"/>
      <c r="CJ92" s="96"/>
      <c r="CK92" s="96"/>
      <c r="CL92" s="96"/>
      <c r="CM92" s="96"/>
      <c r="CN92" s="96"/>
      <c r="CO92" s="96"/>
      <c r="CP92" s="96"/>
      <c r="CQ92" s="96"/>
      <c r="CR92" s="96"/>
      <c r="CS92" s="96"/>
      <c r="CT92" s="96"/>
      <c r="CU92" s="96"/>
      <c r="CV92" s="96"/>
      <c r="CW92" s="96"/>
      <c r="CX92" s="96"/>
      <c r="CY92" s="96"/>
      <c r="CZ92" s="96"/>
      <c r="DA92" s="96"/>
      <c r="DB92" s="96"/>
      <c r="DC92" s="96"/>
      <c r="DD92" s="96"/>
      <c r="DE92" s="96"/>
      <c r="DF92" s="96"/>
      <c r="DG92" s="96"/>
    </row>
    <row r="93" spans="1:277" s="97" customFormat="1">
      <c r="A93" s="129" t="str">
        <f>"COTAÇÃO - "&amp;'Mapa de cotação'!A359</f>
        <v>COTAÇÃO - 90</v>
      </c>
      <c r="B93" s="129" t="s">
        <v>121</v>
      </c>
      <c r="C93" s="130" t="s">
        <v>375</v>
      </c>
      <c r="D93" s="48" t="s">
        <v>365</v>
      </c>
      <c r="E93" s="131" t="s">
        <v>138</v>
      </c>
      <c r="F93" s="50">
        <v>1</v>
      </c>
      <c r="G93" s="132">
        <f t="shared" si="8"/>
        <v>0.1278</v>
      </c>
      <c r="H93" s="50">
        <v>1400</v>
      </c>
      <c r="I93" s="133">
        <f t="shared" si="28"/>
        <v>1578.92</v>
      </c>
      <c r="J93" s="50">
        <f t="shared" si="29"/>
        <v>1578.92</v>
      </c>
      <c r="K93"/>
      <c r="N93" s="96"/>
      <c r="O93" s="154"/>
      <c r="P93" s="96"/>
      <c r="Q93" s="96"/>
      <c r="R93" s="96" t="e">
        <f t="shared" si="30"/>
        <v>#REF!</v>
      </c>
      <c r="S93" s="96" t="e">
        <f>S61+4</f>
        <v>#REF!</v>
      </c>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6"/>
      <c r="BR93" s="96"/>
      <c r="BS93" s="96"/>
      <c r="BT93" s="96"/>
      <c r="BU93" s="96"/>
      <c r="BV93" s="96"/>
      <c r="BW93" s="96"/>
      <c r="BX93" s="96"/>
      <c r="BY93" s="96"/>
      <c r="BZ93" s="96"/>
      <c r="CA93" s="96"/>
      <c r="CB93" s="96"/>
      <c r="CC93" s="96"/>
      <c r="CD93" s="96"/>
      <c r="CE93" s="96"/>
      <c r="CF93" s="96"/>
      <c r="CG93" s="96"/>
      <c r="CH93" s="96"/>
      <c r="CI93" s="96"/>
      <c r="CJ93" s="96"/>
      <c r="CK93" s="96"/>
      <c r="CL93" s="96"/>
      <c r="CM93" s="96"/>
      <c r="CN93" s="96"/>
      <c r="CO93" s="96"/>
      <c r="CP93" s="96"/>
      <c r="CQ93" s="96"/>
      <c r="CR93" s="96"/>
      <c r="CS93" s="96"/>
      <c r="CT93" s="96"/>
      <c r="CU93" s="96"/>
      <c r="CV93" s="96"/>
      <c r="CW93" s="96"/>
      <c r="CX93" s="96"/>
      <c r="CY93" s="96"/>
      <c r="CZ93" s="96"/>
      <c r="DA93" s="96"/>
      <c r="DB93" s="96"/>
      <c r="DC93" s="96"/>
      <c r="DD93" s="96"/>
      <c r="DE93" s="96"/>
      <c r="DF93" s="96"/>
      <c r="DG93" s="96"/>
    </row>
    <row r="94" spans="1:277" s="97" customFormat="1" ht="24">
      <c r="A94" s="129">
        <v>4718</v>
      </c>
      <c r="B94" s="129" t="s">
        <v>443</v>
      </c>
      <c r="C94" s="130" t="s">
        <v>376</v>
      </c>
      <c r="D94" s="48" t="s">
        <v>460</v>
      </c>
      <c r="E94" s="131" t="s">
        <v>140</v>
      </c>
      <c r="F94" s="50">
        <v>12</v>
      </c>
      <c r="G94" s="132">
        <f t="shared" si="8"/>
        <v>0.1278</v>
      </c>
      <c r="H94" s="50">
        <v>68.790000000000006</v>
      </c>
      <c r="I94" s="133">
        <f t="shared" si="28"/>
        <v>77.58</v>
      </c>
      <c r="J94" s="50">
        <f t="shared" si="29"/>
        <v>930.96</v>
      </c>
      <c r="K94"/>
      <c r="N94" s="96"/>
      <c r="O94"/>
      <c r="P94" s="96"/>
      <c r="Q94" s="96"/>
      <c r="R94" s="96" t="e">
        <f t="shared" si="30"/>
        <v>#REF!</v>
      </c>
      <c r="S94" s="96" t="e">
        <f>S148+4</f>
        <v>#REF!</v>
      </c>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96"/>
      <c r="BR94" s="96"/>
      <c r="BS94" s="96"/>
      <c r="BT94" s="96"/>
      <c r="BU94" s="96"/>
      <c r="BV94" s="96"/>
      <c r="BW94" s="96"/>
      <c r="BX94" s="96"/>
      <c r="BY94" s="96"/>
      <c r="BZ94" s="96"/>
      <c r="CA94" s="96"/>
      <c r="CB94" s="96"/>
      <c r="CC94" s="96"/>
      <c r="CD94" s="96"/>
      <c r="CE94" s="96"/>
      <c r="CF94" s="96"/>
      <c r="CG94" s="96"/>
      <c r="CH94" s="96"/>
      <c r="CI94" s="96"/>
      <c r="CJ94" s="96"/>
      <c r="CK94" s="96"/>
      <c r="CL94" s="96"/>
      <c r="CM94" s="96"/>
      <c r="CN94" s="96"/>
      <c r="CO94" s="96"/>
      <c r="CP94" s="96"/>
      <c r="CQ94" s="96"/>
      <c r="CR94" s="96"/>
      <c r="CS94" s="96"/>
      <c r="CT94" s="96"/>
      <c r="CU94" s="96"/>
      <c r="CV94" s="96"/>
      <c r="CW94" s="96"/>
      <c r="CX94" s="96"/>
      <c r="CY94" s="96"/>
      <c r="CZ94" s="96"/>
      <c r="DA94" s="96"/>
      <c r="DB94" s="96"/>
      <c r="DC94" s="96"/>
      <c r="DD94" s="96"/>
      <c r="DE94" s="96"/>
      <c r="DF94" s="96"/>
      <c r="DG94" s="96"/>
    </row>
    <row r="95" spans="1:277" s="97" customFormat="1">
      <c r="A95" s="129" t="str">
        <f>"COTAÇÃO - "&amp;'Mapa de cotação'!A427</f>
        <v>COTAÇÃO - 107</v>
      </c>
      <c r="B95" s="129" t="s">
        <v>121</v>
      </c>
      <c r="C95" s="130" t="s">
        <v>377</v>
      </c>
      <c r="D95" s="48" t="s">
        <v>304</v>
      </c>
      <c r="E95" s="131" t="s">
        <v>135</v>
      </c>
      <c r="F95" s="50">
        <v>6</v>
      </c>
      <c r="G95" s="132">
        <f t="shared" si="8"/>
        <v>0.1278</v>
      </c>
      <c r="H95" s="50">
        <v>222.24</v>
      </c>
      <c r="I95" s="133">
        <f t="shared" si="28"/>
        <v>250.64</v>
      </c>
      <c r="J95" s="50">
        <f t="shared" si="29"/>
        <v>1503.84</v>
      </c>
      <c r="K95"/>
      <c r="N95" s="96"/>
      <c r="O95"/>
      <c r="P95" s="96"/>
      <c r="Q95" s="96"/>
      <c r="R95" s="96" t="e">
        <f t="shared" si="30"/>
        <v>#REF!</v>
      </c>
      <c r="S95" s="96" t="e">
        <f>S94+4</f>
        <v>#REF!</v>
      </c>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96"/>
      <c r="BR95" s="96"/>
      <c r="BS95" s="96"/>
      <c r="BT95" s="96"/>
      <c r="BU95" s="96"/>
      <c r="BV95" s="96"/>
      <c r="BW95" s="96"/>
      <c r="BX95" s="96"/>
      <c r="BY95" s="96"/>
      <c r="BZ95" s="96"/>
      <c r="CA95" s="96"/>
      <c r="CB95" s="96"/>
      <c r="CC95" s="96"/>
      <c r="CD95" s="96"/>
      <c r="CE95" s="96"/>
      <c r="CF95" s="96"/>
      <c r="CG95" s="96"/>
      <c r="CH95" s="96"/>
      <c r="CI95" s="96"/>
      <c r="CJ95" s="96"/>
      <c r="CK95" s="96"/>
      <c r="CL95" s="96"/>
      <c r="CM95" s="96"/>
      <c r="CN95" s="96"/>
      <c r="CO95" s="96"/>
      <c r="CP95" s="96"/>
      <c r="CQ95" s="96"/>
      <c r="CR95" s="96"/>
      <c r="CS95" s="96"/>
      <c r="CT95" s="96"/>
      <c r="CU95" s="96"/>
      <c r="CV95" s="96"/>
      <c r="CW95" s="96"/>
      <c r="CX95" s="96"/>
      <c r="CY95" s="96"/>
      <c r="CZ95" s="96"/>
      <c r="DA95" s="96"/>
      <c r="DB95" s="96"/>
      <c r="DC95" s="96"/>
      <c r="DD95" s="96"/>
      <c r="DE95" s="96"/>
      <c r="DF95" s="96"/>
      <c r="DG95" s="96"/>
    </row>
    <row r="96" spans="1:277" s="97" customFormat="1">
      <c r="A96" s="129" t="str">
        <f>"COTAÇÃO - "&amp;'Mapa de cotação'!A431</f>
        <v>COTAÇÃO - 108</v>
      </c>
      <c r="B96" s="129" t="s">
        <v>121</v>
      </c>
      <c r="C96" s="130" t="s">
        <v>378</v>
      </c>
      <c r="D96" s="48" t="s">
        <v>305</v>
      </c>
      <c r="E96" s="131" t="s">
        <v>135</v>
      </c>
      <c r="F96" s="50">
        <v>8</v>
      </c>
      <c r="G96" s="132">
        <f t="shared" si="8"/>
        <v>0.1278</v>
      </c>
      <c r="H96" s="50">
        <v>142.52000000000001</v>
      </c>
      <c r="I96" s="133">
        <f t="shared" si="28"/>
        <v>160.72999999999999</v>
      </c>
      <c r="J96" s="50">
        <f t="shared" si="29"/>
        <v>1285.8399999999999</v>
      </c>
      <c r="K96"/>
      <c r="N96" s="96"/>
      <c r="O96"/>
      <c r="P96" s="96"/>
      <c r="Q96" s="96"/>
      <c r="R96" s="96" t="e">
        <f t="shared" si="30"/>
        <v>#REF!</v>
      </c>
      <c r="S96" s="96" t="e">
        <f>S95+4</f>
        <v>#REF!</v>
      </c>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6"/>
      <c r="BR96" s="96"/>
      <c r="BS96" s="96"/>
      <c r="BT96" s="96"/>
      <c r="BU96" s="96"/>
      <c r="BV96" s="96"/>
      <c r="BW96" s="96"/>
      <c r="BX96" s="96"/>
      <c r="BY96" s="96"/>
      <c r="BZ96" s="96"/>
      <c r="CA96" s="96"/>
      <c r="CB96" s="96"/>
      <c r="CC96" s="96"/>
      <c r="CD96" s="96"/>
      <c r="CE96" s="96"/>
      <c r="CF96" s="96"/>
      <c r="CG96" s="96"/>
      <c r="CH96" s="96"/>
      <c r="CI96" s="96"/>
      <c r="CJ96" s="96"/>
      <c r="CK96" s="96"/>
      <c r="CL96" s="96"/>
      <c r="CM96" s="96"/>
      <c r="CN96" s="96"/>
      <c r="CO96" s="96"/>
      <c r="CP96" s="96"/>
      <c r="CQ96" s="96"/>
      <c r="CR96" s="96"/>
      <c r="CS96" s="96"/>
      <c r="CT96" s="96"/>
      <c r="CU96" s="96"/>
      <c r="CV96" s="96"/>
      <c r="CW96" s="96"/>
      <c r="CX96" s="96"/>
      <c r="CY96" s="96"/>
      <c r="CZ96" s="96"/>
      <c r="DA96" s="96"/>
      <c r="DB96" s="96"/>
      <c r="DC96" s="96"/>
      <c r="DD96" s="96"/>
      <c r="DE96" s="96"/>
      <c r="DF96" s="96"/>
      <c r="DG96" s="96"/>
    </row>
    <row r="97" spans="1:277" s="97" customFormat="1">
      <c r="A97" s="129" t="str">
        <f>"COTAÇÃO - "&amp;'Mapa de cotação'!A439</f>
        <v>COTAÇÃO - 110</v>
      </c>
      <c r="B97" s="129" t="s">
        <v>121</v>
      </c>
      <c r="C97" s="130" t="s">
        <v>379</v>
      </c>
      <c r="D97" s="48" t="s">
        <v>307</v>
      </c>
      <c r="E97" s="131" t="s">
        <v>135</v>
      </c>
      <c r="F97" s="50">
        <v>2</v>
      </c>
      <c r="G97" s="132">
        <f t="shared" si="8"/>
        <v>0.1278</v>
      </c>
      <c r="H97" s="50">
        <v>16.86</v>
      </c>
      <c r="I97" s="133">
        <f t="shared" si="28"/>
        <v>19.010000000000002</v>
      </c>
      <c r="J97" s="50">
        <f t="shared" si="29"/>
        <v>38.020000000000003</v>
      </c>
      <c r="K97"/>
      <c r="N97" s="96"/>
      <c r="O97"/>
      <c r="P97" s="96"/>
      <c r="Q97" s="96"/>
      <c r="R97" s="96" t="e">
        <f t="shared" si="30"/>
        <v>#REF!</v>
      </c>
      <c r="S97" s="96" t="e">
        <f>S69+4</f>
        <v>#REF!</v>
      </c>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c r="BV97" s="96"/>
      <c r="BW97" s="96"/>
      <c r="BX97" s="96"/>
      <c r="BY97" s="96"/>
      <c r="BZ97" s="96"/>
      <c r="CA97" s="96"/>
      <c r="CB97" s="96"/>
      <c r="CC97" s="96"/>
      <c r="CD97" s="96"/>
      <c r="CE97" s="96"/>
      <c r="CF97" s="96"/>
      <c r="CG97" s="96"/>
      <c r="CH97" s="96"/>
      <c r="CI97" s="96"/>
      <c r="CJ97" s="96"/>
      <c r="CK97" s="96"/>
      <c r="CL97" s="96"/>
      <c r="CM97" s="96"/>
      <c r="CN97" s="96"/>
      <c r="CO97" s="96"/>
      <c r="CP97" s="96"/>
      <c r="CQ97" s="96"/>
      <c r="CR97" s="96"/>
      <c r="CS97" s="96"/>
      <c r="CT97" s="96"/>
      <c r="CU97" s="96"/>
      <c r="CV97" s="96"/>
      <c r="CW97" s="96"/>
      <c r="CX97" s="96"/>
      <c r="CY97" s="96"/>
      <c r="CZ97" s="96"/>
      <c r="DA97" s="96"/>
      <c r="DB97" s="96"/>
      <c r="DC97" s="96"/>
      <c r="DD97" s="96"/>
      <c r="DE97" s="96"/>
      <c r="DF97" s="96"/>
      <c r="DG97" s="96"/>
    </row>
    <row r="98" spans="1:277" s="97" customFormat="1">
      <c r="A98" s="129" t="str">
        <f>"COTAÇÃO - "&amp;'Mapa de cotação'!A451</f>
        <v>COTAÇÃO - 113</v>
      </c>
      <c r="B98" s="129" t="s">
        <v>121</v>
      </c>
      <c r="C98" s="130" t="s">
        <v>380</v>
      </c>
      <c r="D98" s="48" t="s">
        <v>310</v>
      </c>
      <c r="E98" s="131" t="s">
        <v>135</v>
      </c>
      <c r="F98" s="50">
        <v>2</v>
      </c>
      <c r="G98" s="132">
        <f t="shared" si="8"/>
        <v>0.1278</v>
      </c>
      <c r="H98" s="50">
        <v>1296.67</v>
      </c>
      <c r="I98" s="133">
        <f t="shared" si="28"/>
        <v>1462.38</v>
      </c>
      <c r="J98" s="50">
        <f t="shared" si="29"/>
        <v>2924.76</v>
      </c>
      <c r="K98"/>
      <c r="N98" s="96"/>
      <c r="O98" s="154"/>
      <c r="P98" s="96"/>
      <c r="Q98" s="96"/>
      <c r="R98" s="96" t="e">
        <f t="shared" si="30"/>
        <v>#REF!</v>
      </c>
      <c r="S98" s="96" t="e">
        <f>#REF!+4</f>
        <v>#REF!</v>
      </c>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6"/>
      <c r="BQ98" s="96"/>
      <c r="BR98" s="96"/>
      <c r="BS98" s="96"/>
      <c r="BT98" s="96"/>
      <c r="BU98" s="96"/>
      <c r="BV98" s="96"/>
      <c r="BW98" s="96"/>
      <c r="BX98" s="96"/>
      <c r="BY98" s="96"/>
      <c r="BZ98" s="96"/>
      <c r="CA98" s="96"/>
      <c r="CB98" s="96"/>
      <c r="CC98" s="96"/>
      <c r="CD98" s="96"/>
      <c r="CE98" s="96"/>
      <c r="CF98" s="96"/>
      <c r="CG98" s="96"/>
      <c r="CH98" s="96"/>
      <c r="CI98" s="96"/>
      <c r="CJ98" s="96"/>
      <c r="CK98" s="96"/>
      <c r="CL98" s="96"/>
      <c r="CM98" s="96"/>
      <c r="CN98" s="96"/>
      <c r="CO98" s="96"/>
      <c r="CP98" s="96"/>
      <c r="CQ98" s="96"/>
      <c r="CR98" s="96"/>
      <c r="CS98" s="96"/>
      <c r="CT98" s="96"/>
      <c r="CU98" s="96"/>
      <c r="CV98" s="96"/>
      <c r="CW98" s="96"/>
      <c r="CX98" s="96"/>
      <c r="CY98" s="96"/>
      <c r="CZ98" s="96"/>
      <c r="DA98" s="96"/>
      <c r="DB98" s="96"/>
      <c r="DC98" s="96"/>
      <c r="DD98" s="96"/>
      <c r="DE98" s="96"/>
      <c r="DF98" s="96"/>
      <c r="DG98" s="96"/>
    </row>
    <row r="99" spans="1:277" s="97" customFormat="1">
      <c r="A99" s="129" t="str">
        <f>"COTAÇÃO - "&amp;'Mapa de cotação'!A491</f>
        <v>COTAÇÃO - 123</v>
      </c>
      <c r="B99" s="129" t="s">
        <v>121</v>
      </c>
      <c r="C99" s="130" t="s">
        <v>381</v>
      </c>
      <c r="D99" s="48" t="s">
        <v>318</v>
      </c>
      <c r="E99" s="131" t="s">
        <v>135</v>
      </c>
      <c r="F99" s="50">
        <v>1</v>
      </c>
      <c r="G99" s="132">
        <f t="shared" si="8"/>
        <v>0.1278</v>
      </c>
      <c r="H99" s="50">
        <v>71000</v>
      </c>
      <c r="I99" s="133">
        <f t="shared" si="28"/>
        <v>80073.8</v>
      </c>
      <c r="J99" s="50">
        <f t="shared" si="29"/>
        <v>80073.8</v>
      </c>
      <c r="K99"/>
      <c r="N99" s="96"/>
      <c r="O99" s="154"/>
      <c r="P99" s="96"/>
      <c r="Q99" s="96"/>
      <c r="R99" s="96" t="e">
        <f t="shared" si="30"/>
        <v>#REF!</v>
      </c>
      <c r="S99" s="96" t="e">
        <f>S77+4</f>
        <v>#REF!</v>
      </c>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c r="BI99" s="96"/>
      <c r="BJ99" s="96"/>
      <c r="BK99" s="96"/>
      <c r="BL99" s="96"/>
      <c r="BM99" s="96"/>
      <c r="BN99" s="96"/>
      <c r="BO99" s="96"/>
      <c r="BP99" s="96"/>
      <c r="BQ99" s="96"/>
      <c r="BR99" s="96"/>
      <c r="BS99" s="96"/>
      <c r="BT99" s="96"/>
      <c r="BU99" s="96"/>
      <c r="BV99" s="96"/>
      <c r="BW99" s="96"/>
      <c r="BX99" s="96"/>
      <c r="BY99" s="96"/>
      <c r="BZ99" s="96"/>
      <c r="CA99" s="96"/>
      <c r="CB99" s="96"/>
      <c r="CC99" s="96"/>
      <c r="CD99" s="96"/>
      <c r="CE99" s="96"/>
      <c r="CF99" s="96"/>
      <c r="CG99" s="96"/>
      <c r="CH99" s="96"/>
      <c r="CI99" s="96"/>
      <c r="CJ99" s="96"/>
      <c r="CK99" s="96"/>
      <c r="CL99" s="96"/>
      <c r="CM99" s="96"/>
      <c r="CN99" s="96"/>
      <c r="CO99" s="96"/>
      <c r="CP99" s="96"/>
      <c r="CQ99" s="96"/>
      <c r="CR99" s="96"/>
      <c r="CS99" s="96"/>
      <c r="CT99" s="96"/>
      <c r="CU99" s="96"/>
      <c r="CV99" s="96"/>
      <c r="CW99" s="96"/>
      <c r="CX99" s="96"/>
      <c r="CY99" s="96"/>
      <c r="CZ99" s="96"/>
      <c r="DA99" s="96"/>
      <c r="DB99" s="96"/>
      <c r="DC99" s="96"/>
      <c r="DD99" s="96"/>
      <c r="DE99" s="96"/>
      <c r="DF99" s="96"/>
      <c r="DG99" s="96"/>
    </row>
    <row r="100" spans="1:277" s="97" customFormat="1">
      <c r="A100" s="129" t="str">
        <f>"COTAÇÃO - "&amp;'Mapa de cotação'!A467</f>
        <v>COTAÇÃO - 117</v>
      </c>
      <c r="B100" s="129" t="s">
        <v>121</v>
      </c>
      <c r="C100" s="130" t="s">
        <v>382</v>
      </c>
      <c r="D100" s="48" t="s">
        <v>436</v>
      </c>
      <c r="E100" s="131" t="s">
        <v>135</v>
      </c>
      <c r="F100" s="50">
        <v>1</v>
      </c>
      <c r="G100" s="132">
        <f t="shared" si="8"/>
        <v>0.1278</v>
      </c>
      <c r="H100" s="50">
        <v>1932.96</v>
      </c>
      <c r="I100" s="133">
        <f t="shared" si="28"/>
        <v>2179.9899999999998</v>
      </c>
      <c r="J100" s="50">
        <f t="shared" si="29"/>
        <v>2179.9899999999998</v>
      </c>
      <c r="K100"/>
      <c r="N100" s="96"/>
      <c r="O100"/>
      <c r="P100" s="96"/>
      <c r="Q100" s="96"/>
      <c r="R100" s="96" t="e">
        <f t="shared" si="30"/>
        <v>#REF!</v>
      </c>
      <c r="S100" s="96" t="e">
        <f>S98+4</f>
        <v>#REF!</v>
      </c>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96"/>
      <c r="BN100" s="96"/>
      <c r="BO100" s="96"/>
      <c r="BP100" s="96"/>
      <c r="BQ100" s="96"/>
      <c r="BR100" s="96"/>
      <c r="BS100" s="96"/>
      <c r="BT100" s="96"/>
      <c r="BU100" s="96"/>
      <c r="BV100" s="96"/>
      <c r="BW100" s="96"/>
      <c r="BX100" s="96"/>
      <c r="BY100" s="96"/>
      <c r="BZ100" s="96"/>
      <c r="CA100" s="96"/>
      <c r="CB100" s="96"/>
      <c r="CC100" s="96"/>
      <c r="CD100" s="96"/>
      <c r="CE100" s="96"/>
      <c r="CF100" s="96"/>
      <c r="CG100" s="96"/>
      <c r="CH100" s="96"/>
      <c r="CI100" s="96"/>
      <c r="CJ100" s="96"/>
      <c r="CK100" s="96"/>
      <c r="CL100" s="96"/>
      <c r="CM100" s="96"/>
      <c r="CN100" s="96"/>
      <c r="CO100" s="96"/>
      <c r="CP100" s="96"/>
      <c r="CQ100" s="96"/>
      <c r="CR100" s="96"/>
      <c r="CS100" s="96"/>
      <c r="CT100" s="96"/>
      <c r="CU100" s="96"/>
      <c r="CV100" s="96"/>
      <c r="CW100" s="96"/>
      <c r="CX100" s="96"/>
      <c r="CY100" s="96"/>
      <c r="CZ100" s="96"/>
      <c r="DA100" s="96"/>
      <c r="DB100" s="96"/>
      <c r="DC100" s="96"/>
      <c r="DD100" s="96"/>
      <c r="DE100" s="96"/>
      <c r="DF100" s="96"/>
      <c r="DG100" s="96"/>
    </row>
    <row r="101" spans="1:277" s="97" customFormat="1">
      <c r="A101" s="129" t="str">
        <f>"COTAÇÃO - "&amp;'Mapa de cotação'!A479</f>
        <v>COTAÇÃO - 120</v>
      </c>
      <c r="B101" s="129" t="s">
        <v>121</v>
      </c>
      <c r="C101" s="130" t="s">
        <v>383</v>
      </c>
      <c r="D101" s="48" t="s">
        <v>438</v>
      </c>
      <c r="E101" s="131" t="s">
        <v>135</v>
      </c>
      <c r="F101" s="50">
        <v>12</v>
      </c>
      <c r="G101" s="132">
        <f t="shared" si="8"/>
        <v>0.1278</v>
      </c>
      <c r="H101" s="50">
        <v>1433.07</v>
      </c>
      <c r="I101" s="133">
        <f t="shared" si="28"/>
        <v>1616.22</v>
      </c>
      <c r="J101" s="50">
        <f t="shared" si="29"/>
        <v>19394.64</v>
      </c>
      <c r="K101"/>
      <c r="N101" s="96"/>
      <c r="O101"/>
      <c r="P101" s="96"/>
      <c r="Q101" s="96"/>
      <c r="R101" s="96" t="e">
        <f t="shared" si="30"/>
        <v>#REF!</v>
      </c>
      <c r="S101" s="96" t="e">
        <f>S100+4</f>
        <v>#REF!</v>
      </c>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96"/>
      <c r="BR101" s="96"/>
      <c r="BS101" s="96"/>
      <c r="BT101" s="96"/>
      <c r="BU101" s="96"/>
      <c r="BV101" s="96"/>
      <c r="BW101" s="96"/>
      <c r="BX101" s="96"/>
      <c r="BY101" s="96"/>
      <c r="BZ101" s="96"/>
      <c r="CA101" s="96"/>
      <c r="CB101" s="96"/>
      <c r="CC101" s="96"/>
      <c r="CD101" s="96"/>
      <c r="CE101" s="96"/>
      <c r="CF101" s="96"/>
      <c r="CG101" s="96"/>
      <c r="CH101" s="96"/>
      <c r="CI101" s="96"/>
      <c r="CJ101" s="96"/>
      <c r="CK101" s="96"/>
      <c r="CL101" s="96"/>
      <c r="CM101" s="96"/>
      <c r="CN101" s="96"/>
      <c r="CO101" s="96"/>
      <c r="CP101" s="96"/>
      <c r="CQ101" s="96"/>
      <c r="CR101" s="96"/>
      <c r="CS101" s="96"/>
      <c r="CT101" s="96"/>
      <c r="CU101" s="96"/>
      <c r="CV101" s="96"/>
      <c r="CW101" s="96"/>
      <c r="CX101" s="96"/>
      <c r="CY101" s="96"/>
      <c r="CZ101" s="96"/>
      <c r="DA101" s="96"/>
      <c r="DB101" s="96"/>
      <c r="DC101" s="96"/>
      <c r="DD101" s="96"/>
      <c r="DE101" s="96"/>
      <c r="DF101" s="96"/>
      <c r="DG101" s="96"/>
    </row>
    <row r="102" spans="1:277" s="97" customFormat="1">
      <c r="A102" s="129" t="str">
        <f>"COTAÇÃO - "&amp;'Mapa de cotação'!A503</f>
        <v>COTAÇÃO - 126</v>
      </c>
      <c r="B102" s="129" t="s">
        <v>121</v>
      </c>
      <c r="C102" s="130" t="s">
        <v>384</v>
      </c>
      <c r="D102" s="48" t="s">
        <v>321</v>
      </c>
      <c r="E102" s="131" t="s">
        <v>137</v>
      </c>
      <c r="F102" s="50">
        <v>43</v>
      </c>
      <c r="G102" s="132">
        <f t="shared" si="8"/>
        <v>0.1278</v>
      </c>
      <c r="H102" s="50">
        <v>44.81</v>
      </c>
      <c r="I102" s="133">
        <f t="shared" si="28"/>
        <v>50.54</v>
      </c>
      <c r="J102" s="50">
        <f t="shared" si="29"/>
        <v>2173.2199999999998</v>
      </c>
      <c r="K102"/>
      <c r="N102" s="96"/>
      <c r="O102" s="154"/>
      <c r="P102" s="96"/>
      <c r="Q102" s="96"/>
      <c r="R102" s="96" t="e">
        <f t="shared" si="30"/>
        <v>#REF!</v>
      </c>
      <c r="S102" s="96" t="e">
        <f>S78+4</f>
        <v>#REF!</v>
      </c>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c r="BU102" s="96"/>
      <c r="BV102" s="96"/>
      <c r="BW102" s="96"/>
      <c r="BX102" s="96"/>
      <c r="BY102" s="96"/>
      <c r="BZ102" s="96"/>
      <c r="CA102" s="96"/>
      <c r="CB102" s="96"/>
      <c r="CC102" s="96"/>
      <c r="CD102" s="96"/>
      <c r="CE102" s="96"/>
      <c r="CF102" s="96"/>
      <c r="CG102" s="96"/>
      <c r="CH102" s="96"/>
      <c r="CI102" s="96"/>
      <c r="CJ102" s="96"/>
      <c r="CK102" s="96"/>
      <c r="CL102" s="96"/>
      <c r="CM102" s="96"/>
      <c r="CN102" s="96"/>
      <c r="CO102" s="96"/>
      <c r="CP102" s="96"/>
      <c r="CQ102" s="96"/>
      <c r="CR102" s="96"/>
      <c r="CS102" s="96"/>
      <c r="CT102" s="96"/>
      <c r="CU102" s="96"/>
      <c r="CV102" s="96"/>
      <c r="CW102" s="96"/>
      <c r="CX102" s="96"/>
      <c r="CY102" s="96"/>
      <c r="CZ102" s="96"/>
      <c r="DA102" s="96"/>
      <c r="DB102" s="96"/>
      <c r="DC102" s="96"/>
      <c r="DD102" s="96"/>
      <c r="DE102" s="96"/>
      <c r="DF102" s="96"/>
      <c r="DG102" s="96"/>
    </row>
    <row r="103" spans="1:277" s="97" customFormat="1" ht="24">
      <c r="A103" s="129">
        <v>1577</v>
      </c>
      <c r="B103" s="129" t="s">
        <v>443</v>
      </c>
      <c r="C103" s="130" t="s">
        <v>385</v>
      </c>
      <c r="D103" s="48" t="s">
        <v>461</v>
      </c>
      <c r="E103" s="131" t="s">
        <v>135</v>
      </c>
      <c r="F103" s="50">
        <v>10</v>
      </c>
      <c r="G103" s="132">
        <f t="shared" si="8"/>
        <v>0.1278</v>
      </c>
      <c r="H103" s="50">
        <v>1.98</v>
      </c>
      <c r="I103" s="133">
        <f t="shared" ref="I103" si="31">H103*(1+G103)</f>
        <v>2.23</v>
      </c>
      <c r="J103" s="50">
        <f t="shared" si="29"/>
        <v>22.3</v>
      </c>
      <c r="K103"/>
      <c r="N103" s="96"/>
      <c r="O103"/>
      <c r="P103" s="96"/>
      <c r="Q103" s="96"/>
      <c r="R103" s="96" t="e">
        <f t="shared" si="30"/>
        <v>#REF!</v>
      </c>
      <c r="S103" s="96" t="e">
        <f>S102+4</f>
        <v>#REF!</v>
      </c>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6"/>
      <c r="BR103" s="96"/>
      <c r="BS103" s="96"/>
      <c r="BT103" s="96"/>
      <c r="BU103" s="96"/>
      <c r="BV103" s="96"/>
      <c r="BW103" s="96"/>
      <c r="BX103" s="96"/>
      <c r="BY103" s="96"/>
      <c r="BZ103" s="96"/>
      <c r="CA103" s="96"/>
      <c r="CB103" s="96"/>
      <c r="CC103" s="96"/>
      <c r="CD103" s="96"/>
      <c r="CE103" s="96"/>
      <c r="CF103" s="96"/>
      <c r="CG103" s="96"/>
      <c r="CH103" s="96"/>
      <c r="CI103" s="96"/>
      <c r="CJ103" s="96"/>
      <c r="CK103" s="96"/>
      <c r="CL103" s="96"/>
      <c r="CM103" s="96"/>
      <c r="CN103" s="96"/>
      <c r="CO103" s="96"/>
      <c r="CP103" s="96"/>
      <c r="CQ103" s="96"/>
      <c r="CR103" s="96"/>
      <c r="CS103" s="96"/>
      <c r="CT103" s="96"/>
      <c r="CU103" s="96"/>
      <c r="CV103" s="96"/>
      <c r="CW103" s="96"/>
      <c r="CX103" s="96"/>
      <c r="CY103" s="96"/>
      <c r="CZ103" s="96"/>
      <c r="DA103" s="96"/>
      <c r="DB103" s="96"/>
      <c r="DC103" s="96"/>
      <c r="DD103" s="96"/>
      <c r="DE103" s="96"/>
      <c r="DF103" s="96"/>
      <c r="DG103" s="96"/>
    </row>
    <row r="104" spans="1:277" s="97" customFormat="1" ht="24">
      <c r="A104" s="129">
        <v>7271</v>
      </c>
      <c r="B104" s="129" t="s">
        <v>443</v>
      </c>
      <c r="C104" s="130" t="s">
        <v>386</v>
      </c>
      <c r="D104" s="48" t="s">
        <v>462</v>
      </c>
      <c r="E104" s="131" t="s">
        <v>135</v>
      </c>
      <c r="F104" s="50">
        <v>750</v>
      </c>
      <c r="G104" s="132">
        <f t="shared" si="8"/>
        <v>0.1278</v>
      </c>
      <c r="H104" s="50">
        <v>0.59</v>
      </c>
      <c r="I104" s="133">
        <f>H104*(1+G104)</f>
        <v>0.67</v>
      </c>
      <c r="J104" s="50">
        <f t="shared" si="29"/>
        <v>502.5</v>
      </c>
      <c r="K104"/>
      <c r="N104" s="96"/>
      <c r="O104" s="154"/>
      <c r="P104" s="96"/>
      <c r="Q104" s="96"/>
      <c r="R104" s="96" t="e">
        <f t="shared" si="30"/>
        <v>#REF!</v>
      </c>
      <c r="S104" s="96" t="e">
        <f>S150+4</f>
        <v>#REF!</v>
      </c>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c r="BV104" s="96"/>
      <c r="BW104" s="96"/>
      <c r="BX104" s="96"/>
      <c r="BY104" s="96"/>
      <c r="BZ104" s="96"/>
      <c r="CA104" s="96"/>
      <c r="CB104" s="96"/>
      <c r="CC104" s="96"/>
      <c r="CD104" s="96"/>
      <c r="CE104" s="96"/>
      <c r="CF104" s="96"/>
      <c r="CG104" s="96"/>
      <c r="CH104" s="96"/>
      <c r="CI104" s="96"/>
      <c r="CJ104" s="96"/>
      <c r="CK104" s="96"/>
      <c r="CL104" s="96"/>
      <c r="CM104" s="96"/>
      <c r="CN104" s="96"/>
      <c r="CO104" s="96"/>
      <c r="CP104" s="96"/>
      <c r="CQ104" s="96"/>
      <c r="CR104" s="96"/>
      <c r="CS104" s="96"/>
      <c r="CT104" s="96"/>
      <c r="CU104" s="96"/>
      <c r="CV104" s="96"/>
      <c r="CW104" s="96"/>
      <c r="CX104" s="96"/>
      <c r="CY104" s="96"/>
      <c r="CZ104" s="96"/>
      <c r="DA104" s="96"/>
      <c r="DB104" s="96"/>
      <c r="DC104" s="96"/>
      <c r="DD104" s="96"/>
      <c r="DE104" s="96"/>
      <c r="DF104" s="96"/>
      <c r="DG104" s="96"/>
    </row>
    <row r="105" spans="1:277" s="97" customFormat="1">
      <c r="A105" s="129" t="str">
        <f>"COTAÇÃO - "&amp;'Mapa de cotação'!A519</f>
        <v>COTAÇÃO - 130</v>
      </c>
      <c r="B105" s="129" t="s">
        <v>121</v>
      </c>
      <c r="C105" s="130" t="s">
        <v>433</v>
      </c>
      <c r="D105" s="48" t="s">
        <v>325</v>
      </c>
      <c r="E105" s="131" t="s">
        <v>135</v>
      </c>
      <c r="F105" s="50">
        <v>1</v>
      </c>
      <c r="G105" s="132">
        <f t="shared" si="20"/>
        <v>0.1278</v>
      </c>
      <c r="H105" s="50">
        <v>2448</v>
      </c>
      <c r="I105" s="133">
        <f>H105*(1+G105)</f>
        <v>2760.85</v>
      </c>
      <c r="J105" s="50">
        <f t="shared" si="29"/>
        <v>2760.85</v>
      </c>
      <c r="K105"/>
      <c r="N105" s="96"/>
      <c r="O105" s="154"/>
      <c r="P105" s="96"/>
      <c r="Q105" s="96"/>
      <c r="R105" s="96" t="e">
        <f t="shared" si="30"/>
        <v>#REF!</v>
      </c>
      <c r="S105" s="96" t="e">
        <f>S104+4</f>
        <v>#REF!</v>
      </c>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c r="BE105" s="96"/>
      <c r="BF105" s="96"/>
      <c r="BG105" s="96"/>
      <c r="BH105" s="96"/>
      <c r="BI105" s="96"/>
      <c r="BJ105" s="96"/>
      <c r="BK105" s="96"/>
      <c r="BL105" s="96"/>
      <c r="BM105" s="96"/>
      <c r="BN105" s="96"/>
      <c r="BO105" s="96"/>
      <c r="BP105" s="96"/>
      <c r="BQ105" s="96"/>
      <c r="BR105" s="96"/>
      <c r="BS105" s="96"/>
      <c r="BT105" s="96"/>
      <c r="BU105" s="96"/>
      <c r="BV105" s="96"/>
      <c r="BW105" s="96"/>
      <c r="BX105" s="96"/>
      <c r="BY105" s="96"/>
      <c r="BZ105" s="96"/>
      <c r="CA105" s="96"/>
      <c r="CB105" s="96"/>
      <c r="CC105" s="96"/>
      <c r="CD105" s="96"/>
      <c r="CE105" s="96"/>
      <c r="CF105" s="96"/>
      <c r="CG105" s="96"/>
      <c r="CH105" s="96"/>
      <c r="CI105" s="96"/>
      <c r="CJ105" s="96"/>
      <c r="CK105" s="96"/>
      <c r="CL105" s="96"/>
      <c r="CM105" s="96"/>
      <c r="CN105" s="96"/>
      <c r="CO105" s="96"/>
      <c r="CP105" s="96"/>
      <c r="CQ105" s="96"/>
      <c r="CR105" s="96"/>
      <c r="CS105" s="96"/>
      <c r="CT105" s="96"/>
      <c r="CU105" s="96"/>
      <c r="CV105" s="96"/>
      <c r="CW105" s="96"/>
      <c r="CX105" s="96"/>
      <c r="CY105" s="96"/>
      <c r="CZ105" s="96"/>
      <c r="DA105" s="96"/>
      <c r="DB105" s="96"/>
      <c r="DC105" s="96"/>
      <c r="DD105" s="96"/>
      <c r="DE105" s="96"/>
      <c r="DF105" s="96"/>
      <c r="DG105" s="96"/>
    </row>
    <row r="106" spans="1:277" s="97" customFormat="1">
      <c r="A106" s="129"/>
      <c r="B106" s="129"/>
      <c r="C106" s="130"/>
      <c r="D106" s="48"/>
      <c r="E106" s="131"/>
      <c r="F106" s="50"/>
      <c r="G106" s="132"/>
      <c r="H106" s="247" t="s">
        <v>11</v>
      </c>
      <c r="I106" s="247"/>
      <c r="J106" s="163">
        <f>SUBTOTAL(9,J86:J105)</f>
        <v>124796.9</v>
      </c>
      <c r="K106"/>
      <c r="N106" s="96"/>
      <c r="O106" s="154"/>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c r="BE106" s="96"/>
      <c r="BF106" s="96"/>
      <c r="BG106" s="96"/>
      <c r="BH106" s="96"/>
      <c r="BI106" s="96"/>
      <c r="BJ106" s="96"/>
      <c r="BK106" s="96"/>
      <c r="BL106" s="96"/>
      <c r="BM106" s="96"/>
      <c r="BN106" s="96"/>
      <c r="BO106" s="96"/>
      <c r="BP106" s="96"/>
      <c r="BQ106" s="96"/>
      <c r="BR106" s="96"/>
      <c r="BS106" s="96"/>
      <c r="BT106" s="96"/>
      <c r="BU106" s="96"/>
      <c r="BV106" s="96"/>
      <c r="BW106" s="96"/>
      <c r="BX106" s="96"/>
      <c r="BY106" s="96"/>
      <c r="BZ106" s="96"/>
      <c r="CA106" s="96"/>
      <c r="CB106" s="96"/>
      <c r="CC106" s="96"/>
      <c r="CD106" s="96"/>
      <c r="CE106" s="96"/>
      <c r="CF106" s="96"/>
      <c r="CG106" s="96"/>
      <c r="CH106" s="96"/>
      <c r="CI106" s="96"/>
      <c r="CJ106" s="96"/>
      <c r="CK106" s="96"/>
      <c r="CL106" s="96"/>
      <c r="CM106" s="96"/>
      <c r="CN106" s="96"/>
      <c r="CO106" s="96"/>
      <c r="CP106" s="96"/>
      <c r="CQ106" s="96"/>
      <c r="CR106" s="96"/>
      <c r="CS106" s="96"/>
      <c r="CT106" s="96"/>
      <c r="CU106" s="96"/>
      <c r="CV106" s="96"/>
      <c r="CW106" s="96"/>
      <c r="CX106" s="96"/>
      <c r="CY106" s="96"/>
      <c r="CZ106" s="96"/>
      <c r="DA106" s="96"/>
      <c r="DB106" s="96"/>
      <c r="DC106" s="96"/>
      <c r="DD106" s="96"/>
      <c r="DE106" s="96"/>
      <c r="DF106" s="96"/>
      <c r="DG106" s="96"/>
    </row>
    <row r="107" spans="1:277" s="153" customFormat="1">
      <c r="A107" s="149"/>
      <c r="B107" s="149"/>
      <c r="C107" s="150" t="s">
        <v>36</v>
      </c>
      <c r="D107" s="151" t="s">
        <v>328</v>
      </c>
      <c r="E107" s="149"/>
      <c r="F107" s="51"/>
      <c r="G107" s="51"/>
      <c r="H107" s="51"/>
      <c r="I107" s="152"/>
      <c r="J107" s="51"/>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row>
    <row r="108" spans="1:277" s="157" customFormat="1">
      <c r="A108" s="129" t="str">
        <f>"COTAÇÃO - "&amp;'Mapa de cotação'!A3</f>
        <v>COTAÇÃO - 1</v>
      </c>
      <c r="B108" s="129" t="s">
        <v>121</v>
      </c>
      <c r="C108" s="130" t="s">
        <v>387</v>
      </c>
      <c r="D108" s="48" t="s">
        <v>206</v>
      </c>
      <c r="E108" s="129" t="s">
        <v>135</v>
      </c>
      <c r="F108" s="50">
        <v>9</v>
      </c>
      <c r="G108" s="155">
        <f>$J$5</f>
        <v>0.1278</v>
      </c>
      <c r="H108" s="50">
        <v>5.0599999999999996</v>
      </c>
      <c r="I108" s="156">
        <f t="shared" ref="I108:I125" si="32">H108*(1+G108)</f>
        <v>5.71</v>
      </c>
      <c r="J108" s="50">
        <f t="shared" ref="J108:J125" si="33">F108*I108</f>
        <v>51.39</v>
      </c>
      <c r="K108"/>
      <c r="N108" s="158"/>
      <c r="O108" s="159"/>
      <c r="P108" s="158"/>
      <c r="Q108" s="158"/>
      <c r="R108" s="158" t="str">
        <f t="shared" ref="R108:R125" si="34">"'Mapa de cotação'!J"&amp;S108</f>
        <v>'Mapa de cotação'!J3</v>
      </c>
      <c r="S108" s="158">
        <v>3</v>
      </c>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row>
    <row r="109" spans="1:277" s="157" customFormat="1">
      <c r="A109" s="129" t="str">
        <f>"COTAÇÃO - "&amp;'Mapa de cotação'!A7</f>
        <v>COTAÇÃO - 2</v>
      </c>
      <c r="B109" s="129" t="s">
        <v>121</v>
      </c>
      <c r="C109" s="130" t="s">
        <v>388</v>
      </c>
      <c r="D109" s="48" t="s">
        <v>207</v>
      </c>
      <c r="E109" s="129" t="s">
        <v>135</v>
      </c>
      <c r="F109" s="50">
        <v>3</v>
      </c>
      <c r="G109" s="155">
        <f t="shared" si="0"/>
        <v>0.1278</v>
      </c>
      <c r="H109" s="50">
        <v>25.37</v>
      </c>
      <c r="I109" s="156">
        <f t="shared" si="32"/>
        <v>28.61</v>
      </c>
      <c r="J109" s="50">
        <f t="shared" si="33"/>
        <v>85.83</v>
      </c>
      <c r="K109"/>
      <c r="N109" s="158"/>
      <c r="O109" s="159"/>
      <c r="P109" s="158"/>
      <c r="Q109" s="158"/>
      <c r="R109" s="158" t="str">
        <f t="shared" si="34"/>
        <v>'Mapa de cotação'!J7</v>
      </c>
      <c r="S109" s="158">
        <f>S108+4</f>
        <v>7</v>
      </c>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row>
    <row r="110" spans="1:277" s="157" customFormat="1">
      <c r="A110" s="129" t="str">
        <f>"COTAÇÃO - "&amp;'Mapa de cotação'!A19</f>
        <v>COTAÇÃO - 5</v>
      </c>
      <c r="B110" s="129" t="s">
        <v>121</v>
      </c>
      <c r="C110" s="130" t="s">
        <v>389</v>
      </c>
      <c r="D110" s="48" t="s">
        <v>210</v>
      </c>
      <c r="E110" s="129" t="s">
        <v>135</v>
      </c>
      <c r="F110" s="50">
        <v>4</v>
      </c>
      <c r="G110" s="155">
        <f t="shared" si="0"/>
        <v>0.1278</v>
      </c>
      <c r="H110" s="50">
        <v>9.5399999999999991</v>
      </c>
      <c r="I110" s="156">
        <f t="shared" si="32"/>
        <v>10.76</v>
      </c>
      <c r="J110" s="50">
        <f t="shared" si="33"/>
        <v>43.04</v>
      </c>
      <c r="K110"/>
      <c r="N110" s="158"/>
      <c r="O110" s="159"/>
      <c r="P110" s="158"/>
      <c r="Q110" s="158"/>
      <c r="R110" s="158" t="str">
        <f t="shared" si="34"/>
        <v>'Mapa de cotação'!J19</v>
      </c>
      <c r="S110" s="158">
        <f>S13+4</f>
        <v>19</v>
      </c>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row>
    <row r="111" spans="1:277" s="157" customFormat="1">
      <c r="A111" s="129" t="str">
        <f>"COTAÇÃO - "&amp;'Mapa de cotação'!A23</f>
        <v>COTAÇÃO - 6</v>
      </c>
      <c r="B111" s="129" t="s">
        <v>121</v>
      </c>
      <c r="C111" s="130" t="s">
        <v>390</v>
      </c>
      <c r="D111" s="48" t="s">
        <v>211</v>
      </c>
      <c r="E111" s="129" t="s">
        <v>136</v>
      </c>
      <c r="F111" s="50">
        <v>6</v>
      </c>
      <c r="G111" s="155">
        <f t="shared" si="0"/>
        <v>0.1278</v>
      </c>
      <c r="H111" s="50">
        <v>22.95</v>
      </c>
      <c r="I111" s="156">
        <f t="shared" si="32"/>
        <v>25.88</v>
      </c>
      <c r="J111" s="50">
        <f t="shared" si="33"/>
        <v>155.28</v>
      </c>
      <c r="K111"/>
      <c r="N111" s="158"/>
      <c r="O111" s="159"/>
      <c r="P111" s="158"/>
      <c r="Q111" s="158"/>
      <c r="R111" s="158" t="str">
        <f t="shared" si="34"/>
        <v>'Mapa de cotação'!J23</v>
      </c>
      <c r="S111" s="158">
        <f>S110+4</f>
        <v>23</v>
      </c>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row>
    <row r="112" spans="1:277" s="157" customFormat="1">
      <c r="A112" s="129">
        <v>339</v>
      </c>
      <c r="B112" s="129" t="s">
        <v>443</v>
      </c>
      <c r="C112" s="130" t="s">
        <v>391</v>
      </c>
      <c r="D112" s="48" t="s">
        <v>463</v>
      </c>
      <c r="E112" s="129" t="s">
        <v>137</v>
      </c>
      <c r="F112" s="50">
        <v>180</v>
      </c>
      <c r="G112" s="155">
        <f t="shared" si="0"/>
        <v>0.1278</v>
      </c>
      <c r="H112" s="50">
        <v>0.6</v>
      </c>
      <c r="I112" s="156">
        <f t="shared" si="32"/>
        <v>0.68</v>
      </c>
      <c r="J112" s="50">
        <f t="shared" si="33"/>
        <v>122.4</v>
      </c>
      <c r="K112"/>
      <c r="N112" s="158"/>
      <c r="O112" s="159"/>
      <c r="P112" s="158"/>
      <c r="Q112" s="158"/>
      <c r="R112" s="158" t="str">
        <f t="shared" si="34"/>
        <v>'Mapa de cotação'!J31</v>
      </c>
      <c r="S112" s="158">
        <f>S14+4</f>
        <v>31</v>
      </c>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row>
    <row r="113" spans="1:277" s="157" customFormat="1">
      <c r="A113" s="129" t="str">
        <f>"COTAÇÃO - "&amp;'Mapa de cotação'!A35</f>
        <v>COTAÇÃO - 9</v>
      </c>
      <c r="B113" s="129" t="s">
        <v>121</v>
      </c>
      <c r="C113" s="130" t="s">
        <v>392</v>
      </c>
      <c r="D113" s="48" t="s">
        <v>214</v>
      </c>
      <c r="E113" s="129" t="s">
        <v>137</v>
      </c>
      <c r="F113" s="50">
        <v>180</v>
      </c>
      <c r="G113" s="155">
        <f t="shared" si="0"/>
        <v>0.1278</v>
      </c>
      <c r="H113" s="50">
        <v>1.26</v>
      </c>
      <c r="I113" s="156">
        <f t="shared" si="32"/>
        <v>1.42</v>
      </c>
      <c r="J113" s="50">
        <f t="shared" si="33"/>
        <v>255.6</v>
      </c>
      <c r="K113"/>
      <c r="N113" s="158"/>
      <c r="O113" s="159"/>
      <c r="P113" s="158"/>
      <c r="Q113" s="158"/>
      <c r="R113" s="158" t="str">
        <f t="shared" si="34"/>
        <v>'Mapa de cotação'!J35</v>
      </c>
      <c r="S113" s="158">
        <f>S112+4</f>
        <v>35</v>
      </c>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row>
    <row r="114" spans="1:277" s="157" customFormat="1" ht="24">
      <c r="A114" s="129">
        <v>379</v>
      </c>
      <c r="B114" s="129" t="s">
        <v>443</v>
      </c>
      <c r="C114" s="130" t="s">
        <v>393</v>
      </c>
      <c r="D114" s="48" t="s">
        <v>464</v>
      </c>
      <c r="E114" s="129" t="s">
        <v>135</v>
      </c>
      <c r="F114" s="50">
        <v>40</v>
      </c>
      <c r="G114" s="155">
        <f t="shared" si="0"/>
        <v>0.1278</v>
      </c>
      <c r="H114" s="50">
        <v>0.46</v>
      </c>
      <c r="I114" s="156">
        <f t="shared" si="32"/>
        <v>0.52</v>
      </c>
      <c r="J114" s="50">
        <f t="shared" si="33"/>
        <v>20.8</v>
      </c>
      <c r="K114"/>
      <c r="N114" s="158"/>
      <c r="O114" s="159"/>
      <c r="P114" s="158"/>
      <c r="Q114" s="158"/>
      <c r="R114" s="158" t="str">
        <f t="shared" si="34"/>
        <v>'Mapa de cotação'!J51</v>
      </c>
      <c r="S114" s="158">
        <f>S17+4</f>
        <v>51</v>
      </c>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row>
    <row r="115" spans="1:277" s="157" customFormat="1">
      <c r="A115" s="129" t="str">
        <f>"COTAÇÃO - "&amp;'Mapa de cotação'!A71</f>
        <v>COTAÇÃO - 18</v>
      </c>
      <c r="B115" s="129" t="s">
        <v>121</v>
      </c>
      <c r="C115" s="130" t="s">
        <v>394</v>
      </c>
      <c r="D115" s="48" t="s">
        <v>222</v>
      </c>
      <c r="E115" s="129" t="s">
        <v>136</v>
      </c>
      <c r="F115" s="50">
        <v>40</v>
      </c>
      <c r="G115" s="155">
        <f t="shared" si="0"/>
        <v>0.1278</v>
      </c>
      <c r="H115" s="50">
        <v>26.61</v>
      </c>
      <c r="I115" s="156">
        <f t="shared" si="32"/>
        <v>30.01</v>
      </c>
      <c r="J115" s="50">
        <f t="shared" si="33"/>
        <v>1200.4000000000001</v>
      </c>
      <c r="K115"/>
      <c r="N115" s="158"/>
      <c r="O115" s="159"/>
      <c r="P115" s="158"/>
      <c r="Q115" s="158"/>
      <c r="R115" s="158" t="str">
        <f t="shared" si="34"/>
        <v>'Mapa de cotação'!J71</v>
      </c>
      <c r="S115" s="158">
        <f>S19+4</f>
        <v>71</v>
      </c>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row>
    <row r="116" spans="1:277" s="97" customFormat="1">
      <c r="A116" s="129" t="str">
        <f>"COTAÇÃO - "&amp;'Mapa de cotação'!A79</f>
        <v>COTAÇÃO - 20</v>
      </c>
      <c r="B116" s="129" t="s">
        <v>121</v>
      </c>
      <c r="C116" s="130" t="s">
        <v>395</v>
      </c>
      <c r="D116" s="48" t="s">
        <v>224</v>
      </c>
      <c r="E116" s="131" t="s">
        <v>137</v>
      </c>
      <c r="F116" s="50">
        <v>40</v>
      </c>
      <c r="G116" s="132">
        <f t="shared" si="0"/>
        <v>0.1278</v>
      </c>
      <c r="H116" s="50">
        <v>3.36</v>
      </c>
      <c r="I116" s="133">
        <f t="shared" si="32"/>
        <v>3.79</v>
      </c>
      <c r="J116" s="50">
        <f t="shared" si="33"/>
        <v>151.6</v>
      </c>
      <c r="K116"/>
      <c r="N116" s="96"/>
      <c r="O116" s="154"/>
      <c r="P116" s="96"/>
      <c r="Q116" s="96"/>
      <c r="R116" s="96" t="str">
        <f t="shared" si="34"/>
        <v>'Mapa de cotação'!J79</v>
      </c>
      <c r="S116" s="96">
        <f>S20+4</f>
        <v>79</v>
      </c>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6"/>
      <c r="BQ116" s="96"/>
      <c r="BR116" s="96"/>
      <c r="BS116" s="96"/>
      <c r="BT116" s="96"/>
      <c r="BU116" s="96"/>
      <c r="BV116" s="96"/>
      <c r="BW116" s="96"/>
      <c r="BX116" s="96"/>
      <c r="BY116" s="96"/>
      <c r="BZ116" s="96"/>
      <c r="CA116" s="96"/>
      <c r="CB116" s="96"/>
      <c r="CC116" s="96"/>
      <c r="CD116" s="96"/>
      <c r="CE116" s="96"/>
      <c r="CF116" s="96"/>
      <c r="CG116" s="96"/>
      <c r="CH116" s="96"/>
      <c r="CI116" s="96"/>
      <c r="CJ116" s="96"/>
      <c r="CK116" s="96"/>
      <c r="CL116" s="96"/>
      <c r="CM116" s="96"/>
      <c r="CN116" s="96"/>
      <c r="CO116" s="96"/>
      <c r="CP116" s="96"/>
      <c r="CQ116" s="96"/>
      <c r="CR116" s="96"/>
      <c r="CS116" s="96"/>
      <c r="CT116" s="96"/>
      <c r="CU116" s="96"/>
      <c r="CV116" s="96"/>
      <c r="CW116" s="96"/>
      <c r="CX116" s="96"/>
      <c r="CY116" s="96"/>
      <c r="CZ116" s="96"/>
      <c r="DA116" s="96"/>
      <c r="DB116" s="96"/>
      <c r="DC116" s="96"/>
      <c r="DD116" s="96"/>
      <c r="DE116" s="96"/>
      <c r="DF116" s="96"/>
      <c r="DG116" s="96"/>
    </row>
    <row r="117" spans="1:277" s="157" customFormat="1">
      <c r="A117" s="129" t="str">
        <f>"COTAÇÃO - "&amp;'Mapa de cotação'!A87</f>
        <v>COTAÇÃO - 22</v>
      </c>
      <c r="B117" s="129" t="s">
        <v>121</v>
      </c>
      <c r="C117" s="130" t="s">
        <v>396</v>
      </c>
      <c r="D117" s="48" t="s">
        <v>226</v>
      </c>
      <c r="E117" s="129" t="s">
        <v>137</v>
      </c>
      <c r="F117" s="50">
        <v>40</v>
      </c>
      <c r="G117" s="155">
        <f t="shared" si="0"/>
        <v>0.1278</v>
      </c>
      <c r="H117" s="50">
        <v>10.19</v>
      </c>
      <c r="I117" s="156">
        <f t="shared" si="32"/>
        <v>11.49</v>
      </c>
      <c r="J117" s="50">
        <f t="shared" si="33"/>
        <v>459.6</v>
      </c>
      <c r="K117"/>
      <c r="N117" s="158"/>
      <c r="O117" s="159"/>
      <c r="P117" s="158"/>
      <c r="Q117" s="158"/>
      <c r="R117" s="158" t="str">
        <f t="shared" si="34"/>
        <v>'Mapa de cotação'!J87</v>
      </c>
      <c r="S117" s="158">
        <f>S21+4</f>
        <v>87</v>
      </c>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row>
    <row r="118" spans="1:277" s="157" customFormat="1">
      <c r="A118" s="129" t="str">
        <f>"COTAÇÃO - "&amp;'Mapa de cotação'!A91</f>
        <v>COTAÇÃO - 23</v>
      </c>
      <c r="B118" s="129" t="s">
        <v>121</v>
      </c>
      <c r="C118" s="130" t="s">
        <v>397</v>
      </c>
      <c r="D118" s="48" t="s">
        <v>227</v>
      </c>
      <c r="E118" s="129" t="s">
        <v>137</v>
      </c>
      <c r="F118" s="50">
        <v>6</v>
      </c>
      <c r="G118" s="155">
        <f t="shared" si="0"/>
        <v>0.1278</v>
      </c>
      <c r="H118" s="50">
        <v>13.79</v>
      </c>
      <c r="I118" s="156">
        <f t="shared" si="32"/>
        <v>15.55</v>
      </c>
      <c r="J118" s="50">
        <f t="shared" si="33"/>
        <v>93.3</v>
      </c>
      <c r="K118"/>
      <c r="N118" s="158"/>
      <c r="O118" s="159"/>
      <c r="P118" s="158"/>
      <c r="Q118" s="158"/>
      <c r="R118" s="158" t="str">
        <f t="shared" si="34"/>
        <v>'Mapa de cotação'!J91</v>
      </c>
      <c r="S118" s="158">
        <f>S117+4</f>
        <v>91</v>
      </c>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row>
    <row r="119" spans="1:277" s="157" customFormat="1">
      <c r="A119" s="129" t="str">
        <f>"COTAÇÃO - "&amp;'Mapa de cotação'!A99</f>
        <v>COTAÇÃO - 25</v>
      </c>
      <c r="B119" s="129" t="s">
        <v>121</v>
      </c>
      <c r="C119" s="130" t="s">
        <v>398</v>
      </c>
      <c r="D119" s="48" t="s">
        <v>229</v>
      </c>
      <c r="E119" s="129" t="s">
        <v>137</v>
      </c>
      <c r="F119" s="50">
        <v>20</v>
      </c>
      <c r="G119" s="155">
        <f t="shared" si="0"/>
        <v>0.1278</v>
      </c>
      <c r="H119" s="50">
        <v>5.24</v>
      </c>
      <c r="I119" s="156">
        <f t="shared" si="32"/>
        <v>5.91</v>
      </c>
      <c r="J119" s="50">
        <f t="shared" si="33"/>
        <v>118.2</v>
      </c>
      <c r="K119"/>
      <c r="N119" s="158"/>
      <c r="O119" s="159"/>
      <c r="P119" s="158"/>
      <c r="Q119" s="158"/>
      <c r="R119" s="158" t="str">
        <f t="shared" si="34"/>
        <v>'Mapa de cotação'!J99</v>
      </c>
      <c r="S119" s="158">
        <f>S22+4</f>
        <v>99</v>
      </c>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row>
    <row r="120" spans="1:277" s="97" customFormat="1">
      <c r="A120" s="129" t="str">
        <f>"COTAÇÃO - "&amp;'Mapa de cotação'!A119</f>
        <v>COTAÇÃO - 30</v>
      </c>
      <c r="B120" s="129" t="s">
        <v>121</v>
      </c>
      <c r="C120" s="130" t="s">
        <v>399</v>
      </c>
      <c r="D120" s="48" t="s">
        <v>234</v>
      </c>
      <c r="E120" s="131" t="s">
        <v>137</v>
      </c>
      <c r="F120" s="50">
        <v>180</v>
      </c>
      <c r="G120" s="132">
        <f t="shared" si="0"/>
        <v>0.1278</v>
      </c>
      <c r="H120" s="50">
        <v>22.37</v>
      </c>
      <c r="I120" s="133">
        <f t="shared" si="32"/>
        <v>25.23</v>
      </c>
      <c r="J120" s="50">
        <f t="shared" si="33"/>
        <v>4541.3999999999996</v>
      </c>
      <c r="K120"/>
      <c r="N120" s="96"/>
      <c r="O120" s="154"/>
      <c r="P120" s="96"/>
      <c r="Q120" s="96"/>
      <c r="R120" s="96" t="str">
        <f t="shared" si="34"/>
        <v>'Mapa de cotação'!J119</v>
      </c>
      <c r="S120" s="96">
        <f>S26+4</f>
        <v>119</v>
      </c>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c r="AR120" s="96"/>
      <c r="AS120" s="96"/>
      <c r="AT120" s="96"/>
      <c r="AU120" s="96"/>
      <c r="AV120" s="96"/>
      <c r="AW120" s="96"/>
      <c r="AX120" s="96"/>
      <c r="AY120" s="96"/>
      <c r="AZ120" s="96"/>
      <c r="BA120" s="96"/>
      <c r="BB120" s="96"/>
      <c r="BC120" s="96"/>
      <c r="BD120" s="96"/>
      <c r="BE120" s="96"/>
      <c r="BF120" s="96"/>
      <c r="BG120" s="96"/>
      <c r="BH120" s="96"/>
      <c r="BI120" s="96"/>
      <c r="BJ120" s="96"/>
      <c r="BK120" s="96"/>
      <c r="BL120" s="96"/>
      <c r="BM120" s="96"/>
      <c r="BN120" s="96"/>
      <c r="BO120" s="96"/>
      <c r="BP120" s="96"/>
      <c r="BQ120" s="96"/>
      <c r="BR120" s="96"/>
      <c r="BS120" s="96"/>
      <c r="BT120" s="96"/>
      <c r="BU120" s="96"/>
      <c r="BV120" s="96"/>
      <c r="BW120" s="96"/>
      <c r="BX120" s="96"/>
      <c r="BY120" s="96"/>
      <c r="BZ120" s="96"/>
      <c r="CA120" s="96"/>
      <c r="CB120" s="96"/>
      <c r="CC120" s="96"/>
      <c r="CD120" s="96"/>
      <c r="CE120" s="96"/>
      <c r="CF120" s="96"/>
      <c r="CG120" s="96"/>
      <c r="CH120" s="96"/>
      <c r="CI120" s="96"/>
      <c r="CJ120" s="96"/>
      <c r="CK120" s="96"/>
      <c r="CL120" s="96"/>
      <c r="CM120" s="96"/>
      <c r="CN120" s="96"/>
      <c r="CO120" s="96"/>
      <c r="CP120" s="96"/>
      <c r="CQ120" s="96"/>
      <c r="CR120" s="96"/>
      <c r="CS120" s="96"/>
      <c r="CT120" s="96"/>
      <c r="CU120" s="96"/>
      <c r="CV120" s="96"/>
      <c r="CW120" s="96"/>
      <c r="CX120" s="96"/>
      <c r="CY120" s="96"/>
      <c r="CZ120" s="96"/>
      <c r="DA120" s="96"/>
      <c r="DB120" s="96"/>
      <c r="DC120" s="96"/>
      <c r="DD120" s="96"/>
      <c r="DE120" s="96"/>
      <c r="DF120" s="96"/>
      <c r="DG120" s="96"/>
    </row>
    <row r="121" spans="1:277" s="97" customFormat="1">
      <c r="A121" s="129">
        <v>34609</v>
      </c>
      <c r="B121" s="129" t="s">
        <v>121</v>
      </c>
      <c r="C121" s="130" t="s">
        <v>400</v>
      </c>
      <c r="D121" s="48" t="s">
        <v>465</v>
      </c>
      <c r="E121" s="131" t="s">
        <v>137</v>
      </c>
      <c r="F121" s="50">
        <v>20</v>
      </c>
      <c r="G121" s="132">
        <f t="shared" si="0"/>
        <v>0.1278</v>
      </c>
      <c r="H121" s="50">
        <v>4.1399999999999997</v>
      </c>
      <c r="I121" s="133">
        <f t="shared" si="32"/>
        <v>4.67</v>
      </c>
      <c r="J121" s="50">
        <f t="shared" si="33"/>
        <v>93.4</v>
      </c>
      <c r="K121"/>
      <c r="N121" s="96"/>
      <c r="O121" s="154"/>
      <c r="P121" s="96"/>
      <c r="Q121" s="96"/>
      <c r="R121" s="96" t="str">
        <f t="shared" si="34"/>
        <v>'Mapa de cotação'!J123</v>
      </c>
      <c r="S121" s="96">
        <f>S120+4</f>
        <v>123</v>
      </c>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96"/>
      <c r="BQ121" s="96"/>
      <c r="BR121" s="96"/>
      <c r="BS121" s="96"/>
      <c r="BT121" s="96"/>
      <c r="BU121" s="96"/>
      <c r="BV121" s="96"/>
      <c r="BW121" s="96"/>
      <c r="BX121" s="96"/>
      <c r="BY121" s="96"/>
      <c r="BZ121" s="96"/>
      <c r="CA121" s="96"/>
      <c r="CB121" s="96"/>
      <c r="CC121" s="96"/>
      <c r="CD121" s="96"/>
      <c r="CE121" s="96"/>
      <c r="CF121" s="96"/>
      <c r="CG121" s="96"/>
      <c r="CH121" s="96"/>
      <c r="CI121" s="96"/>
      <c r="CJ121" s="96"/>
      <c r="CK121" s="96"/>
      <c r="CL121" s="96"/>
      <c r="CM121" s="96"/>
      <c r="CN121" s="96"/>
      <c r="CO121" s="96"/>
      <c r="CP121" s="96"/>
      <c r="CQ121" s="96"/>
      <c r="CR121" s="96"/>
      <c r="CS121" s="96"/>
      <c r="CT121" s="96"/>
      <c r="CU121" s="96"/>
      <c r="CV121" s="96"/>
      <c r="CW121" s="96"/>
      <c r="CX121" s="96"/>
      <c r="CY121" s="96"/>
      <c r="CZ121" s="96"/>
      <c r="DA121" s="96"/>
      <c r="DB121" s="96"/>
      <c r="DC121" s="96"/>
      <c r="DD121" s="96"/>
      <c r="DE121" s="96"/>
      <c r="DF121" s="96"/>
      <c r="DG121" s="96"/>
    </row>
    <row r="122" spans="1:277" s="97" customFormat="1">
      <c r="A122" s="129" t="str">
        <f>"COTAÇÃO - "&amp;'Mapa de cotação'!A155</f>
        <v>COTAÇÃO - 39</v>
      </c>
      <c r="B122" s="129" t="s">
        <v>121</v>
      </c>
      <c r="C122" s="130" t="s">
        <v>401</v>
      </c>
      <c r="D122" s="48" t="s">
        <v>243</v>
      </c>
      <c r="E122" s="131" t="s">
        <v>135</v>
      </c>
      <c r="F122" s="50">
        <v>6</v>
      </c>
      <c r="G122" s="132">
        <f t="shared" si="0"/>
        <v>0.1278</v>
      </c>
      <c r="H122" s="50">
        <v>0.71</v>
      </c>
      <c r="I122" s="133">
        <f t="shared" si="32"/>
        <v>0.8</v>
      </c>
      <c r="J122" s="50">
        <f t="shared" si="33"/>
        <v>4.8</v>
      </c>
      <c r="K122"/>
      <c r="N122" s="96"/>
      <c r="O122" s="154"/>
      <c r="P122" s="96"/>
      <c r="Q122" s="96"/>
      <c r="R122" s="96" t="str">
        <f t="shared" si="34"/>
        <v>'Mapa de cotação'!J155</v>
      </c>
      <c r="S122" s="96">
        <f>S30+4</f>
        <v>155</v>
      </c>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6"/>
      <c r="AY122" s="96"/>
      <c r="AZ122" s="96"/>
      <c r="BA122" s="96"/>
      <c r="BB122" s="96"/>
      <c r="BC122" s="96"/>
      <c r="BD122" s="96"/>
      <c r="BE122" s="96"/>
      <c r="BF122" s="96"/>
      <c r="BG122" s="96"/>
      <c r="BH122" s="96"/>
      <c r="BI122" s="96"/>
      <c r="BJ122" s="96"/>
      <c r="BK122" s="96"/>
      <c r="BL122" s="96"/>
      <c r="BM122" s="96"/>
      <c r="BN122" s="96"/>
      <c r="BO122" s="96"/>
      <c r="BP122" s="96"/>
      <c r="BQ122" s="96"/>
      <c r="BR122" s="96"/>
      <c r="BS122" s="96"/>
      <c r="BT122" s="96"/>
      <c r="BU122" s="96"/>
      <c r="BV122" s="96"/>
      <c r="BW122" s="96"/>
      <c r="BX122" s="96"/>
      <c r="BY122" s="96"/>
      <c r="BZ122" s="96"/>
      <c r="CA122" s="96"/>
      <c r="CB122" s="96"/>
      <c r="CC122" s="96"/>
      <c r="CD122" s="96"/>
      <c r="CE122" s="96"/>
      <c r="CF122" s="96"/>
      <c r="CG122" s="96"/>
      <c r="CH122" s="96"/>
      <c r="CI122" s="96"/>
      <c r="CJ122" s="96"/>
      <c r="CK122" s="96"/>
      <c r="CL122" s="96"/>
      <c r="CM122" s="96"/>
      <c r="CN122" s="96"/>
      <c r="CO122" s="96"/>
      <c r="CP122" s="96"/>
      <c r="CQ122" s="96"/>
      <c r="CR122" s="96"/>
      <c r="CS122" s="96"/>
      <c r="CT122" s="96"/>
      <c r="CU122" s="96"/>
      <c r="CV122" s="96"/>
      <c r="CW122" s="96"/>
      <c r="CX122" s="96"/>
      <c r="CY122" s="96"/>
      <c r="CZ122" s="96"/>
      <c r="DA122" s="96"/>
      <c r="DB122" s="96"/>
      <c r="DC122" s="96"/>
      <c r="DD122" s="96"/>
      <c r="DE122" s="96"/>
      <c r="DF122" s="96"/>
      <c r="DG122" s="96"/>
    </row>
    <row r="123" spans="1:277" s="97" customFormat="1">
      <c r="A123" s="129" t="str">
        <f>"COTAÇÃO - "&amp;'Mapa de cotação'!A219</f>
        <v>COTAÇÃO - 55</v>
      </c>
      <c r="B123" s="129" t="s">
        <v>121</v>
      </c>
      <c r="C123" s="130" t="s">
        <v>402</v>
      </c>
      <c r="D123" s="48" t="s">
        <v>259</v>
      </c>
      <c r="E123" s="131" t="s">
        <v>135</v>
      </c>
      <c r="F123" s="50">
        <v>18</v>
      </c>
      <c r="G123" s="132">
        <f t="shared" si="0"/>
        <v>0.1278</v>
      </c>
      <c r="H123" s="50">
        <v>9.31</v>
      </c>
      <c r="I123" s="133">
        <f t="shared" si="32"/>
        <v>10.5</v>
      </c>
      <c r="J123" s="50">
        <f t="shared" si="33"/>
        <v>189</v>
      </c>
      <c r="K123"/>
      <c r="N123" s="96"/>
      <c r="O123" s="154"/>
      <c r="P123" s="96"/>
      <c r="Q123" s="96"/>
      <c r="R123" s="96" t="e">
        <f t="shared" si="34"/>
        <v>#REF!</v>
      </c>
      <c r="S123" s="96" t="e">
        <f>S42+4</f>
        <v>#REF!</v>
      </c>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c r="AZ123" s="96"/>
      <c r="BA123" s="96"/>
      <c r="BB123" s="96"/>
      <c r="BC123" s="96"/>
      <c r="BD123" s="96"/>
      <c r="BE123" s="96"/>
      <c r="BF123" s="96"/>
      <c r="BG123" s="96"/>
      <c r="BH123" s="96"/>
      <c r="BI123" s="96"/>
      <c r="BJ123" s="96"/>
      <c r="BK123" s="96"/>
      <c r="BL123" s="96"/>
      <c r="BM123" s="96"/>
      <c r="BN123" s="96"/>
      <c r="BO123" s="96"/>
      <c r="BP123" s="96"/>
      <c r="BQ123" s="96"/>
      <c r="BR123" s="96"/>
      <c r="BS123" s="96"/>
      <c r="BT123" s="96"/>
      <c r="BU123" s="96"/>
      <c r="BV123" s="96"/>
      <c r="BW123" s="96"/>
      <c r="BX123" s="96"/>
      <c r="BY123" s="96"/>
      <c r="BZ123" s="96"/>
      <c r="CA123" s="96"/>
      <c r="CB123" s="96"/>
      <c r="CC123" s="96"/>
      <c r="CD123" s="96"/>
      <c r="CE123" s="96"/>
      <c r="CF123" s="96"/>
      <c r="CG123" s="96"/>
      <c r="CH123" s="96"/>
      <c r="CI123" s="96"/>
      <c r="CJ123" s="96"/>
      <c r="CK123" s="96"/>
      <c r="CL123" s="96"/>
      <c r="CM123" s="96"/>
      <c r="CN123" s="96"/>
      <c r="CO123" s="96"/>
      <c r="CP123" s="96"/>
      <c r="CQ123" s="96"/>
      <c r="CR123" s="96"/>
      <c r="CS123" s="96"/>
      <c r="CT123" s="96"/>
      <c r="CU123" s="96"/>
      <c r="CV123" s="96"/>
      <c r="CW123" s="96"/>
      <c r="CX123" s="96"/>
      <c r="CY123" s="96"/>
      <c r="CZ123" s="96"/>
      <c r="DA123" s="96"/>
      <c r="DB123" s="96"/>
      <c r="DC123" s="96"/>
      <c r="DD123" s="96"/>
      <c r="DE123" s="96"/>
      <c r="DF123" s="96"/>
      <c r="DG123" s="96"/>
    </row>
    <row r="124" spans="1:277" s="97" customFormat="1">
      <c r="A124" s="129" t="str">
        <f>"COTAÇÃO - "&amp;'Mapa de cotação'!A223</f>
        <v>COTAÇÃO - 56</v>
      </c>
      <c r="B124" s="129" t="s">
        <v>121</v>
      </c>
      <c r="C124" s="130" t="s">
        <v>403</v>
      </c>
      <c r="D124" s="48" t="s">
        <v>260</v>
      </c>
      <c r="E124" s="131" t="s">
        <v>135</v>
      </c>
      <c r="F124" s="50">
        <v>8</v>
      </c>
      <c r="G124" s="132">
        <f t="shared" si="0"/>
        <v>0.1278</v>
      </c>
      <c r="H124" s="50">
        <v>10.93</v>
      </c>
      <c r="I124" s="133">
        <f t="shared" si="32"/>
        <v>12.33</v>
      </c>
      <c r="J124" s="50">
        <f t="shared" si="33"/>
        <v>98.64</v>
      </c>
      <c r="K124"/>
      <c r="N124" s="96"/>
      <c r="O124" s="154"/>
      <c r="P124" s="96"/>
      <c r="Q124" s="96"/>
      <c r="R124" s="96" t="e">
        <f t="shared" si="34"/>
        <v>#REF!</v>
      </c>
      <c r="S124" s="96" t="e">
        <f>S123+4</f>
        <v>#REF!</v>
      </c>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c r="AR124" s="96"/>
      <c r="AS124" s="96"/>
      <c r="AT124" s="96"/>
      <c r="AU124" s="96"/>
      <c r="AV124" s="96"/>
      <c r="AW124" s="96"/>
      <c r="AX124" s="96"/>
      <c r="AY124" s="96"/>
      <c r="AZ124" s="96"/>
      <c r="BA124" s="96"/>
      <c r="BB124" s="96"/>
      <c r="BC124" s="96"/>
      <c r="BD124" s="96"/>
      <c r="BE124" s="96"/>
      <c r="BF124" s="96"/>
      <c r="BG124" s="96"/>
      <c r="BH124" s="96"/>
      <c r="BI124" s="96"/>
      <c r="BJ124" s="96"/>
      <c r="BK124" s="96"/>
      <c r="BL124" s="96"/>
      <c r="BM124" s="96"/>
      <c r="BN124" s="96"/>
      <c r="BO124" s="96"/>
      <c r="BP124" s="96"/>
      <c r="BQ124" s="96"/>
      <c r="BR124" s="96"/>
      <c r="BS124" s="96"/>
      <c r="BT124" s="96"/>
      <c r="BU124" s="96"/>
      <c r="BV124" s="96"/>
      <c r="BW124" s="96"/>
      <c r="BX124" s="96"/>
      <c r="BY124" s="96"/>
      <c r="BZ124" s="96"/>
      <c r="CA124" s="96"/>
      <c r="CB124" s="96"/>
      <c r="CC124" s="96"/>
      <c r="CD124" s="96"/>
      <c r="CE124" s="96"/>
      <c r="CF124" s="96"/>
      <c r="CG124" s="96"/>
      <c r="CH124" s="96"/>
      <c r="CI124" s="96"/>
      <c r="CJ124" s="96"/>
      <c r="CK124" s="96"/>
      <c r="CL124" s="96"/>
      <c r="CM124" s="96"/>
      <c r="CN124" s="96"/>
      <c r="CO124" s="96"/>
      <c r="CP124" s="96"/>
      <c r="CQ124" s="96"/>
      <c r="CR124" s="96"/>
      <c r="CS124" s="96"/>
      <c r="CT124" s="96"/>
      <c r="CU124" s="96"/>
      <c r="CV124" s="96"/>
      <c r="CW124" s="96"/>
      <c r="CX124" s="96"/>
      <c r="CY124" s="96"/>
      <c r="CZ124" s="96"/>
      <c r="DA124" s="96"/>
      <c r="DB124" s="96"/>
      <c r="DC124" s="96"/>
      <c r="DD124" s="96"/>
      <c r="DE124" s="96"/>
      <c r="DF124" s="96"/>
      <c r="DG124" s="96"/>
    </row>
    <row r="125" spans="1:277" s="97" customFormat="1">
      <c r="A125" s="129" t="str">
        <f>"COTAÇÃO - "&amp;'Mapa de cotação'!A263</f>
        <v>COTAÇÃO - 66</v>
      </c>
      <c r="B125" s="129" t="s">
        <v>121</v>
      </c>
      <c r="C125" s="130" t="s">
        <v>404</v>
      </c>
      <c r="D125" s="48" t="s">
        <v>270</v>
      </c>
      <c r="E125" s="131" t="s">
        <v>135</v>
      </c>
      <c r="F125" s="50">
        <v>6</v>
      </c>
      <c r="G125" s="132">
        <f t="shared" si="8"/>
        <v>0.1278</v>
      </c>
      <c r="H125" s="50">
        <v>19.3</v>
      </c>
      <c r="I125" s="133">
        <f t="shared" si="32"/>
        <v>21.77</v>
      </c>
      <c r="J125" s="50">
        <f t="shared" si="33"/>
        <v>130.62</v>
      </c>
      <c r="K125"/>
      <c r="N125" s="96"/>
      <c r="O125" s="154"/>
      <c r="P125" s="96"/>
      <c r="Q125" s="96"/>
      <c r="R125" s="96" t="e">
        <f t="shared" si="34"/>
        <v>#REF!</v>
      </c>
      <c r="S125" s="96" t="e">
        <f>S48+4</f>
        <v>#REF!</v>
      </c>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c r="AR125" s="96"/>
      <c r="AS125" s="96"/>
      <c r="AT125" s="96"/>
      <c r="AU125" s="96"/>
      <c r="AV125" s="96"/>
      <c r="AW125" s="96"/>
      <c r="AX125" s="96"/>
      <c r="AY125" s="96"/>
      <c r="AZ125" s="96"/>
      <c r="BA125" s="96"/>
      <c r="BB125" s="96"/>
      <c r="BC125" s="96"/>
      <c r="BD125" s="96"/>
      <c r="BE125" s="96"/>
      <c r="BF125" s="96"/>
      <c r="BG125" s="96"/>
      <c r="BH125" s="96"/>
      <c r="BI125" s="96"/>
      <c r="BJ125" s="96"/>
      <c r="BK125" s="96"/>
      <c r="BL125" s="96"/>
      <c r="BM125" s="96"/>
      <c r="BN125" s="96"/>
      <c r="BO125" s="96"/>
      <c r="BP125" s="96"/>
      <c r="BQ125" s="96"/>
      <c r="BR125" s="96"/>
      <c r="BS125" s="96"/>
      <c r="BT125" s="96"/>
      <c r="BU125" s="96"/>
      <c r="BV125" s="96"/>
      <c r="BW125" s="96"/>
      <c r="BX125" s="96"/>
      <c r="BY125" s="96"/>
      <c r="BZ125" s="96"/>
      <c r="CA125" s="96"/>
      <c r="CB125" s="96"/>
      <c r="CC125" s="96"/>
      <c r="CD125" s="96"/>
      <c r="CE125" s="96"/>
      <c r="CF125" s="96"/>
      <c r="CG125" s="96"/>
      <c r="CH125" s="96"/>
      <c r="CI125" s="96"/>
      <c r="CJ125" s="96"/>
      <c r="CK125" s="96"/>
      <c r="CL125" s="96"/>
      <c r="CM125" s="96"/>
      <c r="CN125" s="96"/>
      <c r="CO125" s="96"/>
      <c r="CP125" s="96"/>
      <c r="CQ125" s="96"/>
      <c r="CR125" s="96"/>
      <c r="CS125" s="96"/>
      <c r="CT125" s="96"/>
      <c r="CU125" s="96"/>
      <c r="CV125" s="96"/>
      <c r="CW125" s="96"/>
      <c r="CX125" s="96"/>
      <c r="CY125" s="96"/>
      <c r="CZ125" s="96"/>
      <c r="DA125" s="96"/>
      <c r="DB125" s="96"/>
      <c r="DC125" s="96"/>
      <c r="DD125" s="96"/>
      <c r="DE125" s="96"/>
      <c r="DF125" s="96"/>
      <c r="DG125" s="96"/>
    </row>
    <row r="126" spans="1:277" s="97" customFormat="1">
      <c r="A126" s="129"/>
      <c r="B126" s="129"/>
      <c r="C126" s="130"/>
      <c r="D126" s="48"/>
      <c r="E126" s="131"/>
      <c r="F126" s="50"/>
      <c r="G126" s="132"/>
      <c r="H126" s="247" t="s">
        <v>11</v>
      </c>
      <c r="I126" s="247"/>
      <c r="J126" s="163">
        <f>SUBTOTAL(9,J107:J125)</f>
        <v>7815.3</v>
      </c>
      <c r="K126"/>
      <c r="N126" s="96"/>
      <c r="O126" s="154"/>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6"/>
      <c r="BR126" s="96"/>
      <c r="BS126" s="96"/>
      <c r="BT126" s="96"/>
      <c r="BU126" s="96"/>
      <c r="BV126" s="96"/>
      <c r="BW126" s="96"/>
      <c r="BX126" s="96"/>
      <c r="BY126" s="96"/>
      <c r="BZ126" s="96"/>
      <c r="CA126" s="96"/>
      <c r="CB126" s="96"/>
      <c r="CC126" s="96"/>
      <c r="CD126" s="96"/>
      <c r="CE126" s="96"/>
      <c r="CF126" s="96"/>
      <c r="CG126" s="96"/>
      <c r="CH126" s="96"/>
      <c r="CI126" s="96"/>
      <c r="CJ126" s="96"/>
      <c r="CK126" s="96"/>
      <c r="CL126" s="96"/>
      <c r="CM126" s="96"/>
      <c r="CN126" s="96"/>
      <c r="CO126" s="96"/>
      <c r="CP126" s="96"/>
      <c r="CQ126" s="96"/>
      <c r="CR126" s="96"/>
      <c r="CS126" s="96"/>
      <c r="CT126" s="96"/>
      <c r="CU126" s="96"/>
      <c r="CV126" s="96"/>
      <c r="CW126" s="96"/>
      <c r="CX126" s="96"/>
      <c r="CY126" s="96"/>
      <c r="CZ126" s="96"/>
      <c r="DA126" s="96"/>
      <c r="DB126" s="96"/>
      <c r="DC126" s="96"/>
      <c r="DD126" s="96"/>
      <c r="DE126" s="96"/>
      <c r="DF126" s="96"/>
      <c r="DG126" s="96"/>
    </row>
    <row r="127" spans="1:277" s="153" customFormat="1">
      <c r="A127" s="149"/>
      <c r="B127" s="149"/>
      <c r="C127" s="150" t="s">
        <v>43</v>
      </c>
      <c r="D127" s="151" t="s">
        <v>427</v>
      </c>
      <c r="E127" s="149"/>
      <c r="F127" s="51"/>
      <c r="G127" s="51"/>
      <c r="H127" s="51"/>
      <c r="I127" s="152"/>
      <c r="J127" s="51"/>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c r="JE127"/>
      <c r="JF127"/>
      <c r="JG127"/>
      <c r="JH127"/>
      <c r="JI127"/>
      <c r="JJ127"/>
      <c r="JK127"/>
      <c r="JL127"/>
      <c r="JM127"/>
      <c r="JN127"/>
      <c r="JO127"/>
      <c r="JP127"/>
      <c r="JQ127"/>
    </row>
    <row r="128" spans="1:277" s="97" customFormat="1">
      <c r="A128" s="129" t="str">
        <f>"COTAÇÃO - "&amp;'Mapa de cotação'!A159</f>
        <v>COTAÇÃO - 40</v>
      </c>
      <c r="B128" s="129" t="s">
        <v>121</v>
      </c>
      <c r="C128" s="130" t="s">
        <v>405</v>
      </c>
      <c r="D128" s="48" t="s">
        <v>330</v>
      </c>
      <c r="E128" s="131" t="s">
        <v>135</v>
      </c>
      <c r="F128" s="50">
        <v>9</v>
      </c>
      <c r="G128" s="132">
        <f t="shared" si="0"/>
        <v>0.1278</v>
      </c>
      <c r="H128" s="50">
        <v>718.3</v>
      </c>
      <c r="I128" s="133">
        <f>H128*(1+G128)</f>
        <v>810.1</v>
      </c>
      <c r="J128" s="50">
        <f t="shared" ref="J128:J150" si="35">F128*I128</f>
        <v>7290.9</v>
      </c>
      <c r="K128"/>
      <c r="N128" s="96"/>
      <c r="O128" s="154"/>
      <c r="P128" s="96"/>
      <c r="Q128" s="96"/>
      <c r="R128" s="96" t="str">
        <f t="shared" ref="R128:R150" si="36">"'Mapa de cotação'!J"&amp;S128</f>
        <v>'Mapa de cotação'!J159</v>
      </c>
      <c r="S128" s="96">
        <f>S122+4</f>
        <v>159</v>
      </c>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6"/>
      <c r="CA128" s="96"/>
      <c r="CB128" s="96"/>
      <c r="CC128" s="96"/>
      <c r="CD128" s="96"/>
      <c r="CE128" s="96"/>
      <c r="CF128" s="96"/>
      <c r="CG128" s="96"/>
      <c r="CH128" s="96"/>
      <c r="CI128" s="96"/>
      <c r="CJ128" s="96"/>
      <c r="CK128" s="96"/>
      <c r="CL128" s="96"/>
      <c r="CM128" s="96"/>
      <c r="CN128" s="96"/>
      <c r="CO128" s="96"/>
      <c r="CP128" s="96"/>
      <c r="CQ128" s="96"/>
      <c r="CR128" s="96"/>
      <c r="CS128" s="96"/>
      <c r="CT128" s="96"/>
      <c r="CU128" s="96"/>
      <c r="CV128" s="96"/>
      <c r="CW128" s="96"/>
      <c r="CX128" s="96"/>
      <c r="CY128" s="96"/>
      <c r="CZ128" s="96"/>
      <c r="DA128" s="96"/>
      <c r="DB128" s="96"/>
      <c r="DC128" s="96"/>
      <c r="DD128" s="96"/>
      <c r="DE128" s="96"/>
      <c r="DF128" s="96"/>
      <c r="DG128" s="96"/>
    </row>
    <row r="129" spans="1:111" s="97" customFormat="1">
      <c r="A129" s="129" t="str">
        <f>"COTAÇÃO - "&amp;'Mapa de cotação'!A179</f>
        <v>COTAÇÃO - 45</v>
      </c>
      <c r="B129" s="129" t="s">
        <v>121</v>
      </c>
      <c r="C129" s="130" t="s">
        <v>406</v>
      </c>
      <c r="D129" s="48" t="s">
        <v>249</v>
      </c>
      <c r="E129" s="131" t="s">
        <v>135</v>
      </c>
      <c r="F129" s="50">
        <v>42</v>
      </c>
      <c r="G129" s="132">
        <f t="shared" si="0"/>
        <v>0.1278</v>
      </c>
      <c r="H129" s="50">
        <v>10.24</v>
      </c>
      <c r="I129" s="133">
        <f>H129*(1+G129)</f>
        <v>11.55</v>
      </c>
      <c r="J129" s="50">
        <f t="shared" si="35"/>
        <v>485.1</v>
      </c>
      <c r="K129"/>
      <c r="N129" s="96"/>
      <c r="O129"/>
      <c r="P129" s="96"/>
      <c r="Q129" s="96"/>
      <c r="R129" s="96" t="e">
        <f t="shared" si="36"/>
        <v>#REF!</v>
      </c>
      <c r="S129" s="96" t="e">
        <f>S33+4</f>
        <v>#REF!</v>
      </c>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96"/>
      <c r="BQ129" s="96"/>
      <c r="BR129" s="96"/>
      <c r="BS129" s="96"/>
      <c r="BT129" s="96"/>
      <c r="BU129" s="96"/>
      <c r="BV129" s="96"/>
      <c r="BW129" s="96"/>
      <c r="BX129" s="96"/>
      <c r="BY129" s="96"/>
      <c r="BZ129" s="96"/>
      <c r="CA129" s="96"/>
      <c r="CB129" s="96"/>
      <c r="CC129" s="96"/>
      <c r="CD129" s="96"/>
      <c r="CE129" s="96"/>
      <c r="CF129" s="96"/>
      <c r="CG129" s="96"/>
      <c r="CH129" s="96"/>
      <c r="CI129" s="96"/>
      <c r="CJ129" s="96"/>
      <c r="CK129" s="96"/>
      <c r="CL129" s="96"/>
      <c r="CM129" s="96"/>
      <c r="CN129" s="96"/>
      <c r="CO129" s="96"/>
      <c r="CP129" s="96"/>
      <c r="CQ129" s="96"/>
      <c r="CR129" s="96"/>
      <c r="CS129" s="96"/>
      <c r="CT129" s="96"/>
      <c r="CU129" s="96"/>
      <c r="CV129" s="96"/>
      <c r="CW129" s="96"/>
      <c r="CX129" s="96"/>
      <c r="CY129" s="96"/>
      <c r="CZ129" s="96"/>
      <c r="DA129" s="96"/>
      <c r="DB129" s="96"/>
      <c r="DC129" s="96"/>
      <c r="DD129" s="96"/>
      <c r="DE129" s="96"/>
      <c r="DF129" s="96"/>
      <c r="DG129" s="96"/>
    </row>
    <row r="130" spans="1:111" s="97" customFormat="1">
      <c r="A130" s="129" t="str">
        <f>"COTAÇÃO - "&amp;'Mapa de cotação'!A227</f>
        <v>COTAÇÃO - 57</v>
      </c>
      <c r="B130" s="129" t="s">
        <v>121</v>
      </c>
      <c r="C130" s="130" t="s">
        <v>407</v>
      </c>
      <c r="D130" s="48" t="s">
        <v>261</v>
      </c>
      <c r="E130" s="131" t="s">
        <v>135</v>
      </c>
      <c r="F130" s="50">
        <v>10</v>
      </c>
      <c r="G130" s="132">
        <f t="shared" si="0"/>
        <v>0.1278</v>
      </c>
      <c r="H130" s="50">
        <v>105.23</v>
      </c>
      <c r="I130" s="133">
        <f>H130*(1+G130)</f>
        <v>118.68</v>
      </c>
      <c r="J130" s="50">
        <f t="shared" si="35"/>
        <v>1186.8</v>
      </c>
      <c r="K130"/>
      <c r="N130" s="96"/>
      <c r="O130" s="154"/>
      <c r="P130" s="96"/>
      <c r="Q130" s="96"/>
      <c r="R130" s="96" t="e">
        <f t="shared" si="36"/>
        <v>#REF!</v>
      </c>
      <c r="S130" s="96" t="e">
        <f>S124+4</f>
        <v>#REF!</v>
      </c>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c r="CC130" s="96"/>
      <c r="CD130" s="96"/>
      <c r="CE130" s="96"/>
      <c r="CF130" s="96"/>
      <c r="CG130" s="96"/>
      <c r="CH130" s="96"/>
      <c r="CI130" s="96"/>
      <c r="CJ130" s="96"/>
      <c r="CK130" s="96"/>
      <c r="CL130" s="96"/>
      <c r="CM130" s="96"/>
      <c r="CN130" s="96"/>
      <c r="CO130" s="96"/>
      <c r="CP130" s="96"/>
      <c r="CQ130" s="96"/>
      <c r="CR130" s="96"/>
      <c r="CS130" s="96"/>
      <c r="CT130" s="96"/>
      <c r="CU130" s="96"/>
      <c r="CV130" s="96"/>
      <c r="CW130" s="96"/>
      <c r="CX130" s="96"/>
      <c r="CY130" s="96"/>
      <c r="CZ130" s="96"/>
      <c r="DA130" s="96"/>
      <c r="DB130" s="96"/>
      <c r="DC130" s="96"/>
      <c r="DD130" s="96"/>
      <c r="DE130" s="96"/>
      <c r="DF130" s="96"/>
      <c r="DG130" s="96"/>
    </row>
    <row r="131" spans="1:111" s="97" customFormat="1">
      <c r="A131" s="129">
        <v>2673</v>
      </c>
      <c r="B131" s="129" t="s">
        <v>443</v>
      </c>
      <c r="C131" s="130" t="s">
        <v>171</v>
      </c>
      <c r="D131" s="48" t="s">
        <v>449</v>
      </c>
      <c r="E131" s="131" t="s">
        <v>466</v>
      </c>
      <c r="F131" s="50">
        <v>24</v>
      </c>
      <c r="G131" s="132">
        <f t="shared" si="0"/>
        <v>0.1278</v>
      </c>
      <c r="H131" s="50">
        <v>1.94</v>
      </c>
      <c r="I131" s="133">
        <f t="shared" ref="I131" si="37">H131*(1+G131)</f>
        <v>2.19</v>
      </c>
      <c r="J131" s="50">
        <f t="shared" si="35"/>
        <v>52.56</v>
      </c>
      <c r="K131"/>
      <c r="N131" s="96"/>
      <c r="O131"/>
      <c r="P131" s="96"/>
      <c r="Q131" s="96"/>
      <c r="R131" s="96" t="e">
        <f t="shared" si="36"/>
        <v>#REF!</v>
      </c>
      <c r="S131" s="96" t="e">
        <f>S46+4</f>
        <v>#REF!</v>
      </c>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96"/>
      <c r="CC131" s="96"/>
      <c r="CD131" s="96"/>
      <c r="CE131" s="96"/>
      <c r="CF131" s="96"/>
      <c r="CG131" s="96"/>
      <c r="CH131" s="96"/>
      <c r="CI131" s="96"/>
      <c r="CJ131" s="96"/>
      <c r="CK131" s="96"/>
      <c r="CL131" s="96"/>
      <c r="CM131" s="96"/>
      <c r="CN131" s="96"/>
      <c r="CO131" s="96"/>
      <c r="CP131" s="96"/>
      <c r="CQ131" s="96"/>
      <c r="CR131" s="96"/>
      <c r="CS131" s="96"/>
      <c r="CT131" s="96"/>
      <c r="CU131" s="96"/>
      <c r="CV131" s="96"/>
      <c r="CW131" s="96"/>
      <c r="CX131" s="96"/>
      <c r="CY131" s="96"/>
      <c r="CZ131" s="96"/>
      <c r="DA131" s="96"/>
      <c r="DB131" s="96"/>
      <c r="DC131" s="96"/>
      <c r="DD131" s="96"/>
      <c r="DE131" s="96"/>
      <c r="DF131" s="96"/>
      <c r="DG131" s="96"/>
    </row>
    <row r="132" spans="1:111" s="97" customFormat="1">
      <c r="A132" s="129" t="str">
        <f>"COTAÇÃO - "&amp;'Mapa de cotação'!A271</f>
        <v>COTAÇÃO - 68</v>
      </c>
      <c r="B132" s="129" t="s">
        <v>121</v>
      </c>
      <c r="C132" s="130" t="s">
        <v>408</v>
      </c>
      <c r="D132" s="48" t="s">
        <v>272</v>
      </c>
      <c r="E132" s="131" t="s">
        <v>135</v>
      </c>
      <c r="F132" s="50">
        <v>25</v>
      </c>
      <c r="G132" s="132">
        <f t="shared" si="8"/>
        <v>0.1278</v>
      </c>
      <c r="H132" s="50">
        <v>1.52</v>
      </c>
      <c r="I132" s="133">
        <f t="shared" ref="I132:I150" si="38">H132*(1+G132)</f>
        <v>1.71</v>
      </c>
      <c r="J132" s="50">
        <f t="shared" si="35"/>
        <v>42.75</v>
      </c>
      <c r="K132"/>
      <c r="N132" s="96"/>
      <c r="O132"/>
      <c r="P132" s="96"/>
      <c r="Q132" s="96"/>
      <c r="R132" s="96" t="e">
        <f t="shared" si="36"/>
        <v>#REF!</v>
      </c>
      <c r="S132" s="96" t="e">
        <f>S92+4</f>
        <v>#REF!</v>
      </c>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96"/>
      <c r="CA132" s="96"/>
      <c r="CB132" s="96"/>
      <c r="CC132" s="96"/>
      <c r="CD132" s="96"/>
      <c r="CE132" s="96"/>
      <c r="CF132" s="96"/>
      <c r="CG132" s="96"/>
      <c r="CH132" s="96"/>
      <c r="CI132" s="96"/>
      <c r="CJ132" s="96"/>
      <c r="CK132" s="96"/>
      <c r="CL132" s="96"/>
      <c r="CM132" s="96"/>
      <c r="CN132" s="96"/>
      <c r="CO132" s="96"/>
      <c r="CP132" s="96"/>
      <c r="CQ132" s="96"/>
      <c r="CR132" s="96"/>
      <c r="CS132" s="96"/>
      <c r="CT132" s="96"/>
      <c r="CU132" s="96"/>
      <c r="CV132" s="96"/>
      <c r="CW132" s="96"/>
      <c r="CX132" s="96"/>
      <c r="CY132" s="96"/>
      <c r="CZ132" s="96"/>
      <c r="DA132" s="96"/>
      <c r="DB132" s="96"/>
      <c r="DC132" s="96"/>
      <c r="DD132" s="96"/>
      <c r="DE132" s="96"/>
      <c r="DF132" s="96"/>
      <c r="DG132" s="96"/>
    </row>
    <row r="133" spans="1:111" s="97" customFormat="1">
      <c r="A133" s="129" t="str">
        <f>"COTAÇÃO - "&amp;'Mapa de cotação'!A283</f>
        <v>COTAÇÃO - 71</v>
      </c>
      <c r="B133" s="129" t="s">
        <v>121</v>
      </c>
      <c r="C133" s="130" t="s">
        <v>409</v>
      </c>
      <c r="D133" s="48" t="s">
        <v>275</v>
      </c>
      <c r="E133" s="131" t="s">
        <v>138</v>
      </c>
      <c r="F133" s="50">
        <v>1</v>
      </c>
      <c r="G133" s="132">
        <f t="shared" si="8"/>
        <v>0.1278</v>
      </c>
      <c r="H133" s="50">
        <v>39.76</v>
      </c>
      <c r="I133" s="133">
        <f t="shared" si="38"/>
        <v>44.84</v>
      </c>
      <c r="J133" s="50">
        <f t="shared" si="35"/>
        <v>44.84</v>
      </c>
      <c r="K133"/>
      <c r="N133" s="96"/>
      <c r="O133"/>
      <c r="P133" s="96"/>
      <c r="Q133" s="96"/>
      <c r="R133" s="96" t="e">
        <f t="shared" si="36"/>
        <v>#REF!</v>
      </c>
      <c r="S133" s="96" t="e">
        <f>S50+4</f>
        <v>#REF!</v>
      </c>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6"/>
      <c r="BD133" s="96"/>
      <c r="BE133" s="96"/>
      <c r="BF133" s="96"/>
      <c r="BG133" s="96"/>
      <c r="BH133" s="96"/>
      <c r="BI133" s="96"/>
      <c r="BJ133" s="96"/>
      <c r="BK133" s="96"/>
      <c r="BL133" s="96"/>
      <c r="BM133" s="96"/>
      <c r="BN133" s="96"/>
      <c r="BO133" s="96"/>
      <c r="BP133" s="96"/>
      <c r="BQ133" s="96"/>
      <c r="BR133" s="96"/>
      <c r="BS133" s="96"/>
      <c r="BT133" s="96"/>
      <c r="BU133" s="96"/>
      <c r="BV133" s="96"/>
      <c r="BW133" s="96"/>
      <c r="BX133" s="96"/>
      <c r="BY133" s="96"/>
      <c r="BZ133" s="96"/>
      <c r="CA133" s="96"/>
      <c r="CB133" s="96"/>
      <c r="CC133" s="96"/>
      <c r="CD133" s="96"/>
      <c r="CE133" s="96"/>
      <c r="CF133" s="96"/>
      <c r="CG133" s="96"/>
      <c r="CH133" s="96"/>
      <c r="CI133" s="96"/>
      <c r="CJ133" s="96"/>
      <c r="CK133" s="96"/>
      <c r="CL133" s="96"/>
      <c r="CM133" s="96"/>
      <c r="CN133" s="96"/>
      <c r="CO133" s="96"/>
      <c r="CP133" s="96"/>
      <c r="CQ133" s="96"/>
      <c r="CR133" s="96"/>
      <c r="CS133" s="96"/>
      <c r="CT133" s="96"/>
      <c r="CU133" s="96"/>
      <c r="CV133" s="96"/>
      <c r="CW133" s="96"/>
      <c r="CX133" s="96"/>
      <c r="CY133" s="96"/>
      <c r="CZ133" s="96"/>
      <c r="DA133" s="96"/>
      <c r="DB133" s="96"/>
      <c r="DC133" s="96"/>
      <c r="DD133" s="96"/>
      <c r="DE133" s="96"/>
      <c r="DF133" s="96"/>
      <c r="DG133" s="96"/>
    </row>
    <row r="134" spans="1:111" s="97" customFormat="1" ht="24">
      <c r="A134" s="129">
        <v>402</v>
      </c>
      <c r="B134" s="129" t="s">
        <v>443</v>
      </c>
      <c r="C134" s="130" t="s">
        <v>410</v>
      </c>
      <c r="D134" s="48" t="s">
        <v>450</v>
      </c>
      <c r="E134" s="131" t="s">
        <v>135</v>
      </c>
      <c r="F134" s="50">
        <v>18</v>
      </c>
      <c r="G134" s="132">
        <f t="shared" si="8"/>
        <v>0.1278</v>
      </c>
      <c r="H134" s="50">
        <v>9.94</v>
      </c>
      <c r="I134" s="133">
        <f t="shared" si="38"/>
        <v>11.21</v>
      </c>
      <c r="J134" s="50">
        <f t="shared" si="35"/>
        <v>201.78</v>
      </c>
      <c r="K134"/>
      <c r="N134" s="96"/>
      <c r="O134"/>
      <c r="P134" s="96"/>
      <c r="Q134" s="96"/>
      <c r="R134" s="96" t="e">
        <f t="shared" si="36"/>
        <v>#REF!</v>
      </c>
      <c r="S134" s="96" t="e">
        <f>S51+4</f>
        <v>#REF!</v>
      </c>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6"/>
      <c r="BO134" s="96"/>
      <c r="BP134" s="96"/>
      <c r="BQ134" s="96"/>
      <c r="BR134" s="96"/>
      <c r="BS134" s="96"/>
      <c r="BT134" s="96"/>
      <c r="BU134" s="96"/>
      <c r="BV134" s="96"/>
      <c r="BW134" s="96"/>
      <c r="BX134" s="96"/>
      <c r="BY134" s="96"/>
      <c r="BZ134" s="96"/>
      <c r="CA134" s="96"/>
      <c r="CB134" s="96"/>
      <c r="CC134" s="96"/>
      <c r="CD134" s="96"/>
      <c r="CE134" s="96"/>
      <c r="CF134" s="96"/>
      <c r="CG134" s="96"/>
      <c r="CH134" s="96"/>
      <c r="CI134" s="96"/>
      <c r="CJ134" s="96"/>
      <c r="CK134" s="96"/>
      <c r="CL134" s="96"/>
      <c r="CM134" s="96"/>
      <c r="CN134" s="96"/>
      <c r="CO134" s="96"/>
      <c r="CP134" s="96"/>
      <c r="CQ134" s="96"/>
      <c r="CR134" s="96"/>
      <c r="CS134" s="96"/>
      <c r="CT134" s="96"/>
      <c r="CU134" s="96"/>
      <c r="CV134" s="96"/>
      <c r="CW134" s="96"/>
      <c r="CX134" s="96"/>
      <c r="CY134" s="96"/>
      <c r="CZ134" s="96"/>
      <c r="DA134" s="96"/>
      <c r="DB134" s="96"/>
      <c r="DC134" s="96"/>
      <c r="DD134" s="96"/>
      <c r="DE134" s="96"/>
      <c r="DF134" s="96"/>
      <c r="DG134" s="96"/>
    </row>
    <row r="135" spans="1:111" s="97" customFormat="1">
      <c r="A135" s="129" t="str">
        <f>"COTAÇÃO - "&amp;'Mapa de cotação'!A299</f>
        <v>COTAÇÃO - 75</v>
      </c>
      <c r="B135" s="129" t="s">
        <v>121</v>
      </c>
      <c r="C135" s="130" t="s">
        <v>411</v>
      </c>
      <c r="D135" s="48" t="s">
        <v>278</v>
      </c>
      <c r="E135" s="131" t="s">
        <v>135</v>
      </c>
      <c r="F135" s="50">
        <v>66</v>
      </c>
      <c r="G135" s="132">
        <f t="shared" si="8"/>
        <v>0.1278</v>
      </c>
      <c r="H135" s="50">
        <v>30.17</v>
      </c>
      <c r="I135" s="133">
        <f t="shared" si="38"/>
        <v>34.03</v>
      </c>
      <c r="J135" s="50">
        <f t="shared" si="35"/>
        <v>2245.98</v>
      </c>
      <c r="K135"/>
      <c r="N135" s="96"/>
      <c r="O135"/>
      <c r="P135" s="96"/>
      <c r="Q135" s="96"/>
      <c r="R135" s="96" t="e">
        <f t="shared" si="36"/>
        <v>#REF!</v>
      </c>
      <c r="S135" s="96" t="e">
        <f>S52+4</f>
        <v>#REF!</v>
      </c>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96"/>
      <c r="BL135" s="96"/>
      <c r="BM135" s="96"/>
      <c r="BN135" s="96"/>
      <c r="BO135" s="96"/>
      <c r="BP135" s="96"/>
      <c r="BQ135" s="96"/>
      <c r="BR135" s="96"/>
      <c r="BS135" s="96"/>
      <c r="BT135" s="96"/>
      <c r="BU135" s="96"/>
      <c r="BV135" s="96"/>
      <c r="BW135" s="96"/>
      <c r="BX135" s="96"/>
      <c r="BY135" s="96"/>
      <c r="BZ135" s="96"/>
      <c r="CA135" s="96"/>
      <c r="CB135" s="96"/>
      <c r="CC135" s="96"/>
      <c r="CD135" s="96"/>
      <c r="CE135" s="96"/>
      <c r="CF135" s="96"/>
      <c r="CG135" s="96"/>
      <c r="CH135" s="96"/>
      <c r="CI135" s="96"/>
      <c r="CJ135" s="96"/>
      <c r="CK135" s="96"/>
      <c r="CL135" s="96"/>
      <c r="CM135" s="96"/>
      <c r="CN135" s="96"/>
      <c r="CO135" s="96"/>
      <c r="CP135" s="96"/>
      <c r="CQ135" s="96"/>
      <c r="CR135" s="96"/>
      <c r="CS135" s="96"/>
      <c r="CT135" s="96"/>
      <c r="CU135" s="96"/>
      <c r="CV135" s="96"/>
      <c r="CW135" s="96"/>
      <c r="CX135" s="96"/>
      <c r="CY135" s="96"/>
      <c r="CZ135" s="96"/>
      <c r="DA135" s="96"/>
      <c r="DB135" s="96"/>
      <c r="DC135" s="96"/>
      <c r="DD135" s="96"/>
      <c r="DE135" s="96"/>
      <c r="DF135" s="96"/>
      <c r="DG135" s="96"/>
    </row>
    <row r="136" spans="1:111" s="97" customFormat="1">
      <c r="A136" s="129" t="str">
        <f>"COTAÇÃO - "&amp;'Mapa de cotação'!A311</f>
        <v>COTAÇÃO - 78</v>
      </c>
      <c r="B136" s="129" t="s">
        <v>121</v>
      </c>
      <c r="C136" s="130" t="s">
        <v>412</v>
      </c>
      <c r="D136" s="48" t="s">
        <v>281</v>
      </c>
      <c r="E136" s="131" t="s">
        <v>135</v>
      </c>
      <c r="F136" s="50">
        <v>3</v>
      </c>
      <c r="G136" s="132">
        <f t="shared" si="8"/>
        <v>0.1278</v>
      </c>
      <c r="H136" s="50">
        <v>161.18</v>
      </c>
      <c r="I136" s="133">
        <f t="shared" si="38"/>
        <v>181.78</v>
      </c>
      <c r="J136" s="50">
        <f t="shared" si="35"/>
        <v>545.34</v>
      </c>
      <c r="K136"/>
      <c r="N136" s="96"/>
      <c r="O136"/>
      <c r="P136" s="96"/>
      <c r="Q136" s="96"/>
      <c r="R136" s="96" t="e">
        <f t="shared" si="36"/>
        <v>#REF!</v>
      </c>
      <c r="S136" s="96" t="e">
        <f>S54+4</f>
        <v>#REF!</v>
      </c>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c r="BB136" s="96"/>
      <c r="BC136" s="96"/>
      <c r="BD136" s="96"/>
      <c r="BE136" s="96"/>
      <c r="BF136" s="96"/>
      <c r="BG136" s="96"/>
      <c r="BH136" s="96"/>
      <c r="BI136" s="96"/>
      <c r="BJ136" s="96"/>
      <c r="BK136" s="96"/>
      <c r="BL136" s="96"/>
      <c r="BM136" s="96"/>
      <c r="BN136" s="96"/>
      <c r="BO136" s="96"/>
      <c r="BP136" s="96"/>
      <c r="BQ136" s="96"/>
      <c r="BR136" s="96"/>
      <c r="BS136" s="96"/>
      <c r="BT136" s="96"/>
      <c r="BU136" s="96"/>
      <c r="BV136" s="96"/>
      <c r="BW136" s="96"/>
      <c r="BX136" s="96"/>
      <c r="BY136" s="96"/>
      <c r="BZ136" s="96"/>
      <c r="CA136" s="96"/>
      <c r="CB136" s="96"/>
      <c r="CC136" s="96"/>
      <c r="CD136" s="96"/>
      <c r="CE136" s="96"/>
      <c r="CF136" s="96"/>
      <c r="CG136" s="96"/>
      <c r="CH136" s="96"/>
      <c r="CI136" s="96"/>
      <c r="CJ136" s="96"/>
      <c r="CK136" s="96"/>
      <c r="CL136" s="96"/>
      <c r="CM136" s="96"/>
      <c r="CN136" s="96"/>
      <c r="CO136" s="96"/>
      <c r="CP136" s="96"/>
      <c r="CQ136" s="96"/>
      <c r="CR136" s="96"/>
      <c r="CS136" s="96"/>
      <c r="CT136" s="96"/>
      <c r="CU136" s="96"/>
      <c r="CV136" s="96"/>
      <c r="CW136" s="96"/>
      <c r="CX136" s="96"/>
      <c r="CY136" s="96"/>
      <c r="CZ136" s="96"/>
      <c r="DA136" s="96"/>
      <c r="DB136" s="96"/>
      <c r="DC136" s="96"/>
      <c r="DD136" s="96"/>
      <c r="DE136" s="96"/>
      <c r="DF136" s="96"/>
      <c r="DG136" s="96"/>
    </row>
    <row r="137" spans="1:111" s="97" customFormat="1">
      <c r="A137" s="129" t="str">
        <f>"COTAÇÃO - "&amp;'Mapa de cotação'!A327</f>
        <v>COTAÇÃO - 82</v>
      </c>
      <c r="B137" s="129" t="s">
        <v>121</v>
      </c>
      <c r="C137" s="130" t="s">
        <v>413</v>
      </c>
      <c r="D137" s="48" t="s">
        <v>284</v>
      </c>
      <c r="E137" s="131" t="s">
        <v>135</v>
      </c>
      <c r="F137" s="50">
        <v>3</v>
      </c>
      <c r="G137" s="132">
        <f t="shared" si="8"/>
        <v>0.1278</v>
      </c>
      <c r="H137" s="50">
        <v>5.43</v>
      </c>
      <c r="I137" s="133">
        <f t="shared" si="38"/>
        <v>6.12</v>
      </c>
      <c r="J137" s="50">
        <f t="shared" si="35"/>
        <v>18.36</v>
      </c>
      <c r="K137"/>
      <c r="N137" s="96"/>
      <c r="O137"/>
      <c r="P137" s="96"/>
      <c r="Q137" s="96"/>
      <c r="R137" s="96" t="e">
        <f t="shared" si="36"/>
        <v>#REF!</v>
      </c>
      <c r="S137" s="96" t="e">
        <f>S57+4</f>
        <v>#REF!</v>
      </c>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6"/>
      <c r="BD137" s="96"/>
      <c r="BE137" s="96"/>
      <c r="BF137" s="96"/>
      <c r="BG137" s="96"/>
      <c r="BH137" s="96"/>
      <c r="BI137" s="96"/>
      <c r="BJ137" s="96"/>
      <c r="BK137" s="96"/>
      <c r="BL137" s="96"/>
      <c r="BM137" s="96"/>
      <c r="BN137" s="96"/>
      <c r="BO137" s="96"/>
      <c r="BP137" s="96"/>
      <c r="BQ137" s="96"/>
      <c r="BR137" s="96"/>
      <c r="BS137" s="96"/>
      <c r="BT137" s="96"/>
      <c r="BU137" s="96"/>
      <c r="BV137" s="96"/>
      <c r="BW137" s="96"/>
      <c r="BX137" s="96"/>
      <c r="BY137" s="96"/>
      <c r="BZ137" s="96"/>
      <c r="CA137" s="96"/>
      <c r="CB137" s="96"/>
      <c r="CC137" s="96"/>
      <c r="CD137" s="96"/>
      <c r="CE137" s="96"/>
      <c r="CF137" s="96"/>
      <c r="CG137" s="96"/>
      <c r="CH137" s="96"/>
      <c r="CI137" s="96"/>
      <c r="CJ137" s="96"/>
      <c r="CK137" s="96"/>
      <c r="CL137" s="96"/>
      <c r="CM137" s="96"/>
      <c r="CN137" s="96"/>
      <c r="CO137" s="96"/>
      <c r="CP137" s="96"/>
      <c r="CQ137" s="96"/>
      <c r="CR137" s="96"/>
      <c r="CS137" s="96"/>
      <c r="CT137" s="96"/>
      <c r="CU137" s="96"/>
      <c r="CV137" s="96"/>
      <c r="CW137" s="96"/>
      <c r="CX137" s="96"/>
      <c r="CY137" s="96"/>
      <c r="CZ137" s="96"/>
      <c r="DA137" s="96"/>
      <c r="DB137" s="96"/>
      <c r="DC137" s="96"/>
      <c r="DD137" s="96"/>
      <c r="DE137" s="96"/>
      <c r="DF137" s="96"/>
      <c r="DG137" s="96"/>
    </row>
    <row r="138" spans="1:111" s="97" customFormat="1">
      <c r="A138" s="129" t="str">
        <f>"COTAÇÃO - "&amp;'Mapa de cotação'!A339</f>
        <v>COTAÇÃO - 85</v>
      </c>
      <c r="B138" s="129" t="s">
        <v>121</v>
      </c>
      <c r="C138" s="130" t="s">
        <v>414</v>
      </c>
      <c r="D138" s="48" t="s">
        <v>287</v>
      </c>
      <c r="E138" s="131" t="s">
        <v>137</v>
      </c>
      <c r="F138" s="50">
        <v>20</v>
      </c>
      <c r="G138" s="132">
        <f t="shared" si="8"/>
        <v>0.1278</v>
      </c>
      <c r="H138" s="50">
        <v>4.01</v>
      </c>
      <c r="I138" s="133">
        <f t="shared" si="38"/>
        <v>4.5199999999999996</v>
      </c>
      <c r="J138" s="50">
        <f t="shared" si="35"/>
        <v>90.4</v>
      </c>
      <c r="K138"/>
      <c r="N138" s="96"/>
      <c r="O138"/>
      <c r="P138" s="96"/>
      <c r="Q138" s="96"/>
      <c r="R138" s="96" t="e">
        <f t="shared" si="36"/>
        <v>#REF!</v>
      </c>
      <c r="S138" s="96" t="e">
        <f>S59+4</f>
        <v>#REF!</v>
      </c>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6"/>
      <c r="BE138" s="96"/>
      <c r="BF138" s="96"/>
      <c r="BG138" s="96"/>
      <c r="BH138" s="96"/>
      <c r="BI138" s="96"/>
      <c r="BJ138" s="96"/>
      <c r="BK138" s="96"/>
      <c r="BL138" s="96"/>
      <c r="BM138" s="96"/>
      <c r="BN138" s="96"/>
      <c r="BO138" s="96"/>
      <c r="BP138" s="96"/>
      <c r="BQ138" s="96"/>
      <c r="BR138" s="96"/>
      <c r="BS138" s="96"/>
      <c r="BT138" s="96"/>
      <c r="BU138" s="96"/>
      <c r="BV138" s="96"/>
      <c r="BW138" s="96"/>
      <c r="BX138" s="96"/>
      <c r="BY138" s="96"/>
      <c r="BZ138" s="96"/>
      <c r="CA138" s="96"/>
      <c r="CB138" s="96"/>
      <c r="CC138" s="96"/>
      <c r="CD138" s="96"/>
      <c r="CE138" s="96"/>
      <c r="CF138" s="96"/>
      <c r="CG138" s="96"/>
      <c r="CH138" s="96"/>
      <c r="CI138" s="96"/>
      <c r="CJ138" s="96"/>
      <c r="CK138" s="96"/>
      <c r="CL138" s="96"/>
      <c r="CM138" s="96"/>
      <c r="CN138" s="96"/>
      <c r="CO138" s="96"/>
      <c r="CP138" s="96"/>
      <c r="CQ138" s="96"/>
      <c r="CR138" s="96"/>
      <c r="CS138" s="96"/>
      <c r="CT138" s="96"/>
      <c r="CU138" s="96"/>
      <c r="CV138" s="96"/>
      <c r="CW138" s="96"/>
      <c r="CX138" s="96"/>
      <c r="CY138" s="96"/>
      <c r="CZ138" s="96"/>
      <c r="DA138" s="96"/>
      <c r="DB138" s="96"/>
      <c r="DC138" s="96"/>
      <c r="DD138" s="96"/>
      <c r="DE138" s="96"/>
      <c r="DF138" s="96"/>
      <c r="DG138" s="96"/>
    </row>
    <row r="139" spans="1:111" s="97" customFormat="1">
      <c r="A139" s="129" t="str">
        <f>"COTAÇÃO - "&amp;'Mapa de cotação'!A347</f>
        <v>COTAÇÃO - 87</v>
      </c>
      <c r="B139" s="129" t="s">
        <v>121</v>
      </c>
      <c r="C139" s="130" t="s">
        <v>415</v>
      </c>
      <c r="D139" s="48" t="s">
        <v>288</v>
      </c>
      <c r="E139" s="131" t="s">
        <v>135</v>
      </c>
      <c r="F139" s="50">
        <v>22</v>
      </c>
      <c r="G139" s="132">
        <f t="shared" si="8"/>
        <v>0.1278</v>
      </c>
      <c r="H139" s="50">
        <v>13.61</v>
      </c>
      <c r="I139" s="133">
        <f t="shared" si="38"/>
        <v>15.35</v>
      </c>
      <c r="J139" s="50">
        <f t="shared" si="35"/>
        <v>337.7</v>
      </c>
      <c r="K139"/>
      <c r="N139" s="96"/>
      <c r="O139"/>
      <c r="P139" s="96"/>
      <c r="Q139" s="96"/>
      <c r="R139" s="96" t="e">
        <f t="shared" si="36"/>
        <v>#REF!</v>
      </c>
      <c r="S139" s="96" t="e">
        <f>S60+4</f>
        <v>#REF!</v>
      </c>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c r="BZ139" s="96"/>
      <c r="CA139" s="96"/>
      <c r="CB139" s="96"/>
      <c r="CC139" s="96"/>
      <c r="CD139" s="96"/>
      <c r="CE139" s="96"/>
      <c r="CF139" s="96"/>
      <c r="CG139" s="96"/>
      <c r="CH139" s="96"/>
      <c r="CI139" s="96"/>
      <c r="CJ139" s="96"/>
      <c r="CK139" s="96"/>
      <c r="CL139" s="96"/>
      <c r="CM139" s="96"/>
      <c r="CN139" s="96"/>
      <c r="CO139" s="96"/>
      <c r="CP139" s="96"/>
      <c r="CQ139" s="96"/>
      <c r="CR139" s="96"/>
      <c r="CS139" s="96"/>
      <c r="CT139" s="96"/>
      <c r="CU139" s="96"/>
      <c r="CV139" s="96"/>
      <c r="CW139" s="96"/>
      <c r="CX139" s="96"/>
      <c r="CY139" s="96"/>
      <c r="CZ139" s="96"/>
      <c r="DA139" s="96"/>
      <c r="DB139" s="96"/>
      <c r="DC139" s="96"/>
      <c r="DD139" s="96"/>
      <c r="DE139" s="96"/>
      <c r="DF139" s="96"/>
      <c r="DG139" s="96"/>
    </row>
    <row r="140" spans="1:111" s="97" customFormat="1">
      <c r="A140" s="129" t="str">
        <f>"COTAÇÃO - "&amp;'Mapa de cotação'!A351</f>
        <v>COTAÇÃO - 88</v>
      </c>
      <c r="B140" s="129" t="s">
        <v>121</v>
      </c>
      <c r="C140" s="130" t="s">
        <v>416</v>
      </c>
      <c r="D140" s="48" t="s">
        <v>289</v>
      </c>
      <c r="E140" s="131" t="s">
        <v>135</v>
      </c>
      <c r="F140" s="50">
        <v>24</v>
      </c>
      <c r="G140" s="132">
        <f t="shared" si="8"/>
        <v>0.1278</v>
      </c>
      <c r="H140" s="50">
        <v>12.3</v>
      </c>
      <c r="I140" s="133">
        <f t="shared" si="38"/>
        <v>13.87</v>
      </c>
      <c r="J140" s="50">
        <f t="shared" si="35"/>
        <v>332.88</v>
      </c>
      <c r="K140"/>
      <c r="N140" s="96"/>
      <c r="O140" s="154"/>
      <c r="P140" s="96"/>
      <c r="Q140" s="96"/>
      <c r="R140" s="96" t="e">
        <f t="shared" si="36"/>
        <v>#REF!</v>
      </c>
      <c r="S140" s="96" t="e">
        <f>S139+4</f>
        <v>#REF!</v>
      </c>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6"/>
      <c r="BM140" s="96"/>
      <c r="BN140" s="96"/>
      <c r="BO140" s="96"/>
      <c r="BP140" s="96"/>
      <c r="BQ140" s="96"/>
      <c r="BR140" s="96"/>
      <c r="BS140" s="96"/>
      <c r="BT140" s="96"/>
      <c r="BU140" s="96"/>
      <c r="BV140" s="96"/>
      <c r="BW140" s="96"/>
      <c r="BX140" s="96"/>
      <c r="BY140" s="96"/>
      <c r="BZ140" s="96"/>
      <c r="CA140" s="96"/>
      <c r="CB140" s="96"/>
      <c r="CC140" s="96"/>
      <c r="CD140" s="96"/>
      <c r="CE140" s="96"/>
      <c r="CF140" s="96"/>
      <c r="CG140" s="96"/>
      <c r="CH140" s="96"/>
      <c r="CI140" s="96"/>
      <c r="CJ140" s="96"/>
      <c r="CK140" s="96"/>
      <c r="CL140" s="96"/>
      <c r="CM140" s="96"/>
      <c r="CN140" s="96"/>
      <c r="CO140" s="96"/>
      <c r="CP140" s="96"/>
      <c r="CQ140" s="96"/>
      <c r="CR140" s="96"/>
      <c r="CS140" s="96"/>
      <c r="CT140" s="96"/>
      <c r="CU140" s="96"/>
      <c r="CV140" s="96"/>
      <c r="CW140" s="96"/>
      <c r="CX140" s="96"/>
      <c r="CY140" s="96"/>
      <c r="CZ140" s="96"/>
      <c r="DA140" s="96"/>
      <c r="DB140" s="96"/>
      <c r="DC140" s="96"/>
      <c r="DD140" s="96"/>
      <c r="DE140" s="96"/>
      <c r="DF140" s="96"/>
      <c r="DG140" s="96"/>
    </row>
    <row r="141" spans="1:111" s="97" customFormat="1">
      <c r="A141" s="129" t="str">
        <f>"COTAÇÃO - "&amp;'Mapa de cotação'!A367</f>
        <v>COTAÇÃO - 92</v>
      </c>
      <c r="B141" s="129" t="s">
        <v>121</v>
      </c>
      <c r="C141" s="130" t="s">
        <v>417</v>
      </c>
      <c r="D141" s="48" t="s">
        <v>292</v>
      </c>
      <c r="E141" s="131" t="s">
        <v>135</v>
      </c>
      <c r="F141" s="50">
        <v>10</v>
      </c>
      <c r="G141" s="132">
        <f t="shared" si="8"/>
        <v>0.1278</v>
      </c>
      <c r="H141" s="50">
        <v>12.69</v>
      </c>
      <c r="I141" s="133">
        <f t="shared" si="38"/>
        <v>14.31</v>
      </c>
      <c r="J141" s="50">
        <f t="shared" si="35"/>
        <v>143.1</v>
      </c>
      <c r="K141"/>
      <c r="N141" s="96"/>
      <c r="O141"/>
      <c r="P141" s="96"/>
      <c r="Q141" s="96"/>
      <c r="R141" s="96" t="e">
        <f t="shared" si="36"/>
        <v>#REF!</v>
      </c>
      <c r="S141" s="96" t="e">
        <f>S62+4</f>
        <v>#REF!</v>
      </c>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96"/>
      <c r="BL141" s="96"/>
      <c r="BM141" s="96"/>
      <c r="BN141" s="96"/>
      <c r="BO141" s="96"/>
      <c r="BP141" s="96"/>
      <c r="BQ141" s="96"/>
      <c r="BR141" s="96"/>
      <c r="BS141" s="96"/>
      <c r="BT141" s="96"/>
      <c r="BU141" s="96"/>
      <c r="BV141" s="96"/>
      <c r="BW141" s="96"/>
      <c r="BX141" s="96"/>
      <c r="BY141" s="96"/>
      <c r="BZ141" s="96"/>
      <c r="CA141" s="96"/>
      <c r="CB141" s="96"/>
      <c r="CC141" s="96"/>
      <c r="CD141" s="96"/>
      <c r="CE141" s="96"/>
      <c r="CF141" s="96"/>
      <c r="CG141" s="96"/>
      <c r="CH141" s="96"/>
      <c r="CI141" s="96"/>
      <c r="CJ141" s="96"/>
      <c r="CK141" s="96"/>
      <c r="CL141" s="96"/>
      <c r="CM141" s="96"/>
      <c r="CN141" s="96"/>
      <c r="CO141" s="96"/>
      <c r="CP141" s="96"/>
      <c r="CQ141" s="96"/>
      <c r="CR141" s="96"/>
      <c r="CS141" s="96"/>
      <c r="CT141" s="96"/>
      <c r="CU141" s="96"/>
      <c r="CV141" s="96"/>
      <c r="CW141" s="96"/>
      <c r="CX141" s="96"/>
      <c r="CY141" s="96"/>
      <c r="CZ141" s="96"/>
      <c r="DA141" s="96"/>
      <c r="DB141" s="96"/>
      <c r="DC141" s="96"/>
      <c r="DD141" s="96"/>
      <c r="DE141" s="96"/>
      <c r="DF141" s="96"/>
      <c r="DG141" s="96"/>
    </row>
    <row r="142" spans="1:111" s="97" customFormat="1">
      <c r="A142" s="129" t="str">
        <f>"COTAÇÃO - "&amp;'Mapa de cotação'!A371</f>
        <v>COTAÇÃO - 93</v>
      </c>
      <c r="B142" s="129" t="s">
        <v>121</v>
      </c>
      <c r="C142" s="130" t="s">
        <v>418</v>
      </c>
      <c r="D142" s="48" t="s">
        <v>293</v>
      </c>
      <c r="E142" s="131" t="s">
        <v>135</v>
      </c>
      <c r="F142" s="50">
        <v>10</v>
      </c>
      <c r="G142" s="132">
        <f t="shared" si="8"/>
        <v>0.1278</v>
      </c>
      <c r="H142" s="50">
        <v>1.5</v>
      </c>
      <c r="I142" s="133">
        <f t="shared" si="38"/>
        <v>1.69</v>
      </c>
      <c r="J142" s="50">
        <f t="shared" si="35"/>
        <v>16.899999999999999</v>
      </c>
      <c r="K142"/>
      <c r="N142" s="96"/>
      <c r="O142"/>
      <c r="P142" s="96"/>
      <c r="Q142" s="96"/>
      <c r="R142" s="96" t="e">
        <f t="shared" si="36"/>
        <v>#REF!</v>
      </c>
      <c r="S142" s="96" t="e">
        <f>S141+4</f>
        <v>#REF!</v>
      </c>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96"/>
      <c r="BQ142" s="96"/>
      <c r="BR142" s="96"/>
      <c r="BS142" s="96"/>
      <c r="BT142" s="96"/>
      <c r="BU142" s="96"/>
      <c r="BV142" s="96"/>
      <c r="BW142" s="96"/>
      <c r="BX142" s="96"/>
      <c r="BY142" s="96"/>
      <c r="BZ142" s="96"/>
      <c r="CA142" s="96"/>
      <c r="CB142" s="96"/>
      <c r="CC142" s="96"/>
      <c r="CD142" s="96"/>
      <c r="CE142" s="96"/>
      <c r="CF142" s="96"/>
      <c r="CG142" s="96"/>
      <c r="CH142" s="96"/>
      <c r="CI142" s="96"/>
      <c r="CJ142" s="96"/>
      <c r="CK142" s="96"/>
      <c r="CL142" s="96"/>
      <c r="CM142" s="96"/>
      <c r="CN142" s="96"/>
      <c r="CO142" s="96"/>
      <c r="CP142" s="96"/>
      <c r="CQ142" s="96"/>
      <c r="CR142" s="96"/>
      <c r="CS142" s="96"/>
      <c r="CT142" s="96"/>
      <c r="CU142" s="96"/>
      <c r="CV142" s="96"/>
      <c r="CW142" s="96"/>
      <c r="CX142" s="96"/>
      <c r="CY142" s="96"/>
      <c r="CZ142" s="96"/>
      <c r="DA142" s="96"/>
      <c r="DB142" s="96"/>
      <c r="DC142" s="96"/>
      <c r="DD142" s="96"/>
      <c r="DE142" s="96"/>
      <c r="DF142" s="96"/>
      <c r="DG142" s="96"/>
    </row>
    <row r="143" spans="1:111" s="97" customFormat="1" ht="24">
      <c r="A143" s="129">
        <v>430</v>
      </c>
      <c r="B143" s="129" t="s">
        <v>443</v>
      </c>
      <c r="C143" s="130" t="s">
        <v>419</v>
      </c>
      <c r="D143" s="48" t="s">
        <v>452</v>
      </c>
      <c r="E143" s="131" t="s">
        <v>135</v>
      </c>
      <c r="F143" s="50">
        <v>24</v>
      </c>
      <c r="G143" s="132">
        <f t="shared" si="8"/>
        <v>0.1278</v>
      </c>
      <c r="H143" s="50">
        <v>3.51</v>
      </c>
      <c r="I143" s="133">
        <f t="shared" si="38"/>
        <v>3.96</v>
      </c>
      <c r="J143" s="50">
        <f t="shared" si="35"/>
        <v>95.04</v>
      </c>
      <c r="K143"/>
      <c r="N143" s="96"/>
      <c r="O143"/>
      <c r="P143" s="96"/>
      <c r="Q143" s="96"/>
      <c r="R143" s="96" t="e">
        <f t="shared" si="36"/>
        <v>#REF!</v>
      </c>
      <c r="S143" s="96" t="e">
        <f>S63+4</f>
        <v>#REF!</v>
      </c>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6"/>
      <c r="BR143" s="96"/>
      <c r="BS143" s="96"/>
      <c r="BT143" s="96"/>
      <c r="BU143" s="96"/>
      <c r="BV143" s="96"/>
      <c r="BW143" s="96"/>
      <c r="BX143" s="96"/>
      <c r="BY143" s="96"/>
      <c r="BZ143" s="96"/>
      <c r="CA143" s="96"/>
      <c r="CB143" s="96"/>
      <c r="CC143" s="96"/>
      <c r="CD143" s="96"/>
      <c r="CE143" s="96"/>
      <c r="CF143" s="96"/>
      <c r="CG143" s="96"/>
      <c r="CH143" s="96"/>
      <c r="CI143" s="96"/>
      <c r="CJ143" s="96"/>
      <c r="CK143" s="96"/>
      <c r="CL143" s="96"/>
      <c r="CM143" s="96"/>
      <c r="CN143" s="96"/>
      <c r="CO143" s="96"/>
      <c r="CP143" s="96"/>
      <c r="CQ143" s="96"/>
      <c r="CR143" s="96"/>
      <c r="CS143" s="96"/>
      <c r="CT143" s="96"/>
      <c r="CU143" s="96"/>
      <c r="CV143" s="96"/>
      <c r="CW143" s="96"/>
      <c r="CX143" s="96"/>
      <c r="CY143" s="96"/>
      <c r="CZ143" s="96"/>
      <c r="DA143" s="96"/>
      <c r="DB143" s="96"/>
      <c r="DC143" s="96"/>
      <c r="DD143" s="96"/>
      <c r="DE143" s="96"/>
      <c r="DF143" s="96"/>
      <c r="DG143" s="96"/>
    </row>
    <row r="144" spans="1:111" s="97" customFormat="1" ht="24">
      <c r="A144" s="129">
        <v>432</v>
      </c>
      <c r="B144" s="129" t="s">
        <v>443</v>
      </c>
      <c r="C144" s="130" t="s">
        <v>420</v>
      </c>
      <c r="D144" s="48" t="s">
        <v>454</v>
      </c>
      <c r="E144" s="131" t="s">
        <v>135</v>
      </c>
      <c r="F144" s="50">
        <v>4</v>
      </c>
      <c r="G144" s="132">
        <f t="shared" si="8"/>
        <v>0.1278</v>
      </c>
      <c r="H144" s="50">
        <v>5.15</v>
      </c>
      <c r="I144" s="133">
        <f t="shared" si="38"/>
        <v>5.81</v>
      </c>
      <c r="J144" s="50">
        <f t="shared" si="35"/>
        <v>23.24</v>
      </c>
      <c r="K144"/>
      <c r="N144" s="96"/>
      <c r="O144"/>
      <c r="P144" s="96"/>
      <c r="Q144" s="96"/>
      <c r="R144" s="96" t="e">
        <f t="shared" si="36"/>
        <v>#REF!</v>
      </c>
      <c r="S144" s="96" t="e">
        <f>S65+4</f>
        <v>#REF!</v>
      </c>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6"/>
      <c r="BR144" s="96"/>
      <c r="BS144" s="96"/>
      <c r="BT144" s="96"/>
      <c r="BU144" s="96"/>
      <c r="BV144" s="96"/>
      <c r="BW144" s="96"/>
      <c r="BX144" s="96"/>
      <c r="BY144" s="96"/>
      <c r="BZ144" s="96"/>
      <c r="CA144" s="96"/>
      <c r="CB144" s="96"/>
      <c r="CC144" s="96"/>
      <c r="CD144" s="96"/>
      <c r="CE144" s="96"/>
      <c r="CF144" s="96"/>
      <c r="CG144" s="96"/>
      <c r="CH144" s="96"/>
      <c r="CI144" s="96"/>
      <c r="CJ144" s="96"/>
      <c r="CK144" s="96"/>
      <c r="CL144" s="96"/>
      <c r="CM144" s="96"/>
      <c r="CN144" s="96"/>
      <c r="CO144" s="96"/>
      <c r="CP144" s="96"/>
      <c r="CQ144" s="96"/>
      <c r="CR144" s="96"/>
      <c r="CS144" s="96"/>
      <c r="CT144" s="96"/>
      <c r="CU144" s="96"/>
      <c r="CV144" s="96"/>
      <c r="CW144" s="96"/>
      <c r="CX144" s="96"/>
      <c r="CY144" s="96"/>
      <c r="CZ144" s="96"/>
      <c r="DA144" s="96"/>
      <c r="DB144" s="96"/>
      <c r="DC144" s="96"/>
      <c r="DD144" s="96"/>
      <c r="DE144" s="96"/>
      <c r="DF144" s="96"/>
      <c r="DG144" s="96"/>
    </row>
    <row r="145" spans="1:111" s="97" customFormat="1" ht="24">
      <c r="A145" s="129">
        <v>437</v>
      </c>
      <c r="B145" s="129" t="s">
        <v>443</v>
      </c>
      <c r="C145" s="130" t="s">
        <v>421</v>
      </c>
      <c r="D145" s="48" t="s">
        <v>456</v>
      </c>
      <c r="E145" s="131" t="s">
        <v>135</v>
      </c>
      <c r="F145" s="50">
        <v>6</v>
      </c>
      <c r="G145" s="132">
        <f t="shared" si="8"/>
        <v>0.1278</v>
      </c>
      <c r="H145" s="50">
        <v>9.17</v>
      </c>
      <c r="I145" s="133">
        <f t="shared" si="38"/>
        <v>10.34</v>
      </c>
      <c r="J145" s="50">
        <f t="shared" si="35"/>
        <v>62.04</v>
      </c>
      <c r="K145"/>
      <c r="N145" s="96"/>
      <c r="O145"/>
      <c r="P145" s="96"/>
      <c r="Q145" s="96"/>
      <c r="R145" s="96" t="e">
        <f t="shared" si="36"/>
        <v>#REF!</v>
      </c>
      <c r="S145" s="96" t="e">
        <f>S66+4</f>
        <v>#REF!</v>
      </c>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c r="AR145" s="96"/>
      <c r="AS145" s="96"/>
      <c r="AT145" s="96"/>
      <c r="AU145" s="96"/>
      <c r="AV145" s="96"/>
      <c r="AW145" s="96"/>
      <c r="AX145" s="96"/>
      <c r="AY145" s="96"/>
      <c r="AZ145" s="96"/>
      <c r="BA145" s="96"/>
      <c r="BB145" s="96"/>
      <c r="BC145" s="96"/>
      <c r="BD145" s="96"/>
      <c r="BE145" s="96"/>
      <c r="BF145" s="96"/>
      <c r="BG145" s="96"/>
      <c r="BH145" s="96"/>
      <c r="BI145" s="96"/>
      <c r="BJ145" s="96"/>
      <c r="BK145" s="96"/>
      <c r="BL145" s="96"/>
      <c r="BM145" s="96"/>
      <c r="BN145" s="96"/>
      <c r="BO145" s="96"/>
      <c r="BP145" s="96"/>
      <c r="BQ145" s="96"/>
      <c r="BR145" s="96"/>
      <c r="BS145" s="96"/>
      <c r="BT145" s="96"/>
      <c r="BU145" s="96"/>
      <c r="BV145" s="96"/>
      <c r="BW145" s="96"/>
      <c r="BX145" s="96"/>
      <c r="BY145" s="96"/>
      <c r="BZ145" s="96"/>
      <c r="CA145" s="96"/>
      <c r="CB145" s="96"/>
      <c r="CC145" s="96"/>
      <c r="CD145" s="96"/>
      <c r="CE145" s="96"/>
      <c r="CF145" s="96"/>
      <c r="CG145" s="96"/>
      <c r="CH145" s="96"/>
      <c r="CI145" s="96"/>
      <c r="CJ145" s="96"/>
      <c r="CK145" s="96"/>
      <c r="CL145" s="96"/>
      <c r="CM145" s="96"/>
      <c r="CN145" s="96"/>
      <c r="CO145" s="96"/>
      <c r="CP145" s="96"/>
      <c r="CQ145" s="96"/>
      <c r="CR145" s="96"/>
      <c r="CS145" s="96"/>
      <c r="CT145" s="96"/>
      <c r="CU145" s="96"/>
      <c r="CV145" s="96"/>
      <c r="CW145" s="96"/>
      <c r="CX145" s="96"/>
      <c r="CY145" s="96"/>
      <c r="CZ145" s="96"/>
      <c r="DA145" s="96"/>
      <c r="DB145" s="96"/>
      <c r="DC145" s="96"/>
      <c r="DD145" s="96"/>
      <c r="DE145" s="96"/>
      <c r="DF145" s="96"/>
      <c r="DG145" s="96"/>
    </row>
    <row r="146" spans="1:111" s="97" customFormat="1">
      <c r="A146" s="129" t="str">
        <f>"COTAÇÃO - "&amp;'Mapa de cotação'!A407</f>
        <v>COTAÇÃO - 102</v>
      </c>
      <c r="B146" s="129" t="s">
        <v>121</v>
      </c>
      <c r="C146" s="130" t="s">
        <v>422</v>
      </c>
      <c r="D146" s="48" t="s">
        <v>300</v>
      </c>
      <c r="E146" s="131" t="s">
        <v>135</v>
      </c>
      <c r="F146" s="50">
        <v>6</v>
      </c>
      <c r="G146" s="132">
        <f t="shared" si="8"/>
        <v>0.1278</v>
      </c>
      <c r="H146" s="50">
        <v>18.32</v>
      </c>
      <c r="I146" s="133">
        <f t="shared" si="38"/>
        <v>20.66</v>
      </c>
      <c r="J146" s="50">
        <f t="shared" si="35"/>
        <v>123.96</v>
      </c>
      <c r="K146"/>
      <c r="N146" s="96"/>
      <c r="O146"/>
      <c r="P146" s="96"/>
      <c r="Q146" s="96"/>
      <c r="R146" s="96" t="e">
        <f t="shared" si="36"/>
        <v>#REF!</v>
      </c>
      <c r="S146" s="96" t="e">
        <f>S67+4</f>
        <v>#REF!</v>
      </c>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6"/>
      <c r="BD146" s="96"/>
      <c r="BE146" s="96"/>
      <c r="BF146" s="96"/>
      <c r="BG146" s="96"/>
      <c r="BH146" s="96"/>
      <c r="BI146" s="96"/>
      <c r="BJ146" s="96"/>
      <c r="BK146" s="96"/>
      <c r="BL146" s="96"/>
      <c r="BM146" s="96"/>
      <c r="BN146" s="96"/>
      <c r="BO146" s="96"/>
      <c r="BP146" s="96"/>
      <c r="BQ146" s="96"/>
      <c r="BR146" s="96"/>
      <c r="BS146" s="96"/>
      <c r="BT146" s="96"/>
      <c r="BU146" s="96"/>
      <c r="BV146" s="96"/>
      <c r="BW146" s="96"/>
      <c r="BX146" s="96"/>
      <c r="BY146" s="96"/>
      <c r="BZ146" s="96"/>
      <c r="CA146" s="96"/>
      <c r="CB146" s="96"/>
      <c r="CC146" s="96"/>
      <c r="CD146" s="96"/>
      <c r="CE146" s="96"/>
      <c r="CF146" s="96"/>
      <c r="CG146" s="96"/>
      <c r="CH146" s="96"/>
      <c r="CI146" s="96"/>
      <c r="CJ146" s="96"/>
      <c r="CK146" s="96"/>
      <c r="CL146" s="96"/>
      <c r="CM146" s="96"/>
      <c r="CN146" s="96"/>
      <c r="CO146" s="96"/>
      <c r="CP146" s="96"/>
      <c r="CQ146" s="96"/>
      <c r="CR146" s="96"/>
      <c r="CS146" s="96"/>
      <c r="CT146" s="96"/>
      <c r="CU146" s="96"/>
      <c r="CV146" s="96"/>
      <c r="CW146" s="96"/>
      <c r="CX146" s="96"/>
      <c r="CY146" s="96"/>
      <c r="CZ146" s="96"/>
      <c r="DA146" s="96"/>
      <c r="DB146" s="96"/>
      <c r="DC146" s="96"/>
      <c r="DD146" s="96"/>
      <c r="DE146" s="96"/>
      <c r="DF146" s="96"/>
      <c r="DG146" s="96"/>
    </row>
    <row r="147" spans="1:111" s="97" customFormat="1">
      <c r="A147" s="129" t="str">
        <f>"COTAÇÃO - "&amp;'Mapa de cotação'!A411</f>
        <v>COTAÇÃO - 103</v>
      </c>
      <c r="B147" s="129" t="s">
        <v>121</v>
      </c>
      <c r="C147" s="130" t="s">
        <v>423</v>
      </c>
      <c r="D147" s="48" t="s">
        <v>301</v>
      </c>
      <c r="E147" s="131" t="s">
        <v>135</v>
      </c>
      <c r="F147" s="50">
        <v>6</v>
      </c>
      <c r="G147" s="132">
        <f t="shared" si="8"/>
        <v>0.1278</v>
      </c>
      <c r="H147" s="50">
        <v>18.89</v>
      </c>
      <c r="I147" s="133">
        <f t="shared" si="38"/>
        <v>21.3</v>
      </c>
      <c r="J147" s="50">
        <f t="shared" si="35"/>
        <v>127.8</v>
      </c>
      <c r="K147"/>
      <c r="N147" s="96"/>
      <c r="O147"/>
      <c r="P147" s="96"/>
      <c r="Q147" s="96"/>
      <c r="R147" s="96" t="e">
        <f t="shared" si="36"/>
        <v>#REF!</v>
      </c>
      <c r="S147" s="96" t="e">
        <f>S146+4</f>
        <v>#REF!</v>
      </c>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6"/>
      <c r="BD147" s="96"/>
      <c r="BE147" s="96"/>
      <c r="BF147" s="96"/>
      <c r="BG147" s="96"/>
      <c r="BH147" s="96"/>
      <c r="BI147" s="96"/>
      <c r="BJ147" s="96"/>
      <c r="BK147" s="96"/>
      <c r="BL147" s="96"/>
      <c r="BM147" s="96"/>
      <c r="BN147" s="96"/>
      <c r="BO147" s="96"/>
      <c r="BP147" s="96"/>
      <c r="BQ147" s="96"/>
      <c r="BR147" s="96"/>
      <c r="BS147" s="96"/>
      <c r="BT147" s="96"/>
      <c r="BU147" s="96"/>
      <c r="BV147" s="96"/>
      <c r="BW147" s="96"/>
      <c r="BX147" s="96"/>
      <c r="BY147" s="96"/>
      <c r="BZ147" s="96"/>
      <c r="CA147" s="96"/>
      <c r="CB147" s="96"/>
      <c r="CC147" s="96"/>
      <c r="CD147" s="96"/>
      <c r="CE147" s="96"/>
      <c r="CF147" s="96"/>
      <c r="CG147" s="96"/>
      <c r="CH147" s="96"/>
      <c r="CI147" s="96"/>
      <c r="CJ147" s="96"/>
      <c r="CK147" s="96"/>
      <c r="CL147" s="96"/>
      <c r="CM147" s="96"/>
      <c r="CN147" s="96"/>
      <c r="CO147" s="96"/>
      <c r="CP147" s="96"/>
      <c r="CQ147" s="96"/>
      <c r="CR147" s="96"/>
      <c r="CS147" s="96"/>
      <c r="CT147" s="96"/>
      <c r="CU147" s="96"/>
      <c r="CV147" s="96"/>
      <c r="CW147" s="96"/>
      <c r="CX147" s="96"/>
      <c r="CY147" s="96"/>
      <c r="CZ147" s="96"/>
      <c r="DA147" s="96"/>
      <c r="DB147" s="96"/>
      <c r="DC147" s="96"/>
      <c r="DD147" s="96"/>
      <c r="DE147" s="96"/>
      <c r="DF147" s="96"/>
      <c r="DG147" s="96"/>
    </row>
    <row r="148" spans="1:111" s="97" customFormat="1">
      <c r="A148" s="129" t="str">
        <f>"COTAÇÃO - "&amp;'Mapa de cotação'!A419</f>
        <v>COTAÇÃO - 105</v>
      </c>
      <c r="B148" s="129" t="s">
        <v>121</v>
      </c>
      <c r="C148" s="130" t="s">
        <v>424</v>
      </c>
      <c r="D148" s="48" t="s">
        <v>302</v>
      </c>
      <c r="E148" s="131" t="s">
        <v>135</v>
      </c>
      <c r="F148" s="50">
        <v>16</v>
      </c>
      <c r="G148" s="132">
        <f t="shared" si="8"/>
        <v>0.1278</v>
      </c>
      <c r="H148" s="50">
        <v>377.03</v>
      </c>
      <c r="I148" s="133">
        <f t="shared" si="38"/>
        <v>425.21</v>
      </c>
      <c r="J148" s="50">
        <f t="shared" si="35"/>
        <v>6803.36</v>
      </c>
      <c r="K148"/>
      <c r="N148" s="96"/>
      <c r="O148"/>
      <c r="P148" s="96"/>
      <c r="Q148" s="96"/>
      <c r="R148" s="96" t="e">
        <f t="shared" si="36"/>
        <v>#REF!</v>
      </c>
      <c r="S148" s="96" t="e">
        <f>S68+4</f>
        <v>#REF!</v>
      </c>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E148" s="96"/>
      <c r="BF148" s="96"/>
      <c r="BG148" s="96"/>
      <c r="BH148" s="96"/>
      <c r="BI148" s="96"/>
      <c r="BJ148" s="96"/>
      <c r="BK148" s="96"/>
      <c r="BL148" s="96"/>
      <c r="BM148" s="96"/>
      <c r="BN148" s="96"/>
      <c r="BO148" s="96"/>
      <c r="BP148" s="96"/>
      <c r="BQ148" s="96"/>
      <c r="BR148" s="96"/>
      <c r="BS148" s="96"/>
      <c r="BT148" s="96"/>
      <c r="BU148" s="96"/>
      <c r="BV148" s="96"/>
      <c r="BW148" s="96"/>
      <c r="BX148" s="96"/>
      <c r="BY148" s="96"/>
      <c r="BZ148" s="96"/>
      <c r="CA148" s="96"/>
      <c r="CB148" s="96"/>
      <c r="CC148" s="96"/>
      <c r="CD148" s="96"/>
      <c r="CE148" s="96"/>
      <c r="CF148" s="96"/>
      <c r="CG148" s="96"/>
      <c r="CH148" s="96"/>
      <c r="CI148" s="96"/>
      <c r="CJ148" s="96"/>
      <c r="CK148" s="96"/>
      <c r="CL148" s="96"/>
      <c r="CM148" s="96"/>
      <c r="CN148" s="96"/>
      <c r="CO148" s="96"/>
      <c r="CP148" s="96"/>
      <c r="CQ148" s="96"/>
      <c r="CR148" s="96"/>
      <c r="CS148" s="96"/>
      <c r="CT148" s="96"/>
      <c r="CU148" s="96"/>
      <c r="CV148" s="96"/>
      <c r="CW148" s="96"/>
      <c r="CX148" s="96"/>
      <c r="CY148" s="96"/>
      <c r="CZ148" s="96"/>
      <c r="DA148" s="96"/>
      <c r="DB148" s="96"/>
      <c r="DC148" s="96"/>
      <c r="DD148" s="96"/>
      <c r="DE148" s="96"/>
      <c r="DF148" s="96"/>
      <c r="DG148" s="96"/>
    </row>
    <row r="149" spans="1:111" s="97" customFormat="1">
      <c r="A149" s="129" t="str">
        <f>"COTAÇÃO - "&amp;'Mapa de cotação'!A495</f>
        <v>COTAÇÃO - 124</v>
      </c>
      <c r="B149" s="129" t="s">
        <v>121</v>
      </c>
      <c r="C149" s="130" t="s">
        <v>425</v>
      </c>
      <c r="D149" s="48" t="s">
        <v>319</v>
      </c>
      <c r="E149" s="131" t="s">
        <v>135</v>
      </c>
      <c r="F149" s="50">
        <v>4</v>
      </c>
      <c r="G149" s="132">
        <f t="shared" si="8"/>
        <v>0.1278</v>
      </c>
      <c r="H149" s="50">
        <v>2.75</v>
      </c>
      <c r="I149" s="133">
        <f t="shared" si="38"/>
        <v>3.1</v>
      </c>
      <c r="J149" s="50">
        <f t="shared" si="35"/>
        <v>12.4</v>
      </c>
      <c r="K149"/>
      <c r="N149" s="96"/>
      <c r="O149"/>
      <c r="P149" s="96"/>
      <c r="Q149" s="96"/>
      <c r="R149" s="96" t="e">
        <f t="shared" si="36"/>
        <v>#REF!</v>
      </c>
      <c r="S149" s="96" t="e">
        <f>S99+4</f>
        <v>#REF!</v>
      </c>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c r="AR149" s="96"/>
      <c r="AS149" s="96"/>
      <c r="AT149" s="96"/>
      <c r="AU149" s="96"/>
      <c r="AV149" s="96"/>
      <c r="AW149" s="96"/>
      <c r="AX149" s="96"/>
      <c r="AY149" s="96"/>
      <c r="AZ149" s="96"/>
      <c r="BA149" s="96"/>
      <c r="BB149" s="96"/>
      <c r="BC149" s="96"/>
      <c r="BD149" s="96"/>
      <c r="BE149" s="96"/>
      <c r="BF149" s="96"/>
      <c r="BG149" s="96"/>
      <c r="BH149" s="96"/>
      <c r="BI149" s="96"/>
      <c r="BJ149" s="96"/>
      <c r="BK149" s="96"/>
      <c r="BL149" s="96"/>
      <c r="BM149" s="96"/>
      <c r="BN149" s="96"/>
      <c r="BO149" s="96"/>
      <c r="BP149" s="96"/>
      <c r="BQ149" s="96"/>
      <c r="BR149" s="96"/>
      <c r="BS149" s="96"/>
      <c r="BT149" s="96"/>
      <c r="BU149" s="96"/>
      <c r="BV149" s="96"/>
      <c r="BW149" s="96"/>
      <c r="BX149" s="96"/>
      <c r="BY149" s="96"/>
      <c r="BZ149" s="96"/>
      <c r="CA149" s="96"/>
      <c r="CB149" s="96"/>
      <c r="CC149" s="96"/>
      <c r="CD149" s="96"/>
      <c r="CE149" s="96"/>
      <c r="CF149" s="96"/>
      <c r="CG149" s="96"/>
      <c r="CH149" s="96"/>
      <c r="CI149" s="96"/>
      <c r="CJ149" s="96"/>
      <c r="CK149" s="96"/>
      <c r="CL149" s="96"/>
      <c r="CM149" s="96"/>
      <c r="CN149" s="96"/>
      <c r="CO149" s="96"/>
      <c r="CP149" s="96"/>
      <c r="CQ149" s="96"/>
      <c r="CR149" s="96"/>
      <c r="CS149" s="96"/>
      <c r="CT149" s="96"/>
      <c r="CU149" s="96"/>
      <c r="CV149" s="96"/>
      <c r="CW149" s="96"/>
      <c r="CX149" s="96"/>
      <c r="CY149" s="96"/>
      <c r="CZ149" s="96"/>
      <c r="DA149" s="96"/>
      <c r="DB149" s="96"/>
      <c r="DC149" s="96"/>
      <c r="DD149" s="96"/>
      <c r="DE149" s="96"/>
      <c r="DF149" s="96"/>
      <c r="DG149" s="96"/>
    </row>
    <row r="150" spans="1:111" s="97" customFormat="1">
      <c r="A150" s="129" t="str">
        <f>"COTAÇÃO - "&amp;'Mapa de cotação'!A511</f>
        <v>COTAÇÃO - 128</v>
      </c>
      <c r="B150" s="129" t="s">
        <v>121</v>
      </c>
      <c r="C150" s="130" t="s">
        <v>426</v>
      </c>
      <c r="D150" s="48" t="s">
        <v>323</v>
      </c>
      <c r="E150" s="131" t="s">
        <v>135</v>
      </c>
      <c r="F150" s="50">
        <v>18</v>
      </c>
      <c r="G150" s="132">
        <f t="shared" si="8"/>
        <v>0.1278</v>
      </c>
      <c r="H150" s="50">
        <v>18.5</v>
      </c>
      <c r="I150" s="133">
        <f t="shared" si="38"/>
        <v>20.86</v>
      </c>
      <c r="J150" s="50">
        <f t="shared" si="35"/>
        <v>375.48</v>
      </c>
      <c r="K150"/>
      <c r="N150" s="96"/>
      <c r="O150"/>
      <c r="P150" s="96"/>
      <c r="Q150" s="96"/>
      <c r="R150" s="96" t="e">
        <f t="shared" si="36"/>
        <v>#REF!</v>
      </c>
      <c r="S150" s="96" t="e">
        <f>S103+4</f>
        <v>#REF!</v>
      </c>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6"/>
      <c r="BR150" s="96"/>
      <c r="BS150" s="96"/>
      <c r="BT150" s="96"/>
      <c r="BU150" s="96"/>
      <c r="BV150" s="96"/>
      <c r="BW150" s="96"/>
      <c r="BX150" s="96"/>
      <c r="BY150" s="96"/>
      <c r="BZ150" s="96"/>
      <c r="CA150" s="96"/>
      <c r="CB150" s="96"/>
      <c r="CC150" s="96"/>
      <c r="CD150" s="96"/>
      <c r="CE150" s="96"/>
      <c r="CF150" s="96"/>
      <c r="CG150" s="96"/>
      <c r="CH150" s="96"/>
      <c r="CI150" s="96"/>
      <c r="CJ150" s="96"/>
      <c r="CK150" s="96"/>
      <c r="CL150" s="96"/>
      <c r="CM150" s="96"/>
      <c r="CN150" s="96"/>
      <c r="CO150" s="96"/>
      <c r="CP150" s="96"/>
      <c r="CQ150" s="96"/>
      <c r="CR150" s="96"/>
      <c r="CS150" s="96"/>
      <c r="CT150" s="96"/>
      <c r="CU150" s="96"/>
      <c r="CV150" s="96"/>
      <c r="CW150" s="96"/>
      <c r="CX150" s="96"/>
      <c r="CY150" s="96"/>
      <c r="CZ150" s="96"/>
      <c r="DA150" s="96"/>
      <c r="DB150" s="96"/>
      <c r="DC150" s="96"/>
      <c r="DD150" s="96"/>
      <c r="DE150" s="96"/>
      <c r="DF150" s="96"/>
      <c r="DG150" s="96"/>
    </row>
    <row r="151" spans="1:111" s="97" customFormat="1">
      <c r="A151" s="129"/>
      <c r="B151" s="129"/>
      <c r="C151" s="130"/>
      <c r="D151" s="48"/>
      <c r="E151" s="131"/>
      <c r="F151" s="50"/>
      <c r="G151" s="132"/>
      <c r="H151" s="247" t="s">
        <v>11</v>
      </c>
      <c r="I151" s="247"/>
      <c r="J151" s="163">
        <f>SUBTOTAL(9,J128:J150)</f>
        <v>20658.71</v>
      </c>
      <c r="K151"/>
      <c r="N151" s="96"/>
      <c r="O151" s="154"/>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B151" s="96"/>
      <c r="BC151" s="96"/>
      <c r="BD151" s="96"/>
      <c r="BE151" s="96"/>
      <c r="BF151" s="96"/>
      <c r="BG151" s="96"/>
      <c r="BH151" s="96"/>
      <c r="BI151" s="96"/>
      <c r="BJ151" s="96"/>
      <c r="BK151" s="96"/>
      <c r="BL151" s="96"/>
      <c r="BM151" s="96"/>
      <c r="BN151" s="96"/>
      <c r="BO151" s="96"/>
      <c r="BP151" s="96"/>
      <c r="BQ151" s="96"/>
      <c r="BR151" s="96"/>
      <c r="BS151" s="96"/>
      <c r="BT151" s="96"/>
      <c r="BU151" s="96"/>
      <c r="BV151" s="96"/>
      <c r="BW151" s="96"/>
      <c r="BX151" s="96"/>
      <c r="BY151" s="96"/>
      <c r="BZ151" s="96"/>
      <c r="CA151" s="96"/>
      <c r="CB151" s="96"/>
      <c r="CC151" s="96"/>
      <c r="CD151" s="96"/>
      <c r="CE151" s="96"/>
      <c r="CF151" s="96"/>
      <c r="CG151" s="96"/>
      <c r="CH151" s="96"/>
      <c r="CI151" s="96"/>
      <c r="CJ151" s="96"/>
      <c r="CK151" s="96"/>
      <c r="CL151" s="96"/>
      <c r="CM151" s="96"/>
      <c r="CN151" s="96"/>
      <c r="CO151" s="96"/>
      <c r="CP151" s="96"/>
      <c r="CQ151" s="96"/>
      <c r="CR151" s="96"/>
      <c r="CS151" s="96"/>
      <c r="CT151" s="96"/>
      <c r="CU151" s="96"/>
      <c r="CV151" s="96"/>
      <c r="CW151" s="96"/>
      <c r="CX151" s="96"/>
      <c r="CY151" s="96"/>
      <c r="CZ151" s="96"/>
      <c r="DA151" s="96"/>
      <c r="DB151" s="96"/>
      <c r="DC151" s="96"/>
      <c r="DD151" s="96"/>
      <c r="DE151" s="96"/>
      <c r="DF151" s="96"/>
      <c r="DG151" s="96"/>
    </row>
    <row r="152" spans="1:111">
      <c r="A152" s="49"/>
      <c r="B152" s="49"/>
      <c r="C152" s="19"/>
      <c r="D152" s="18"/>
      <c r="E152" s="49"/>
      <c r="F152" s="100"/>
      <c r="G152" s="17"/>
      <c r="H152" s="252" t="s">
        <v>11</v>
      </c>
      <c r="I152" s="252"/>
      <c r="J152" s="20">
        <f>SUBTOTAL(9,J84:J151)</f>
        <v>186255.07</v>
      </c>
      <c r="K152" s="96"/>
      <c r="M152" s="162"/>
      <c r="N152" s="96"/>
      <c r="R152" s="96" t="e">
        <f t="shared" si="23"/>
        <v>#REF!</v>
      </c>
      <c r="S152" s="96" t="e">
        <f>S81+4</f>
        <v>#REF!</v>
      </c>
    </row>
    <row r="153" spans="1:111" ht="16.5">
      <c r="A153" s="248" t="s">
        <v>75</v>
      </c>
      <c r="B153" s="249"/>
      <c r="C153" s="249"/>
      <c r="D153" s="249"/>
      <c r="E153" s="249"/>
      <c r="F153" s="249"/>
      <c r="G153" s="249"/>
      <c r="H153" s="250"/>
      <c r="I153" s="251">
        <f>SUBTOTAL(9,J11:J152)</f>
        <v>992206.74</v>
      </c>
      <c r="J153" s="251"/>
      <c r="K153" s="162"/>
      <c r="N153" s="96"/>
    </row>
    <row r="156" spans="1:111">
      <c r="L156" s="162"/>
    </row>
    <row r="157" spans="1:111" s="54" customFormat="1">
      <c r="A157" s="52"/>
      <c r="B157" s="52"/>
      <c r="C157" s="25"/>
      <c r="D157" s="23"/>
      <c r="E157" s="52"/>
      <c r="F157" s="24"/>
      <c r="G157" s="24"/>
      <c r="H157" s="166"/>
      <c r="I157" s="25"/>
      <c r="J157" s="166"/>
      <c r="O157"/>
      <c r="BP157" s="52"/>
      <c r="BQ157" s="52"/>
      <c r="BR157" s="52"/>
      <c r="BS157" s="52"/>
      <c r="BT157" s="52"/>
      <c r="BU157" s="52"/>
      <c r="BV157" s="52"/>
      <c r="BW157" s="52"/>
      <c r="BX157" s="52"/>
      <c r="BY157" s="52"/>
      <c r="BZ157" s="52"/>
      <c r="CA157" s="52"/>
      <c r="CB157" s="52"/>
      <c r="CC157" s="52"/>
      <c r="CD157" s="52"/>
      <c r="CE157" s="52"/>
      <c r="CF157" s="52"/>
      <c r="CG157" s="52"/>
      <c r="CH157" s="52"/>
      <c r="CI157" s="52"/>
      <c r="CJ157" s="52"/>
      <c r="CK157" s="52"/>
      <c r="CL157" s="52"/>
      <c r="CM157" s="52"/>
      <c r="CN157" s="52"/>
      <c r="CO157" s="52"/>
      <c r="CP157" s="52"/>
      <c r="CQ157" s="52"/>
      <c r="CR157" s="52"/>
      <c r="CS157" s="52"/>
      <c r="CT157" s="52"/>
      <c r="CU157" s="52"/>
      <c r="CV157" s="52"/>
      <c r="CW157" s="52"/>
      <c r="CX157" s="52"/>
      <c r="CY157" s="52"/>
      <c r="CZ157" s="52"/>
      <c r="DA157" s="52"/>
      <c r="DB157" s="52"/>
      <c r="DC157" s="52"/>
      <c r="DD157" s="52"/>
      <c r="DE157" s="52"/>
      <c r="DF157" s="52"/>
      <c r="DG157" s="52"/>
    </row>
    <row r="158" spans="1:111">
      <c r="H158" s="166"/>
      <c r="I158" s="167"/>
      <c r="J158" s="166"/>
      <c r="K158" s="166"/>
      <c r="L158" s="166"/>
    </row>
    <row r="160" spans="1:111" ht="14.25">
      <c r="A160" s="21"/>
      <c r="B160" s="21"/>
      <c r="C160" s="21"/>
      <c r="D160" s="21"/>
      <c r="E160" s="21"/>
      <c r="F160" s="21"/>
      <c r="G160" s="21"/>
      <c r="H160" s="21"/>
      <c r="I160" s="22"/>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row>
  </sheetData>
  <mergeCells count="17">
    <mergeCell ref="H82:I82"/>
    <mergeCell ref="A1:J2"/>
    <mergeCell ref="A9:A10"/>
    <mergeCell ref="B9:B10"/>
    <mergeCell ref="C9:C10"/>
    <mergeCell ref="D9:D10"/>
    <mergeCell ref="E9:E10"/>
    <mergeCell ref="F9:F10"/>
    <mergeCell ref="H9:J9"/>
    <mergeCell ref="A6:B6"/>
    <mergeCell ref="A3:D3"/>
    <mergeCell ref="H106:I106"/>
    <mergeCell ref="H126:I126"/>
    <mergeCell ref="H151:I151"/>
    <mergeCell ref="A153:H153"/>
    <mergeCell ref="I153:J153"/>
    <mergeCell ref="H152:I152"/>
  </mergeCells>
  <printOptions horizontalCentered="1"/>
  <pageMargins left="0.11811023622047245" right="0.11811023622047245" top="0.51181102362204722" bottom="0.39370078740157483" header="0.31496062992125984" footer="0.11811023622047245"/>
  <pageSetup paperSize="9" scale="65" orientation="landscape" horizontalDpi="300" verticalDpi="300" r:id="rId1"/>
  <headerFooter>
    <oddFooter>&amp;L&amp;G&amp;C&amp;A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view="pageBreakPreview" topLeftCell="A7" zoomScale="80" zoomScaleNormal="100" zoomScaleSheetLayoutView="80" workbookViewId="0">
      <selection activeCell="I17" sqref="I17"/>
    </sheetView>
  </sheetViews>
  <sheetFormatPr defaultRowHeight="20.85" customHeight="1"/>
  <cols>
    <col min="1" max="1" width="16.42578125" customWidth="1"/>
    <col min="2" max="2" width="28.5703125" customWidth="1"/>
    <col min="3" max="3" width="4" customWidth="1"/>
    <col min="4" max="4" width="2.7109375" customWidth="1"/>
    <col min="5" max="5" width="9.5703125" customWidth="1"/>
    <col min="6" max="6" width="19" customWidth="1"/>
    <col min="7" max="7" width="14" customWidth="1"/>
    <col min="8" max="8" width="13.7109375" customWidth="1"/>
    <col min="9" max="9" width="24.140625" customWidth="1"/>
    <col min="11" max="11" width="10.140625" bestFit="1" customWidth="1"/>
    <col min="13" max="13" width="21.42578125" customWidth="1"/>
    <col min="14" max="14" width="14.85546875" customWidth="1"/>
  </cols>
  <sheetData>
    <row r="1" spans="1:14" ht="20.85" customHeight="1">
      <c r="A1" s="253" t="str">
        <f>Orçamento!A1:J2</f>
        <v>ORÇAMENTO - INSTALAÇÃO ELÉTRICA (Materiais e MO)
          Parque Tecnológico</v>
      </c>
      <c r="B1" s="253"/>
      <c r="C1" s="253"/>
      <c r="D1" s="253"/>
      <c r="E1" s="253"/>
      <c r="F1" s="253"/>
      <c r="G1" s="253"/>
      <c r="H1" s="253"/>
      <c r="I1" s="253"/>
    </row>
    <row r="2" spans="1:14" ht="20.85" customHeight="1">
      <c r="A2" s="253"/>
      <c r="B2" s="253"/>
      <c r="C2" s="253"/>
      <c r="D2" s="253"/>
      <c r="E2" s="253"/>
      <c r="F2" s="253"/>
      <c r="G2" s="253"/>
      <c r="H2" s="253"/>
      <c r="I2" s="253"/>
    </row>
    <row r="3" spans="1:14" ht="21" customHeight="1">
      <c r="A3" s="66" t="str">
        <f>Orçamento!A3</f>
        <v>Proprietário:  FUNDAÇÃO PARA O DESENVOLVIMENTO AGRO AMBIENTAL, CIENTÍFICO E TECNOLÓGICO DE SORRISO</v>
      </c>
      <c r="B3" s="75"/>
      <c r="C3" s="76"/>
      <c r="D3" s="77"/>
      <c r="E3" s="270" t="s">
        <v>7</v>
      </c>
      <c r="F3" s="270"/>
      <c r="G3" s="67">
        <f>G19</f>
        <v>992206.74</v>
      </c>
      <c r="H3" s="68" t="s">
        <v>8</v>
      </c>
      <c r="I3" s="69">
        <f>Orçamento!J3</f>
        <v>43677</v>
      </c>
    </row>
    <row r="4" spans="1:14" ht="21" customHeight="1">
      <c r="A4" s="66" t="str">
        <f>Orçamento!A4</f>
        <v>Obra:</v>
      </c>
      <c r="B4" s="66" t="str">
        <f>Orçamento!B4</f>
        <v>Parque Tecnológico</v>
      </c>
      <c r="C4" s="66"/>
      <c r="D4" s="66"/>
      <c r="E4" s="78"/>
      <c r="F4" s="68" t="s">
        <v>119</v>
      </c>
      <c r="G4" s="67" t="e">
        <f>G3/B6</f>
        <v>#DIV/0!</v>
      </c>
      <c r="H4" s="68" t="s">
        <v>9</v>
      </c>
      <c r="I4" s="71">
        <f>'BDI - Serviços'!I23</f>
        <v>0.24940000000000001</v>
      </c>
    </row>
    <row r="5" spans="1:14" ht="21" customHeight="1">
      <c r="A5" s="66" t="str">
        <f>Orçamento!A5</f>
        <v>Local:</v>
      </c>
      <c r="B5" s="258" t="str">
        <f>Orçamento!B5</f>
        <v>Rodovia MT 242, Sorriso/MT</v>
      </c>
      <c r="C5" s="258"/>
      <c r="D5" s="258"/>
      <c r="E5" s="258"/>
      <c r="F5" s="258"/>
      <c r="G5" s="258"/>
      <c r="H5" s="72" t="s">
        <v>10</v>
      </c>
      <c r="I5" s="79" t="str">
        <f>Orçamento!J6</f>
        <v>SINAPI - JANEIRO 2019</v>
      </c>
    </row>
    <row r="6" spans="1:14" ht="21" customHeight="1">
      <c r="A6" s="236" t="str">
        <f>Orçamento!A6</f>
        <v xml:space="preserve">Comprimento total (m): </v>
      </c>
      <c r="B6" s="137"/>
      <c r="C6" s="66"/>
      <c r="D6" s="66"/>
      <c r="E6" s="75"/>
      <c r="F6" s="75"/>
      <c r="G6" s="75"/>
      <c r="H6" s="75"/>
      <c r="I6" s="66"/>
    </row>
    <row r="7" spans="1:14" ht="21" customHeight="1">
      <c r="A7" s="234" t="str">
        <f>Orçamento!A7</f>
        <v>Responsável Técnico:</v>
      </c>
      <c r="B7" s="138"/>
      <c r="C7" s="76"/>
      <c r="D7" s="77"/>
      <c r="E7" s="75"/>
      <c r="F7" s="75"/>
      <c r="G7" s="75"/>
      <c r="H7" s="75"/>
      <c r="I7" s="66"/>
    </row>
    <row r="8" spans="1:14" ht="21" customHeight="1">
      <c r="A8" s="47"/>
      <c r="B8" s="47"/>
      <c r="C8" s="1"/>
      <c r="D8" s="3"/>
      <c r="E8" s="26" t="str">
        <f>Orçamento!E7</f>
        <v>Arredondamentos: Opções → Avançado → Fórmulas → "Definir Precisão Conforme Exibido"</v>
      </c>
      <c r="F8" s="47"/>
      <c r="G8" s="47"/>
      <c r="H8" s="47"/>
      <c r="I8" s="47"/>
    </row>
    <row r="9" spans="1:14" ht="20.85" customHeight="1">
      <c r="A9" s="62" t="s">
        <v>13</v>
      </c>
      <c r="B9" s="269" t="s">
        <v>83</v>
      </c>
      <c r="C9" s="269"/>
      <c r="D9" s="269"/>
      <c r="E9" s="269"/>
      <c r="F9" s="269"/>
      <c r="G9" s="269" t="s">
        <v>14</v>
      </c>
      <c r="H9" s="269"/>
      <c r="I9" s="62" t="s">
        <v>15</v>
      </c>
    </row>
    <row r="10" spans="1:14" ht="20.85" customHeight="1">
      <c r="A10" s="164" t="str">
        <f>Orçamento!C11</f>
        <v>1.0</v>
      </c>
      <c r="B10" s="260" t="s">
        <v>470</v>
      </c>
      <c r="C10" s="260" t="e">
        <f>#REF!</f>
        <v>#REF!</v>
      </c>
      <c r="D10" s="260" t="e">
        <f>#REF!</f>
        <v>#REF!</v>
      </c>
      <c r="E10" s="260" t="e">
        <f>#REF!</f>
        <v>#REF!</v>
      </c>
      <c r="F10" s="261" t="e">
        <f>#REF!</f>
        <v>#REF!</v>
      </c>
      <c r="G10" s="262">
        <v>116253.84</v>
      </c>
      <c r="H10" s="262"/>
      <c r="I10" s="57">
        <f>G10/$G$19</f>
        <v>0.1172</v>
      </c>
      <c r="M10" s="101"/>
      <c r="N10" s="102"/>
    </row>
    <row r="11" spans="1:14" ht="20.85" customHeight="1">
      <c r="A11" s="164" t="str">
        <f>Orçamento!C83</f>
        <v>2.0</v>
      </c>
      <c r="B11" s="260" t="s">
        <v>471</v>
      </c>
      <c r="C11" s="260"/>
      <c r="D11" s="260"/>
      <c r="E11" s="260"/>
      <c r="F11" s="260"/>
      <c r="G11" s="262">
        <v>280500</v>
      </c>
      <c r="H11" s="262"/>
      <c r="I11" s="57">
        <f>G11/$G$19</f>
        <v>0.28270000000000001</v>
      </c>
      <c r="M11" s="101"/>
      <c r="N11" s="102"/>
    </row>
    <row r="12" spans="1:14" ht="20.85" customHeight="1">
      <c r="A12" s="223" t="s">
        <v>38</v>
      </c>
      <c r="B12" s="259" t="s">
        <v>472</v>
      </c>
      <c r="C12" s="260"/>
      <c r="D12" s="260"/>
      <c r="E12" s="260"/>
      <c r="F12" s="261"/>
      <c r="G12" s="263">
        <v>32050</v>
      </c>
      <c r="H12" s="264"/>
      <c r="I12" s="57">
        <f t="shared" ref="I12:I18" si="0">G12/$G$19</f>
        <v>3.2300000000000002E-2</v>
      </c>
      <c r="M12" s="101"/>
      <c r="N12" s="102"/>
    </row>
    <row r="13" spans="1:14" ht="20.85" customHeight="1">
      <c r="A13" s="223" t="s">
        <v>480</v>
      </c>
      <c r="B13" s="259" t="s">
        <v>473</v>
      </c>
      <c r="C13" s="260"/>
      <c r="D13" s="260"/>
      <c r="E13" s="260"/>
      <c r="F13" s="261"/>
      <c r="G13" s="263">
        <v>32050</v>
      </c>
      <c r="H13" s="264"/>
      <c r="I13" s="57">
        <f t="shared" si="0"/>
        <v>3.2300000000000002E-2</v>
      </c>
      <c r="M13" s="101"/>
      <c r="N13" s="102"/>
    </row>
    <row r="14" spans="1:14" ht="20.85" customHeight="1">
      <c r="A14" s="223" t="s">
        <v>481</v>
      </c>
      <c r="B14" s="259" t="s">
        <v>474</v>
      </c>
      <c r="C14" s="260"/>
      <c r="D14" s="260"/>
      <c r="E14" s="260"/>
      <c r="F14" s="261"/>
      <c r="G14" s="263">
        <v>54100</v>
      </c>
      <c r="H14" s="264"/>
      <c r="I14" s="57">
        <f t="shared" si="0"/>
        <v>5.45E-2</v>
      </c>
      <c r="M14" s="101"/>
      <c r="N14" s="102"/>
    </row>
    <row r="15" spans="1:14" ht="20.85" customHeight="1">
      <c r="A15" s="223" t="s">
        <v>482</v>
      </c>
      <c r="B15" s="259" t="s">
        <v>328</v>
      </c>
      <c r="C15" s="260"/>
      <c r="D15" s="260"/>
      <c r="E15" s="260"/>
      <c r="F15" s="261"/>
      <c r="G15" s="263">
        <v>238626.45</v>
      </c>
      <c r="H15" s="264"/>
      <c r="I15" s="57">
        <f t="shared" si="0"/>
        <v>0.24049999999999999</v>
      </c>
      <c r="M15" s="101"/>
      <c r="N15" s="102"/>
    </row>
    <row r="16" spans="1:14" ht="20.85" customHeight="1">
      <c r="A16" s="223" t="s">
        <v>483</v>
      </c>
      <c r="B16" s="259" t="s">
        <v>475</v>
      </c>
      <c r="C16" s="260"/>
      <c r="D16" s="260"/>
      <c r="E16" s="260"/>
      <c r="F16" s="261"/>
      <c r="G16" s="263">
        <v>135744.54</v>
      </c>
      <c r="H16" s="264"/>
      <c r="I16" s="57">
        <f t="shared" si="0"/>
        <v>0.1368</v>
      </c>
      <c r="M16" s="101"/>
      <c r="N16" s="102"/>
    </row>
    <row r="17" spans="1:14" ht="20.85" customHeight="1">
      <c r="A17" s="223" t="s">
        <v>484</v>
      </c>
      <c r="B17" s="259" t="s">
        <v>476</v>
      </c>
      <c r="C17" s="260"/>
      <c r="D17" s="260"/>
      <c r="E17" s="260"/>
      <c r="F17" s="261"/>
      <c r="G17" s="263">
        <v>68587.929999999993</v>
      </c>
      <c r="H17" s="264"/>
      <c r="I17" s="57">
        <f t="shared" si="0"/>
        <v>6.9099999999999995E-2</v>
      </c>
      <c r="M17" s="101"/>
      <c r="N17" s="102"/>
    </row>
    <row r="18" spans="1:14" ht="20.85" customHeight="1">
      <c r="A18" s="223" t="s">
        <v>485</v>
      </c>
      <c r="B18" s="259" t="s">
        <v>477</v>
      </c>
      <c r="C18" s="260"/>
      <c r="D18" s="260"/>
      <c r="E18" s="260"/>
      <c r="F18" s="261"/>
      <c r="G18" s="263">
        <v>34293.97</v>
      </c>
      <c r="H18" s="264"/>
      <c r="I18" s="57">
        <f t="shared" si="0"/>
        <v>3.4599999999999999E-2</v>
      </c>
      <c r="M18" s="101"/>
      <c r="N18" s="102"/>
    </row>
    <row r="19" spans="1:14" ht="20.25" customHeight="1">
      <c r="A19" s="265"/>
      <c r="B19" s="266"/>
      <c r="C19" s="266"/>
      <c r="D19" s="266"/>
      <c r="E19" s="266"/>
      <c r="F19" s="267"/>
      <c r="G19" s="268">
        <f>SUM(G10:H18)+0.01</f>
        <v>992206.74</v>
      </c>
      <c r="H19" s="268"/>
      <c r="I19" s="59">
        <f>G19/$G$19</f>
        <v>1</v>
      </c>
      <c r="M19" s="101"/>
      <c r="N19" s="102"/>
    </row>
    <row r="20" spans="1:14" ht="20.85" customHeight="1">
      <c r="A20" s="4"/>
      <c r="B20" s="4"/>
      <c r="C20" s="4"/>
      <c r="D20" s="4"/>
      <c r="E20" s="4"/>
      <c r="F20" s="4"/>
      <c r="G20" s="4"/>
      <c r="H20" s="4"/>
      <c r="I20" s="4"/>
      <c r="M20" s="101"/>
      <c r="N20" s="102"/>
    </row>
    <row r="21" spans="1:14" ht="20.85" customHeight="1">
      <c r="A21" s="4"/>
      <c r="B21" s="4"/>
      <c r="C21" s="4"/>
      <c r="D21" s="4"/>
      <c r="E21" s="4"/>
      <c r="F21" s="4"/>
      <c r="G21" s="4"/>
      <c r="H21" s="4"/>
      <c r="I21" s="4"/>
      <c r="M21" s="101"/>
      <c r="N21" s="102"/>
    </row>
    <row r="22" spans="1:14" ht="20.85" customHeight="1">
      <c r="A22" s="4"/>
      <c r="B22" s="4"/>
      <c r="C22" s="4"/>
      <c r="D22" s="4"/>
      <c r="E22" s="4"/>
      <c r="F22" s="4"/>
      <c r="G22" s="4"/>
      <c r="H22" s="4"/>
      <c r="I22" s="4"/>
      <c r="M22" s="101"/>
      <c r="N22" s="102"/>
    </row>
    <row r="23" spans="1:14" ht="20.85" customHeight="1">
      <c r="M23" s="101"/>
      <c r="N23" s="102"/>
    </row>
    <row r="24" spans="1:14" ht="20.85" customHeight="1">
      <c r="M24" s="101"/>
      <c r="N24" s="102"/>
    </row>
    <row r="25" spans="1:14" ht="39.950000000000003" customHeight="1">
      <c r="M25" s="101"/>
    </row>
  </sheetData>
  <mergeCells count="25">
    <mergeCell ref="A19:F19"/>
    <mergeCell ref="G19:H19"/>
    <mergeCell ref="B11:F11"/>
    <mergeCell ref="A1:I2"/>
    <mergeCell ref="B9:F9"/>
    <mergeCell ref="G9:H9"/>
    <mergeCell ref="E3:F3"/>
    <mergeCell ref="B5:G5"/>
    <mergeCell ref="B10:F10"/>
    <mergeCell ref="G10:H10"/>
    <mergeCell ref="G15:H15"/>
    <mergeCell ref="G16:H16"/>
    <mergeCell ref="G17:H17"/>
    <mergeCell ref="G18:H18"/>
    <mergeCell ref="B15:F15"/>
    <mergeCell ref="B16:F16"/>
    <mergeCell ref="B17:F17"/>
    <mergeCell ref="B18:F18"/>
    <mergeCell ref="G11:H11"/>
    <mergeCell ref="B12:F12"/>
    <mergeCell ref="B13:F13"/>
    <mergeCell ref="B14:F14"/>
    <mergeCell ref="G12:H12"/>
    <mergeCell ref="G13:H13"/>
    <mergeCell ref="G14:H14"/>
  </mergeCells>
  <pageMargins left="0.59055118110236227" right="0.11811023622047245" top="0.51181102362204722" bottom="0.79" header="0.31496062992125984" footer="0.31496062992125984"/>
  <pageSetup paperSize="9" scale="67" orientation="portrait" horizontalDpi="300" verticalDpi="300" r:id="rId1"/>
  <headerFooter>
    <oddFooter>&amp;L&amp;G&amp;C&amp;A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topLeftCell="A2" zoomScale="82" zoomScaleNormal="82" workbookViewId="0">
      <pane xSplit="2" ySplit="5" topLeftCell="C7" activePane="bottomRight" state="frozen"/>
      <selection activeCell="A2" sqref="A2"/>
      <selection pane="topRight" activeCell="C2" sqref="C2"/>
      <selection pane="bottomLeft" activeCell="A7" sqref="A7"/>
      <selection pane="bottomRight" activeCell="B13" sqref="B13"/>
    </sheetView>
  </sheetViews>
  <sheetFormatPr defaultRowHeight="15"/>
  <cols>
    <col min="2" max="2" width="33.42578125" customWidth="1"/>
    <col min="3" max="3" width="14.28515625" bestFit="1" customWidth="1"/>
    <col min="4" max="4" width="9.140625" customWidth="1"/>
    <col min="5" max="5" width="9.5703125" bestFit="1" customWidth="1"/>
    <col min="8" max="8" width="13.28515625" bestFit="1" customWidth="1"/>
    <col min="11" max="11" width="13.28515625" bestFit="1" customWidth="1"/>
    <col min="14" max="14" width="13.28515625" bestFit="1" customWidth="1"/>
    <col min="17" max="17" width="14.140625" bestFit="1" customWidth="1"/>
    <col min="20" max="20" width="14.28515625" bestFit="1" customWidth="1"/>
  </cols>
  <sheetData>
    <row r="1" spans="1:22" ht="15.75" thickBot="1"/>
    <row r="2" spans="1:22" s="4" customFormat="1" ht="14.25" customHeight="1">
      <c r="A2" s="175" t="s">
        <v>468</v>
      </c>
      <c r="B2" s="176"/>
      <c r="C2" s="176"/>
      <c r="D2" s="176"/>
      <c r="E2" s="176"/>
      <c r="F2" s="176"/>
      <c r="G2" s="176"/>
      <c r="H2" s="176"/>
      <c r="I2" s="176"/>
      <c r="J2" s="176"/>
      <c r="K2" s="177"/>
      <c r="L2" s="176"/>
      <c r="M2" s="176"/>
      <c r="N2" s="177"/>
      <c r="O2" s="176"/>
      <c r="P2" s="176"/>
      <c r="Q2" s="177"/>
      <c r="R2" s="176"/>
      <c r="S2" s="176"/>
      <c r="T2" s="176"/>
      <c r="U2" s="176"/>
      <c r="V2" s="178"/>
    </row>
    <row r="3" spans="1:22" s="4" customFormat="1" ht="13.5" customHeight="1" thickBot="1">
      <c r="A3" s="179"/>
      <c r="B3" s="180"/>
      <c r="C3" s="180"/>
      <c r="D3" s="180"/>
      <c r="E3" s="180"/>
      <c r="F3" s="180"/>
      <c r="G3" s="180"/>
      <c r="H3" s="180"/>
      <c r="I3" s="180"/>
      <c r="J3" s="180"/>
      <c r="K3" s="181"/>
      <c r="L3" s="180"/>
      <c r="M3" s="180"/>
      <c r="N3" s="181"/>
      <c r="O3" s="180"/>
      <c r="P3" s="180"/>
      <c r="Q3" s="181"/>
      <c r="R3" s="180"/>
      <c r="S3" s="180"/>
      <c r="T3" s="180"/>
      <c r="U3" s="180"/>
      <c r="V3" s="182"/>
    </row>
    <row r="4" spans="1:22" s="4" customFormat="1" ht="15.75" thickBot="1">
      <c r="A4" s="47"/>
      <c r="B4" s="47"/>
      <c r="C4" s="1"/>
      <c r="D4" s="183"/>
      <c r="E4" s="47"/>
      <c r="F4" s="47"/>
      <c r="G4" s="1"/>
      <c r="H4" s="183"/>
      <c r="I4" s="47"/>
      <c r="J4" s="47"/>
      <c r="K4" s="185"/>
      <c r="L4" s="184"/>
      <c r="M4" s="184"/>
      <c r="N4" s="186"/>
      <c r="O4" s="184"/>
      <c r="P4" s="184"/>
      <c r="Q4" s="186"/>
    </row>
    <row r="5" spans="1:22" s="4" customFormat="1" ht="15.75" customHeight="1" thickBot="1">
      <c r="A5" s="282" t="s">
        <v>13</v>
      </c>
      <c r="B5" s="282" t="s">
        <v>83</v>
      </c>
      <c r="C5" s="284" t="s">
        <v>469</v>
      </c>
      <c r="D5" s="286" t="s">
        <v>44</v>
      </c>
      <c r="E5" s="289" t="s">
        <v>499</v>
      </c>
      <c r="F5" s="287"/>
      <c r="G5" s="288"/>
      <c r="H5" s="289" t="s">
        <v>500</v>
      </c>
      <c r="I5" s="287"/>
      <c r="J5" s="288"/>
      <c r="K5" s="289" t="s">
        <v>501</v>
      </c>
      <c r="L5" s="287"/>
      <c r="M5" s="288"/>
      <c r="N5" s="289" t="s">
        <v>502</v>
      </c>
      <c r="O5" s="287"/>
      <c r="P5" s="288"/>
      <c r="Q5" s="287" t="s">
        <v>503</v>
      </c>
      <c r="R5" s="287"/>
      <c r="S5" s="288"/>
      <c r="T5" s="287" t="s">
        <v>504</v>
      </c>
      <c r="U5" s="287"/>
      <c r="V5" s="288"/>
    </row>
    <row r="6" spans="1:22" s="4" customFormat="1" ht="15.75" customHeight="1" thickBot="1">
      <c r="A6" s="283"/>
      <c r="B6" s="283"/>
      <c r="C6" s="285"/>
      <c r="D6" s="285"/>
      <c r="E6" s="187" t="s">
        <v>45</v>
      </c>
      <c r="F6" s="187" t="s">
        <v>44</v>
      </c>
      <c r="G6" s="187" t="s">
        <v>46</v>
      </c>
      <c r="H6" s="187" t="s">
        <v>45</v>
      </c>
      <c r="I6" s="187" t="s">
        <v>44</v>
      </c>
      <c r="J6" s="187" t="s">
        <v>46</v>
      </c>
      <c r="K6" s="188" t="s">
        <v>45</v>
      </c>
      <c r="L6" s="187" t="s">
        <v>44</v>
      </c>
      <c r="M6" s="187" t="s">
        <v>46</v>
      </c>
      <c r="N6" s="188" t="s">
        <v>45</v>
      </c>
      <c r="O6" s="187" t="s">
        <v>44</v>
      </c>
      <c r="P6" s="187" t="s">
        <v>46</v>
      </c>
      <c r="Q6" s="189" t="s">
        <v>45</v>
      </c>
      <c r="R6" s="187" t="s">
        <v>44</v>
      </c>
      <c r="S6" s="187" t="s">
        <v>46</v>
      </c>
      <c r="T6" s="189" t="s">
        <v>45</v>
      </c>
      <c r="U6" s="187" t="s">
        <v>44</v>
      </c>
      <c r="V6" s="187" t="s">
        <v>46</v>
      </c>
    </row>
    <row r="7" spans="1:22" s="4" customFormat="1" ht="15.75" thickBot="1">
      <c r="A7" s="200">
        <v>1</v>
      </c>
      <c r="B7" s="216" t="s">
        <v>470</v>
      </c>
      <c r="C7" s="201">
        <v>116253.84</v>
      </c>
      <c r="D7" s="202">
        <f>C7/C25</f>
        <v>0.1172</v>
      </c>
      <c r="E7" s="205">
        <v>116253.84</v>
      </c>
      <c r="F7" s="204">
        <f>(E7*D7)/C7</f>
        <v>0.1172</v>
      </c>
      <c r="G7" s="204">
        <f>F7</f>
        <v>0.1172</v>
      </c>
      <c r="H7" s="203">
        <v>0</v>
      </c>
      <c r="I7" s="204">
        <f>(H7*D7)/C7</f>
        <v>0</v>
      </c>
      <c r="J7" s="204">
        <f t="shared" ref="J7:J23" si="0">I7+G7</f>
        <v>0.1172</v>
      </c>
      <c r="K7" s="203">
        <v>0</v>
      </c>
      <c r="L7" s="204">
        <f>(K7*D7)/C7</f>
        <v>0</v>
      </c>
      <c r="M7" s="204">
        <f t="shared" ref="M7:M23" si="1">L7+J7</f>
        <v>0.1172</v>
      </c>
      <c r="N7" s="203">
        <v>0</v>
      </c>
      <c r="O7" s="204">
        <f>(N7*D7)/C7</f>
        <v>0</v>
      </c>
      <c r="P7" s="204">
        <f t="shared" ref="P7:P23" si="2">O7+M7</f>
        <v>0.1172</v>
      </c>
      <c r="Q7" s="206">
        <v>0</v>
      </c>
      <c r="R7" s="204">
        <f>(Q7*D7)/C7</f>
        <v>0</v>
      </c>
      <c r="S7" s="204">
        <f t="shared" ref="S7:S23" si="3">R7+P7</f>
        <v>0.1172</v>
      </c>
      <c r="T7" s="206">
        <v>0</v>
      </c>
      <c r="U7" s="204">
        <f>(T7*D7)*C7</f>
        <v>0</v>
      </c>
      <c r="V7" s="190">
        <f>U7+S7</f>
        <v>0.1172</v>
      </c>
    </row>
    <row r="8" spans="1:22" s="4" customFormat="1" ht="15.75" thickBot="1">
      <c r="A8" s="207"/>
      <c r="B8" s="208"/>
      <c r="C8" s="209"/>
      <c r="D8" s="210"/>
      <c r="E8" s="214"/>
      <c r="F8" s="212"/>
      <c r="G8" s="213"/>
      <c r="H8" s="211"/>
      <c r="I8" s="212"/>
      <c r="J8" s="213"/>
      <c r="K8" s="211"/>
      <c r="L8" s="212"/>
      <c r="M8" s="213"/>
      <c r="N8" s="211"/>
      <c r="O8" s="212"/>
      <c r="P8" s="213"/>
      <c r="Q8" s="215"/>
      <c r="R8" s="212"/>
      <c r="S8" s="213"/>
      <c r="T8" s="215"/>
      <c r="U8" s="212"/>
      <c r="V8" s="197"/>
    </row>
    <row r="9" spans="1:22" s="4" customFormat="1" ht="15.75" thickBot="1">
      <c r="A9" s="200">
        <v>2</v>
      </c>
      <c r="B9" s="216" t="s">
        <v>471</v>
      </c>
      <c r="C9" s="201">
        <v>280500</v>
      </c>
      <c r="D9" s="202">
        <f>C9/C25</f>
        <v>0.28270000000000001</v>
      </c>
      <c r="E9" s="205">
        <v>93500</v>
      </c>
      <c r="F9" s="204">
        <f>(E9*D9)/C9</f>
        <v>9.4200000000000006E-2</v>
      </c>
      <c r="G9" s="204">
        <f>F9</f>
        <v>9.4200000000000006E-2</v>
      </c>
      <c r="H9" s="203">
        <v>93500</v>
      </c>
      <c r="I9" s="204">
        <f>(H9*D9)/C9</f>
        <v>9.4200000000000006E-2</v>
      </c>
      <c r="J9" s="204">
        <f t="shared" si="0"/>
        <v>0.18840000000000001</v>
      </c>
      <c r="K9" s="203">
        <v>93500</v>
      </c>
      <c r="L9" s="204">
        <f>(K9*D9)/C9</f>
        <v>9.4200000000000006E-2</v>
      </c>
      <c r="M9" s="204">
        <f t="shared" si="1"/>
        <v>0.28260000000000002</v>
      </c>
      <c r="N9" s="203">
        <v>0</v>
      </c>
      <c r="O9" s="204">
        <f>(N9*D9)/C9</f>
        <v>0</v>
      </c>
      <c r="P9" s="204">
        <f t="shared" si="2"/>
        <v>0.28260000000000002</v>
      </c>
      <c r="Q9" s="206">
        <v>0</v>
      </c>
      <c r="R9" s="204">
        <f>(Q9*D9)/C9</f>
        <v>0</v>
      </c>
      <c r="S9" s="204">
        <f t="shared" si="3"/>
        <v>0.28260000000000002</v>
      </c>
      <c r="T9" s="206">
        <v>0</v>
      </c>
      <c r="U9" s="204">
        <f>(T9*D9)/C9</f>
        <v>0</v>
      </c>
      <c r="V9" s="190">
        <f>U9+S9</f>
        <v>0.28260000000000002</v>
      </c>
    </row>
    <row r="10" spans="1:22" s="4" customFormat="1" ht="15.75" thickBot="1">
      <c r="A10" s="207"/>
      <c r="B10" s="208"/>
      <c r="C10" s="227"/>
      <c r="D10" s="210"/>
      <c r="E10" s="214"/>
      <c r="F10" s="212"/>
      <c r="G10" s="213"/>
      <c r="H10" s="211"/>
      <c r="I10" s="212"/>
      <c r="J10" s="213"/>
      <c r="K10" s="211"/>
      <c r="L10" s="212"/>
      <c r="M10" s="213"/>
      <c r="N10" s="211"/>
      <c r="O10" s="212"/>
      <c r="P10" s="213"/>
      <c r="Q10" s="215"/>
      <c r="R10" s="212"/>
      <c r="S10" s="213"/>
      <c r="T10" s="215"/>
      <c r="U10" s="204"/>
      <c r="V10" s="197"/>
    </row>
    <row r="11" spans="1:22" s="4" customFormat="1" ht="15.75" thickBot="1">
      <c r="A11" s="200">
        <v>3</v>
      </c>
      <c r="B11" s="216" t="s">
        <v>472</v>
      </c>
      <c r="C11" s="228">
        <v>32050</v>
      </c>
      <c r="D11" s="202">
        <f>C11/C25</f>
        <v>3.2300000000000002E-2</v>
      </c>
      <c r="E11" s="205">
        <v>10683.33</v>
      </c>
      <c r="F11" s="204">
        <f>(E11*D11)/C11</f>
        <v>1.0800000000000001E-2</v>
      </c>
      <c r="G11" s="204">
        <f>F11</f>
        <v>1.0800000000000001E-2</v>
      </c>
      <c r="H11" s="203">
        <v>10683.33</v>
      </c>
      <c r="I11" s="204">
        <f>(H11*D11)/C11</f>
        <v>1.0800000000000001E-2</v>
      </c>
      <c r="J11" s="204">
        <f t="shared" si="0"/>
        <v>2.1600000000000001E-2</v>
      </c>
      <c r="K11" s="203">
        <v>10683.33</v>
      </c>
      <c r="L11" s="204">
        <f>(K11*D11)/C11</f>
        <v>1.0800000000000001E-2</v>
      </c>
      <c r="M11" s="204">
        <f t="shared" si="1"/>
        <v>3.2399999999999998E-2</v>
      </c>
      <c r="N11" s="203">
        <v>0</v>
      </c>
      <c r="O11" s="204">
        <f>(N11*D11)/C11</f>
        <v>0</v>
      </c>
      <c r="P11" s="204">
        <f t="shared" si="2"/>
        <v>3.2399999999999998E-2</v>
      </c>
      <c r="Q11" s="206">
        <v>0</v>
      </c>
      <c r="R11" s="204">
        <f>(Q11*D11)/C11</f>
        <v>0</v>
      </c>
      <c r="S11" s="204">
        <f t="shared" si="3"/>
        <v>3.2399999999999998E-2</v>
      </c>
      <c r="T11" s="206">
        <v>0</v>
      </c>
      <c r="U11" s="204">
        <f>(T11*D11)/C11</f>
        <v>0</v>
      </c>
      <c r="V11" s="226">
        <f>U11+S11</f>
        <v>3.2399999999999998E-2</v>
      </c>
    </row>
    <row r="12" spans="1:22" s="4" customFormat="1" ht="15.75" thickBot="1">
      <c r="A12" s="207"/>
      <c r="B12" s="208"/>
      <c r="C12" s="227"/>
      <c r="D12" s="210"/>
      <c r="E12" s="214"/>
      <c r="F12" s="212"/>
      <c r="G12" s="213"/>
      <c r="H12" s="211"/>
      <c r="I12" s="212"/>
      <c r="J12" s="213"/>
      <c r="K12" s="211"/>
      <c r="L12" s="212"/>
      <c r="M12" s="213"/>
      <c r="N12" s="211"/>
      <c r="O12" s="212"/>
      <c r="P12" s="213"/>
      <c r="Q12" s="215"/>
      <c r="R12" s="212"/>
      <c r="S12" s="213"/>
      <c r="T12" s="215"/>
      <c r="U12" s="204"/>
      <c r="V12" s="225"/>
    </row>
    <row r="13" spans="1:22" s="4" customFormat="1" ht="24.75" thickBot="1">
      <c r="A13" s="200">
        <v>4</v>
      </c>
      <c r="B13" s="216" t="s">
        <v>473</v>
      </c>
      <c r="C13" s="228">
        <v>32050</v>
      </c>
      <c r="D13" s="202">
        <f>C13/C25</f>
        <v>3.2300000000000002E-2</v>
      </c>
      <c r="E13" s="205">
        <v>0</v>
      </c>
      <c r="F13" s="204">
        <f>(E13*D13)/C13</f>
        <v>0</v>
      </c>
      <c r="G13" s="204">
        <f>F13</f>
        <v>0</v>
      </c>
      <c r="H13" s="203">
        <v>0</v>
      </c>
      <c r="I13" s="204">
        <f>(H13*D13)/C13</f>
        <v>0</v>
      </c>
      <c r="J13" s="204">
        <f t="shared" si="0"/>
        <v>0</v>
      </c>
      <c r="K13" s="203">
        <v>0</v>
      </c>
      <c r="L13" s="204">
        <f>(K13*D13)/C13</f>
        <v>0</v>
      </c>
      <c r="M13" s="204">
        <f t="shared" si="1"/>
        <v>0</v>
      </c>
      <c r="N13" s="203">
        <v>10683.33</v>
      </c>
      <c r="O13" s="204">
        <f>(N13*D13)/C13</f>
        <v>1.0800000000000001E-2</v>
      </c>
      <c r="P13" s="204">
        <f t="shared" si="2"/>
        <v>1.0800000000000001E-2</v>
      </c>
      <c r="Q13" s="206">
        <v>21366.66</v>
      </c>
      <c r="R13" s="204">
        <f>(Q13*D13)/C13</f>
        <v>2.1499999999999998E-2</v>
      </c>
      <c r="S13" s="204">
        <f t="shared" si="3"/>
        <v>3.2300000000000002E-2</v>
      </c>
      <c r="T13" s="206">
        <v>0</v>
      </c>
      <c r="U13" s="204">
        <f>(T13*D13)/C13</f>
        <v>0</v>
      </c>
      <c r="V13" s="226">
        <f>U13+S13</f>
        <v>3.2300000000000002E-2</v>
      </c>
    </row>
    <row r="14" spans="1:22" s="4" customFormat="1" ht="15.75" thickBot="1">
      <c r="A14" s="207"/>
      <c r="B14" s="208"/>
      <c r="C14" s="209"/>
      <c r="D14" s="210"/>
      <c r="E14" s="214"/>
      <c r="F14" s="212"/>
      <c r="G14" s="213"/>
      <c r="H14" s="211"/>
      <c r="I14" s="212"/>
      <c r="J14" s="213"/>
      <c r="K14" s="211"/>
      <c r="L14" s="212"/>
      <c r="M14" s="213"/>
      <c r="N14" s="211"/>
      <c r="O14" s="212"/>
      <c r="P14" s="213"/>
      <c r="Q14" s="215"/>
      <c r="R14" s="212"/>
      <c r="S14" s="213"/>
      <c r="T14" s="215"/>
      <c r="U14" s="204"/>
      <c r="V14" s="225"/>
    </row>
    <row r="15" spans="1:22" s="4" customFormat="1" ht="24.75" thickBot="1">
      <c r="A15" s="200">
        <v>5</v>
      </c>
      <c r="B15" s="216" t="s">
        <v>474</v>
      </c>
      <c r="C15" s="201">
        <v>54100</v>
      </c>
      <c r="D15" s="202">
        <f>C15/C25</f>
        <v>5.45E-2</v>
      </c>
      <c r="E15" s="205">
        <v>0</v>
      </c>
      <c r="F15" s="204">
        <f>(E15*D15)/C15</f>
        <v>0</v>
      </c>
      <c r="G15" s="204">
        <f>F15</f>
        <v>0</v>
      </c>
      <c r="H15" s="203">
        <v>0</v>
      </c>
      <c r="I15" s="204">
        <f>(H15*D15)/C15</f>
        <v>0</v>
      </c>
      <c r="J15" s="204">
        <f t="shared" si="0"/>
        <v>0</v>
      </c>
      <c r="K15" s="203">
        <v>0</v>
      </c>
      <c r="L15" s="204">
        <f>(K15*D15)/C15</f>
        <v>0</v>
      </c>
      <c r="M15" s="204">
        <f t="shared" si="1"/>
        <v>0</v>
      </c>
      <c r="N15" s="203">
        <v>18033.330000000002</v>
      </c>
      <c r="O15" s="204">
        <f>(N15*D15)/C15</f>
        <v>1.8200000000000001E-2</v>
      </c>
      <c r="P15" s="204">
        <f t="shared" si="2"/>
        <v>1.8200000000000001E-2</v>
      </c>
      <c r="Q15" s="206">
        <v>36066.660000000003</v>
      </c>
      <c r="R15" s="204">
        <f>(Q15*D15)/C15</f>
        <v>3.6299999999999999E-2</v>
      </c>
      <c r="S15" s="204">
        <f t="shared" si="3"/>
        <v>5.45E-2</v>
      </c>
      <c r="T15" s="206">
        <v>0</v>
      </c>
      <c r="U15" s="204">
        <f>(T15*D15)/C15</f>
        <v>0</v>
      </c>
      <c r="V15" s="226">
        <f>U15+S15</f>
        <v>5.45E-2</v>
      </c>
    </row>
    <row r="16" spans="1:22" s="4" customFormat="1" ht="15.75" thickBot="1">
      <c r="A16" s="207"/>
      <c r="B16" s="208"/>
      <c r="C16" s="217"/>
      <c r="D16" s="210"/>
      <c r="E16" s="214"/>
      <c r="F16" s="212"/>
      <c r="G16" s="213"/>
      <c r="H16" s="211"/>
      <c r="I16" s="212"/>
      <c r="J16" s="213"/>
      <c r="K16" s="211"/>
      <c r="L16" s="212"/>
      <c r="M16" s="213"/>
      <c r="N16" s="211"/>
      <c r="O16" s="212"/>
      <c r="P16" s="213"/>
      <c r="Q16" s="215"/>
      <c r="R16" s="212"/>
      <c r="S16" s="213"/>
      <c r="T16" s="215"/>
      <c r="U16" s="204"/>
      <c r="V16" s="197"/>
    </row>
    <row r="17" spans="1:22" s="4" customFormat="1" ht="15.75" thickBot="1">
      <c r="A17" s="200">
        <v>6</v>
      </c>
      <c r="B17" s="218" t="s">
        <v>328</v>
      </c>
      <c r="C17" s="201">
        <v>238626.45</v>
      </c>
      <c r="D17" s="202">
        <f>C17/C25</f>
        <v>0.24049999999999999</v>
      </c>
      <c r="E17" s="205">
        <v>0</v>
      </c>
      <c r="F17" s="204">
        <f>(E17*D17)/C17</f>
        <v>0</v>
      </c>
      <c r="G17" s="204">
        <f>F17</f>
        <v>0</v>
      </c>
      <c r="H17" s="203">
        <v>0</v>
      </c>
      <c r="I17" s="204">
        <f>(H17*D17)/C17</f>
        <v>0</v>
      </c>
      <c r="J17" s="204">
        <f t="shared" si="0"/>
        <v>0</v>
      </c>
      <c r="K17" s="203">
        <v>0</v>
      </c>
      <c r="L17" s="204">
        <f>(K17*D17)/C17</f>
        <v>0</v>
      </c>
      <c r="M17" s="204">
        <f t="shared" si="1"/>
        <v>0</v>
      </c>
      <c r="N17" s="203">
        <v>0</v>
      </c>
      <c r="O17" s="204">
        <f>(N17*D17)/C17</f>
        <v>0</v>
      </c>
      <c r="P17" s="204">
        <f t="shared" si="2"/>
        <v>0</v>
      </c>
      <c r="Q17" s="206">
        <v>137838.22</v>
      </c>
      <c r="R17" s="204">
        <f>(Q17*D17)/C17</f>
        <v>0.1389</v>
      </c>
      <c r="S17" s="204">
        <f t="shared" si="3"/>
        <v>0.1389</v>
      </c>
      <c r="T17" s="206">
        <v>100788.23</v>
      </c>
      <c r="U17" s="204">
        <f>(T17*D17)/C17</f>
        <v>0.1016</v>
      </c>
      <c r="V17" s="190">
        <f>U17+S17</f>
        <v>0.24049999999999999</v>
      </c>
    </row>
    <row r="18" spans="1:22" s="4" customFormat="1" ht="15.75" thickBot="1">
      <c r="A18" s="207"/>
      <c r="B18" s="208"/>
      <c r="C18" s="209"/>
      <c r="D18" s="210"/>
      <c r="E18" s="214"/>
      <c r="F18" s="212"/>
      <c r="G18" s="213"/>
      <c r="H18" s="211"/>
      <c r="I18" s="212"/>
      <c r="J18" s="213"/>
      <c r="K18" s="211"/>
      <c r="L18" s="212"/>
      <c r="M18" s="213"/>
      <c r="N18" s="211"/>
      <c r="O18" s="212"/>
      <c r="P18" s="213"/>
      <c r="Q18" s="215"/>
      <c r="R18" s="212"/>
      <c r="S18" s="213"/>
      <c r="T18" s="215"/>
      <c r="U18" s="204"/>
      <c r="V18" s="197"/>
    </row>
    <row r="19" spans="1:22" s="4" customFormat="1" ht="15.75" thickBot="1">
      <c r="A19" s="200">
        <v>7</v>
      </c>
      <c r="B19" s="219" t="s">
        <v>475</v>
      </c>
      <c r="C19" s="201">
        <v>135744.54</v>
      </c>
      <c r="D19" s="202">
        <f>C19/C25</f>
        <v>0.1368</v>
      </c>
      <c r="E19" s="205">
        <v>0</v>
      </c>
      <c r="F19" s="204">
        <f>(E19*D19)/C19</f>
        <v>0</v>
      </c>
      <c r="G19" s="204">
        <f>F19</f>
        <v>0</v>
      </c>
      <c r="H19" s="203">
        <v>0</v>
      </c>
      <c r="I19" s="204">
        <f>(H19*D19)/C19</f>
        <v>0</v>
      </c>
      <c r="J19" s="204">
        <f t="shared" si="0"/>
        <v>0</v>
      </c>
      <c r="K19" s="203">
        <v>0</v>
      </c>
      <c r="L19" s="204">
        <f>(K19*D19)/C19</f>
        <v>0</v>
      </c>
      <c r="M19" s="204">
        <f t="shared" si="1"/>
        <v>0</v>
      </c>
      <c r="N19" s="203">
        <v>0</v>
      </c>
      <c r="O19" s="204">
        <f>(N19*D19)/C19</f>
        <v>0</v>
      </c>
      <c r="P19" s="204">
        <f t="shared" si="2"/>
        <v>0</v>
      </c>
      <c r="Q19" s="201">
        <v>67872.27</v>
      </c>
      <c r="R19" s="204">
        <f>(Q19*D19)/C19</f>
        <v>6.8400000000000002E-2</v>
      </c>
      <c r="S19" s="204">
        <f t="shared" si="3"/>
        <v>6.8400000000000002E-2</v>
      </c>
      <c r="T19" s="206">
        <v>67872.27</v>
      </c>
      <c r="U19" s="204">
        <f>(T19*D19)/C19</f>
        <v>6.8400000000000002E-2</v>
      </c>
      <c r="V19" s="190">
        <f>U19+S19</f>
        <v>0.1368</v>
      </c>
    </row>
    <row r="20" spans="1:22" s="4" customFormat="1" ht="15.75" thickBot="1">
      <c r="A20" s="207"/>
      <c r="B20" s="208"/>
      <c r="C20" s="209"/>
      <c r="D20" s="210"/>
      <c r="E20" s="214"/>
      <c r="F20" s="212"/>
      <c r="G20" s="213"/>
      <c r="H20" s="211"/>
      <c r="I20" s="212"/>
      <c r="J20" s="213"/>
      <c r="K20" s="211"/>
      <c r="L20" s="212"/>
      <c r="M20" s="213"/>
      <c r="N20" s="211"/>
      <c r="O20" s="212"/>
      <c r="P20" s="213"/>
      <c r="Q20" s="215"/>
      <c r="R20" s="212"/>
      <c r="S20" s="213"/>
      <c r="T20" s="215"/>
      <c r="U20" s="204"/>
      <c r="V20" s="197"/>
    </row>
    <row r="21" spans="1:22" s="4" customFormat="1" ht="15.75" thickBot="1">
      <c r="A21" s="200">
        <v>8</v>
      </c>
      <c r="B21" s="216" t="s">
        <v>476</v>
      </c>
      <c r="C21" s="201">
        <v>68587.929999999993</v>
      </c>
      <c r="D21" s="202">
        <f>C21/C25</f>
        <v>6.9099999999999995E-2</v>
      </c>
      <c r="E21" s="205">
        <v>0</v>
      </c>
      <c r="F21" s="204">
        <f>(E21*D21)/C21</f>
        <v>0</v>
      </c>
      <c r="G21" s="204">
        <f>F21</f>
        <v>0</v>
      </c>
      <c r="H21" s="203">
        <v>0</v>
      </c>
      <c r="I21" s="204">
        <f>(H21*D21)/C21</f>
        <v>0</v>
      </c>
      <c r="J21" s="204">
        <f t="shared" si="0"/>
        <v>0</v>
      </c>
      <c r="K21" s="203">
        <v>0</v>
      </c>
      <c r="L21" s="204">
        <f>(K21*D21)/C21</f>
        <v>0</v>
      </c>
      <c r="M21" s="204">
        <f t="shared" si="1"/>
        <v>0</v>
      </c>
      <c r="N21" s="203">
        <v>0</v>
      </c>
      <c r="O21" s="204">
        <f>(N21*D21)/C21</f>
        <v>0</v>
      </c>
      <c r="P21" s="204">
        <f t="shared" si="2"/>
        <v>0</v>
      </c>
      <c r="Q21" s="201">
        <v>34293.97</v>
      </c>
      <c r="R21" s="204">
        <f>(Q21*D21)/C21</f>
        <v>3.4599999999999999E-2</v>
      </c>
      <c r="S21" s="204">
        <f t="shared" si="3"/>
        <v>3.4599999999999999E-2</v>
      </c>
      <c r="T21" s="206">
        <v>34293.97</v>
      </c>
      <c r="U21" s="204">
        <f>(T21*D21)/C21</f>
        <v>3.4599999999999999E-2</v>
      </c>
      <c r="V21" s="190">
        <f>U21+S21</f>
        <v>6.9199999999999998E-2</v>
      </c>
    </row>
    <row r="22" spans="1:22" s="4" customFormat="1" ht="15.75" thickBot="1">
      <c r="A22" s="207"/>
      <c r="B22" s="208"/>
      <c r="C22" s="209"/>
      <c r="D22" s="210"/>
      <c r="E22" s="214"/>
      <c r="F22" s="212"/>
      <c r="G22" s="213"/>
      <c r="H22" s="211"/>
      <c r="I22" s="212"/>
      <c r="J22" s="213"/>
      <c r="K22" s="211"/>
      <c r="L22" s="212"/>
      <c r="M22" s="213"/>
      <c r="N22" s="211"/>
      <c r="O22" s="212"/>
      <c r="P22" s="213"/>
      <c r="Q22" s="215"/>
      <c r="R22" s="212"/>
      <c r="S22" s="213"/>
      <c r="T22" s="215"/>
      <c r="U22" s="204"/>
      <c r="V22" s="197"/>
    </row>
    <row r="23" spans="1:22" s="4" customFormat="1" ht="24.75" thickBot="1">
      <c r="A23" s="200">
        <v>9</v>
      </c>
      <c r="B23" s="216" t="s">
        <v>477</v>
      </c>
      <c r="C23" s="201">
        <v>34293.97</v>
      </c>
      <c r="D23" s="202">
        <f>C23/C25</f>
        <v>3.4599999999999999E-2</v>
      </c>
      <c r="E23" s="205">
        <v>0</v>
      </c>
      <c r="F23" s="204">
        <f>(E23*D23)/C23</f>
        <v>0</v>
      </c>
      <c r="G23" s="204">
        <f>F23</f>
        <v>0</v>
      </c>
      <c r="H23" s="203">
        <v>0</v>
      </c>
      <c r="I23" s="204">
        <f>(H23*D23)/C23</f>
        <v>0</v>
      </c>
      <c r="J23" s="204">
        <f t="shared" si="0"/>
        <v>0</v>
      </c>
      <c r="K23" s="203">
        <v>0</v>
      </c>
      <c r="L23" s="204">
        <f>(K23*D23)/C23</f>
        <v>0</v>
      </c>
      <c r="M23" s="204">
        <f t="shared" si="1"/>
        <v>0</v>
      </c>
      <c r="N23" s="203">
        <v>0</v>
      </c>
      <c r="O23" s="204">
        <f>(N23*D23)/C23</f>
        <v>0</v>
      </c>
      <c r="P23" s="204">
        <f t="shared" si="2"/>
        <v>0</v>
      </c>
      <c r="Q23" s="206">
        <v>0</v>
      </c>
      <c r="R23" s="204">
        <f>(Q23*D23)/C23</f>
        <v>0</v>
      </c>
      <c r="S23" s="204">
        <f t="shared" si="3"/>
        <v>0</v>
      </c>
      <c r="T23" s="201">
        <v>34293.97</v>
      </c>
      <c r="U23" s="204">
        <f>(T23*D23)/C23</f>
        <v>3.4599999999999999E-2</v>
      </c>
      <c r="V23" s="190">
        <f>U23+S23</f>
        <v>3.4599999999999999E-2</v>
      </c>
    </row>
    <row r="24" spans="1:22" s="4" customFormat="1" ht="15.75" thickBot="1">
      <c r="A24" s="191"/>
      <c r="B24" s="192"/>
      <c r="C24" s="193"/>
      <c r="D24" s="194"/>
      <c r="E24" s="198"/>
      <c r="F24" s="196"/>
      <c r="G24" s="197"/>
      <c r="H24" s="195"/>
      <c r="I24" s="196"/>
      <c r="J24" s="197"/>
      <c r="K24" s="195"/>
      <c r="L24" s="196"/>
      <c r="M24" s="197"/>
      <c r="N24" s="195"/>
      <c r="O24" s="196"/>
      <c r="P24" s="197"/>
      <c r="Q24" s="199"/>
      <c r="R24" s="196"/>
      <c r="S24" s="197"/>
      <c r="T24" s="199"/>
      <c r="U24" s="196"/>
      <c r="V24" s="197"/>
    </row>
    <row r="25" spans="1:22" s="4" customFormat="1" ht="15.75" thickBot="1">
      <c r="A25" s="280" t="s">
        <v>478</v>
      </c>
      <c r="B25" s="281"/>
      <c r="C25" s="220">
        <f>SUM(C7:C24)+0.01</f>
        <v>992206.74</v>
      </c>
      <c r="D25" s="221">
        <f>SUM(D7:D24)</f>
        <v>1</v>
      </c>
      <c r="E25" s="274">
        <f>SUM(E7:E24)</f>
        <v>220437.17</v>
      </c>
      <c r="F25" s="275"/>
      <c r="G25" s="276"/>
      <c r="H25" s="274">
        <f>SUM(H7:H24)</f>
        <v>104183.33</v>
      </c>
      <c r="I25" s="275"/>
      <c r="J25" s="276"/>
      <c r="K25" s="274">
        <f>SUM(K7:K24)</f>
        <v>104183.33</v>
      </c>
      <c r="L25" s="275"/>
      <c r="M25" s="276"/>
      <c r="N25" s="274">
        <f>SUM(N7:N24)</f>
        <v>28716.66</v>
      </c>
      <c r="O25" s="275"/>
      <c r="P25" s="276"/>
      <c r="Q25" s="274">
        <f>SUM(Q7:Q24)</f>
        <v>297437.78000000003</v>
      </c>
      <c r="R25" s="275"/>
      <c r="S25" s="276"/>
      <c r="T25" s="274">
        <f>SUM(T7:T24)</f>
        <v>237248.44</v>
      </c>
      <c r="U25" s="275"/>
      <c r="V25" s="276"/>
    </row>
    <row r="26" spans="1:22" s="4" customFormat="1" ht="13.5" customHeight="1" thickBot="1">
      <c r="A26" s="222"/>
      <c r="B26" s="277" t="s">
        <v>479</v>
      </c>
      <c r="C26" s="278"/>
      <c r="D26" s="279"/>
      <c r="E26" s="271">
        <f>E25</f>
        <v>220437.17</v>
      </c>
      <c r="F26" s="272"/>
      <c r="G26" s="273"/>
      <c r="H26" s="271">
        <f>E26+H25</f>
        <v>324620.5</v>
      </c>
      <c r="I26" s="272"/>
      <c r="J26" s="273"/>
      <c r="K26" s="271">
        <f>H26+K25</f>
        <v>428803.83</v>
      </c>
      <c r="L26" s="272"/>
      <c r="M26" s="273"/>
      <c r="N26" s="271">
        <f>K26+N25</f>
        <v>457520.49</v>
      </c>
      <c r="O26" s="272"/>
      <c r="P26" s="273"/>
      <c r="Q26" s="271">
        <f>N26+Q25</f>
        <v>754958.27</v>
      </c>
      <c r="R26" s="272"/>
      <c r="S26" s="273"/>
      <c r="T26" s="271">
        <f>(Q26+T25)+0.03</f>
        <v>992206.74</v>
      </c>
      <c r="U26" s="272"/>
      <c r="V26" s="273"/>
    </row>
    <row r="28" spans="1:22">
      <c r="C28" s="101"/>
    </row>
  </sheetData>
  <mergeCells count="24">
    <mergeCell ref="A5:A6"/>
    <mergeCell ref="B5:B6"/>
    <mergeCell ref="C5:C6"/>
    <mergeCell ref="D5:D6"/>
    <mergeCell ref="T5:V5"/>
    <mergeCell ref="E5:G5"/>
    <mergeCell ref="H5:J5"/>
    <mergeCell ref="K5:M5"/>
    <mergeCell ref="N5:P5"/>
    <mergeCell ref="Q5:S5"/>
    <mergeCell ref="T26:V26"/>
    <mergeCell ref="T25:V25"/>
    <mergeCell ref="B26:D26"/>
    <mergeCell ref="E26:G26"/>
    <mergeCell ref="H26:J26"/>
    <mergeCell ref="K26:M26"/>
    <mergeCell ref="N26:P26"/>
    <mergeCell ref="Q26:S26"/>
    <mergeCell ref="Q25:S25"/>
    <mergeCell ref="A25:B25"/>
    <mergeCell ref="E25:G25"/>
    <mergeCell ref="H25:J25"/>
    <mergeCell ref="K25:M25"/>
    <mergeCell ref="N25:P25"/>
  </mergeCells>
  <pageMargins left="0.43307086614173229" right="0.11811023622047245" top="0.78740157480314965" bottom="0.62992125984251968" header="0.31496062992125984" footer="0.11811023622047245"/>
  <pageSetup paperSize="9" fitToWidth="2" orientation="landscape" horizontalDpi="4294967292" verticalDpi="1200" r:id="rId1"/>
  <headerFooter>
    <oddFooter>&amp;L&amp;G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topLeftCell="A7" zoomScaleNormal="100" zoomScaleSheetLayoutView="100" workbookViewId="0">
      <selection activeCell="L13" sqref="L13"/>
    </sheetView>
  </sheetViews>
  <sheetFormatPr defaultRowHeight="12"/>
  <cols>
    <col min="1" max="1" width="11.85546875" style="27" customWidth="1"/>
    <col min="2" max="2" width="22.28515625" style="27" customWidth="1"/>
    <col min="3" max="3" width="7.5703125" style="27" customWidth="1"/>
    <col min="4" max="4" width="8.28515625" style="27" customWidth="1"/>
    <col min="5" max="5" width="3.140625" style="27" customWidth="1"/>
    <col min="6" max="6" width="9.5703125" style="27" customWidth="1"/>
    <col min="7" max="7" width="12.42578125" style="27" bestFit="1" customWidth="1"/>
    <col min="8" max="8" width="10.5703125" style="27" customWidth="1"/>
    <col min="9" max="9" width="11.42578125" style="27" customWidth="1"/>
    <col min="10" max="10" width="9.140625" style="27" customWidth="1"/>
    <col min="11" max="11" width="6.7109375" style="27" customWidth="1"/>
    <col min="12" max="13" width="9.140625" style="27"/>
    <col min="14" max="15" width="18.5703125" style="27" customWidth="1"/>
    <col min="16" max="16384" width="9.140625" style="27"/>
  </cols>
  <sheetData>
    <row r="1" spans="1:10" ht="15" customHeight="1">
      <c r="A1" s="290" t="str">
        <f>Orçamento!A1</f>
        <v>ORÇAMENTO - INSTALAÇÃO ELÉTRICA (Materiais e MO)
          Parque Tecnológico</v>
      </c>
      <c r="B1" s="291"/>
      <c r="C1" s="291"/>
      <c r="D1" s="291"/>
      <c r="E1" s="291"/>
      <c r="F1" s="291"/>
      <c r="G1" s="291"/>
      <c r="H1" s="291"/>
      <c r="I1" s="291"/>
      <c r="J1" s="292"/>
    </row>
    <row r="2" spans="1:10" ht="28.5" customHeight="1">
      <c r="A2" s="258" t="s">
        <v>120</v>
      </c>
      <c r="B2" s="258"/>
      <c r="C2" s="258"/>
      <c r="D2" s="258"/>
      <c r="E2" s="311" t="s">
        <v>7</v>
      </c>
      <c r="F2" s="311"/>
      <c r="G2" s="67">
        <f>Resumo!G19</f>
        <v>992206.74</v>
      </c>
      <c r="H2" s="224" t="s">
        <v>8</v>
      </c>
      <c r="I2" s="98">
        <v>43677</v>
      </c>
      <c r="J2" s="89"/>
    </row>
    <row r="3" spans="1:10" ht="15">
      <c r="A3" s="72" t="s">
        <v>77</v>
      </c>
      <c r="B3" s="66" t="s">
        <v>116</v>
      </c>
      <c r="C3" s="66"/>
      <c r="D3" s="66"/>
      <c r="E3" s="70"/>
      <c r="F3" s="68" t="s">
        <v>119</v>
      </c>
      <c r="G3" s="67" t="e">
        <f>G2/(B6+B5)</f>
        <v>#DIV/0!</v>
      </c>
      <c r="H3" s="68" t="s">
        <v>9</v>
      </c>
      <c r="I3" s="71">
        <f>'BDI - Serviços'!I23</f>
        <v>0.24940000000000001</v>
      </c>
      <c r="J3" s="89"/>
    </row>
    <row r="4" spans="1:10">
      <c r="A4" s="72" t="s">
        <v>69</v>
      </c>
      <c r="B4" s="258" t="s">
        <v>117</v>
      </c>
      <c r="C4" s="258"/>
      <c r="D4" s="258"/>
      <c r="E4" s="258"/>
      <c r="F4" s="258"/>
      <c r="G4" s="258"/>
      <c r="H4" s="72" t="s">
        <v>10</v>
      </c>
      <c r="I4" s="229">
        <f>I23</f>
        <v>0.24940000000000001</v>
      </c>
      <c r="J4" s="89"/>
    </row>
    <row r="5" spans="1:10">
      <c r="A5" s="66"/>
      <c r="B5" s="314"/>
      <c r="C5" s="314"/>
      <c r="D5" s="314"/>
      <c r="E5" s="314"/>
      <c r="F5" s="314"/>
      <c r="G5" s="314"/>
      <c r="H5" s="314"/>
      <c r="I5" s="314"/>
      <c r="J5" s="314"/>
    </row>
    <row r="6" spans="1:10" ht="21" customHeight="1">
      <c r="A6" s="135" t="s">
        <v>498</v>
      </c>
      <c r="B6" s="8"/>
      <c r="C6" s="9"/>
      <c r="D6" s="26"/>
      <c r="G6" s="65"/>
      <c r="H6" s="65"/>
      <c r="I6" s="9"/>
      <c r="J6" s="13"/>
    </row>
    <row r="7" spans="1:10" ht="15">
      <c r="A7" s="315" t="s">
        <v>59</v>
      </c>
      <c r="B7" s="315"/>
      <c r="C7" s="315"/>
      <c r="D7" s="315"/>
      <c r="E7" s="315"/>
      <c r="F7" s="315"/>
      <c r="G7" s="315"/>
      <c r="H7" s="315"/>
      <c r="I7" s="315"/>
      <c r="J7" s="315"/>
    </row>
    <row r="8" spans="1:10">
      <c r="A8" s="31" t="s">
        <v>16</v>
      </c>
      <c r="B8" s="297" t="s">
        <v>17</v>
      </c>
      <c r="C8" s="298"/>
      <c r="D8" s="298"/>
      <c r="E8" s="298"/>
      <c r="F8" s="298"/>
      <c r="G8" s="298"/>
      <c r="H8" s="299"/>
      <c r="I8" s="301">
        <f>SUM(I9:I12)</f>
        <v>6.8500000000000005E-2</v>
      </c>
      <c r="J8" s="301"/>
    </row>
    <row r="9" spans="1:10">
      <c r="A9" s="46" t="s">
        <v>18</v>
      </c>
      <c r="B9" s="300" t="s">
        <v>19</v>
      </c>
      <c r="C9" s="300"/>
      <c r="D9" s="300"/>
      <c r="E9" s="300"/>
      <c r="F9" s="294" t="s">
        <v>20</v>
      </c>
      <c r="G9" s="294"/>
      <c r="H9" s="294"/>
      <c r="I9" s="293">
        <v>3.7999999999999999E-2</v>
      </c>
      <c r="J9" s="293"/>
    </row>
    <row r="10" spans="1:10">
      <c r="A10" s="46" t="s">
        <v>21</v>
      </c>
      <c r="B10" s="300" t="s">
        <v>22</v>
      </c>
      <c r="C10" s="300"/>
      <c r="D10" s="300"/>
      <c r="E10" s="300"/>
      <c r="F10" s="294" t="s">
        <v>23</v>
      </c>
      <c r="G10" s="294"/>
      <c r="H10" s="294"/>
      <c r="I10" s="293">
        <v>7.0000000000000001E-3</v>
      </c>
      <c r="J10" s="293"/>
    </row>
    <row r="11" spans="1:10">
      <c r="A11" s="46" t="s">
        <v>24</v>
      </c>
      <c r="B11" s="300" t="s">
        <v>25</v>
      </c>
      <c r="C11" s="300"/>
      <c r="D11" s="300"/>
      <c r="E11" s="300"/>
      <c r="F11" s="294" t="s">
        <v>26</v>
      </c>
      <c r="G11" s="294"/>
      <c r="H11" s="294"/>
      <c r="I11" s="293">
        <v>1.2E-2</v>
      </c>
      <c r="J11" s="293"/>
    </row>
    <row r="12" spans="1:10">
      <c r="A12" s="46" t="s">
        <v>27</v>
      </c>
      <c r="B12" s="300" t="s">
        <v>28</v>
      </c>
      <c r="C12" s="300"/>
      <c r="D12" s="300"/>
      <c r="E12" s="300"/>
      <c r="F12" s="294" t="s">
        <v>29</v>
      </c>
      <c r="G12" s="294"/>
      <c r="H12" s="294"/>
      <c r="I12" s="293">
        <v>1.15E-2</v>
      </c>
      <c r="J12" s="293"/>
    </row>
    <row r="13" spans="1:10">
      <c r="A13" s="46"/>
      <c r="B13" s="294"/>
      <c r="C13" s="294"/>
      <c r="D13" s="294"/>
      <c r="E13" s="294"/>
      <c r="F13" s="294"/>
      <c r="G13" s="294"/>
      <c r="H13" s="294"/>
      <c r="I13" s="293"/>
      <c r="J13" s="293"/>
    </row>
    <row r="14" spans="1:10">
      <c r="A14" s="31" t="s">
        <v>30</v>
      </c>
      <c r="B14" s="297" t="s">
        <v>31</v>
      </c>
      <c r="C14" s="298"/>
      <c r="D14" s="298"/>
      <c r="E14" s="298"/>
      <c r="F14" s="298"/>
      <c r="G14" s="298"/>
      <c r="H14" s="299"/>
      <c r="I14" s="301">
        <f>SUM(I15:I18)</f>
        <v>0.10150000000000001</v>
      </c>
      <c r="J14" s="301"/>
    </row>
    <row r="15" spans="1:10">
      <c r="A15" s="46" t="s">
        <v>32</v>
      </c>
      <c r="B15" s="300" t="s">
        <v>33</v>
      </c>
      <c r="C15" s="300"/>
      <c r="D15" s="300"/>
      <c r="E15" s="300"/>
      <c r="F15" s="300"/>
      <c r="G15" s="300"/>
      <c r="H15" s="300"/>
      <c r="I15" s="293">
        <v>6.4999999999999997E-3</v>
      </c>
      <c r="J15" s="293"/>
    </row>
    <row r="16" spans="1:10">
      <c r="A16" s="46" t="s">
        <v>34</v>
      </c>
      <c r="B16" s="300" t="s">
        <v>35</v>
      </c>
      <c r="C16" s="300"/>
      <c r="D16" s="300"/>
      <c r="E16" s="300"/>
      <c r="F16" s="300"/>
      <c r="G16" s="300"/>
      <c r="H16" s="300"/>
      <c r="I16" s="293">
        <v>0.03</v>
      </c>
      <c r="J16" s="293"/>
    </row>
    <row r="17" spans="1:14">
      <c r="A17" s="46" t="s">
        <v>36</v>
      </c>
      <c r="B17" s="300" t="s">
        <v>37</v>
      </c>
      <c r="C17" s="300"/>
      <c r="D17" s="300"/>
      <c r="E17" s="300"/>
      <c r="F17" s="300"/>
      <c r="G17" s="300"/>
      <c r="H17" s="300"/>
      <c r="I17" s="293">
        <v>0.02</v>
      </c>
      <c r="J17" s="293"/>
    </row>
    <row r="18" spans="1:14">
      <c r="A18" s="46" t="s">
        <v>43</v>
      </c>
      <c r="B18" s="303" t="s">
        <v>57</v>
      </c>
      <c r="C18" s="304"/>
      <c r="D18" s="304"/>
      <c r="E18" s="304"/>
      <c r="F18" s="304"/>
      <c r="G18" s="304"/>
      <c r="H18" s="305"/>
      <c r="I18" s="312">
        <v>4.4999999999999998E-2</v>
      </c>
      <c r="J18" s="313"/>
    </row>
    <row r="19" spans="1:14">
      <c r="A19" s="46"/>
      <c r="B19" s="294"/>
      <c r="C19" s="294"/>
      <c r="D19" s="294"/>
      <c r="E19" s="294"/>
      <c r="F19" s="294"/>
      <c r="G19" s="294"/>
      <c r="H19" s="294"/>
      <c r="I19" s="294"/>
      <c r="J19" s="294"/>
    </row>
    <row r="20" spans="1:14">
      <c r="A20" s="31" t="s">
        <v>38</v>
      </c>
      <c r="B20" s="297" t="s">
        <v>39</v>
      </c>
      <c r="C20" s="298"/>
      <c r="D20" s="298"/>
      <c r="E20" s="298"/>
      <c r="F20" s="298"/>
      <c r="G20" s="298"/>
      <c r="H20" s="299"/>
      <c r="I20" s="295">
        <f>I21</f>
        <v>0.05</v>
      </c>
      <c r="J20" s="296"/>
    </row>
    <row r="21" spans="1:14">
      <c r="A21" s="46" t="s">
        <v>40</v>
      </c>
      <c r="B21" s="303" t="s">
        <v>41</v>
      </c>
      <c r="C21" s="304"/>
      <c r="D21" s="304"/>
      <c r="E21" s="304"/>
      <c r="F21" s="304"/>
      <c r="G21" s="304"/>
      <c r="H21" s="305"/>
      <c r="I21" s="293">
        <v>0.05</v>
      </c>
      <c r="J21" s="293"/>
    </row>
    <row r="22" spans="1:14">
      <c r="A22" s="32"/>
      <c r="B22" s="307"/>
      <c r="C22" s="308"/>
      <c r="D22" s="308"/>
      <c r="E22" s="308"/>
      <c r="F22" s="308"/>
      <c r="G22" s="308"/>
      <c r="H22" s="309"/>
      <c r="I22" s="307"/>
      <c r="J22" s="309"/>
    </row>
    <row r="23" spans="1:14">
      <c r="A23" s="64"/>
      <c r="B23" s="306" t="s">
        <v>67</v>
      </c>
      <c r="C23" s="306"/>
      <c r="D23" s="306"/>
      <c r="E23" s="306"/>
      <c r="F23" s="306"/>
      <c r="G23" s="306"/>
      <c r="H23" s="306"/>
      <c r="I23" s="310">
        <f>(((1+I9+I10+I11)*(1+I12)*(1+I20))/(1-I14))-1</f>
        <v>0.24940000000000001</v>
      </c>
      <c r="J23" s="310"/>
      <c r="N23" s="33"/>
    </row>
    <row r="24" spans="1:14">
      <c r="A24" s="13"/>
      <c r="B24" s="13"/>
      <c r="C24" s="13"/>
      <c r="D24" s="13"/>
      <c r="E24" s="13"/>
      <c r="F24" s="13"/>
      <c r="G24" s="13"/>
      <c r="H24" s="13"/>
      <c r="I24" s="13"/>
      <c r="J24" s="13"/>
    </row>
    <row r="25" spans="1:14">
      <c r="A25" s="13"/>
      <c r="B25" s="13"/>
      <c r="C25" s="13"/>
      <c r="D25" s="13"/>
      <c r="E25" s="13"/>
      <c r="F25" s="13"/>
      <c r="G25" s="13"/>
      <c r="H25" s="13"/>
      <c r="I25" s="13"/>
      <c r="J25" s="13"/>
      <c r="N25" s="33"/>
    </row>
    <row r="26" spans="1:14" ht="50.25" customHeight="1">
      <c r="A26" s="302" t="s">
        <v>47</v>
      </c>
      <c r="B26" s="302"/>
      <c r="C26" s="302"/>
      <c r="D26" s="302"/>
      <c r="E26" s="302"/>
      <c r="F26" s="302"/>
      <c r="G26" s="302"/>
      <c r="H26" s="302"/>
      <c r="I26" s="302"/>
      <c r="J26" s="302"/>
    </row>
    <row r="27" spans="1:14">
      <c r="A27" s="35"/>
      <c r="B27" s="35"/>
      <c r="C27" s="35"/>
      <c r="D27" s="35"/>
      <c r="E27" s="13"/>
      <c r="F27" s="13"/>
      <c r="G27" s="13"/>
      <c r="H27" s="13"/>
      <c r="I27" s="13"/>
      <c r="J27" s="13"/>
    </row>
    <row r="28" spans="1:14">
      <c r="A28" s="35"/>
      <c r="B28" s="13"/>
      <c r="C28" s="35"/>
      <c r="D28" s="35"/>
      <c r="E28" s="13"/>
      <c r="F28" s="13"/>
      <c r="G28" s="13"/>
      <c r="H28" s="13"/>
      <c r="I28" s="13"/>
      <c r="J28" s="13"/>
    </row>
    <row r="29" spans="1:14">
      <c r="A29" s="35"/>
      <c r="B29" s="35"/>
      <c r="C29" s="35"/>
      <c r="D29" s="35"/>
      <c r="E29" s="13"/>
      <c r="F29" s="13"/>
      <c r="G29" s="13"/>
      <c r="H29" s="13"/>
      <c r="I29" s="13"/>
      <c r="J29" s="13"/>
    </row>
    <row r="30" spans="1:14">
      <c r="A30" s="35" t="s">
        <v>48</v>
      </c>
      <c r="B30" s="35"/>
      <c r="C30" s="35"/>
      <c r="D30" s="35"/>
      <c r="E30" s="13"/>
      <c r="F30" s="13"/>
      <c r="G30" s="13"/>
      <c r="H30" s="13"/>
      <c r="I30" s="13"/>
      <c r="J30" s="13"/>
    </row>
    <row r="31" spans="1:14">
      <c r="A31" s="90" t="s">
        <v>49</v>
      </c>
      <c r="B31" s="35"/>
      <c r="C31" s="35"/>
      <c r="D31" s="35"/>
      <c r="E31" s="13"/>
      <c r="F31" s="13"/>
      <c r="G31" s="13"/>
      <c r="H31" s="13"/>
      <c r="I31" s="13"/>
      <c r="J31" s="13"/>
    </row>
    <row r="32" spans="1:14">
      <c r="A32" s="90" t="s">
        <v>50</v>
      </c>
      <c r="B32" s="35"/>
      <c r="C32" s="35"/>
      <c r="D32" s="35"/>
      <c r="E32" s="13"/>
      <c r="F32" s="13"/>
      <c r="G32" s="13"/>
      <c r="H32" s="13"/>
      <c r="I32" s="13"/>
      <c r="J32" s="13"/>
    </row>
    <row r="33" spans="1:10">
      <c r="A33" s="90" t="s">
        <v>51</v>
      </c>
      <c r="B33" s="35"/>
      <c r="C33" s="35"/>
      <c r="D33" s="35"/>
      <c r="E33" s="13"/>
      <c r="F33" s="13"/>
      <c r="G33" s="13"/>
      <c r="H33" s="13"/>
      <c r="I33" s="13"/>
      <c r="J33" s="13"/>
    </row>
    <row r="34" spans="1:10">
      <c r="A34" s="90" t="s">
        <v>52</v>
      </c>
      <c r="B34" s="35"/>
      <c r="C34" s="35"/>
      <c r="D34" s="35"/>
      <c r="E34" s="13"/>
      <c r="F34" s="13"/>
      <c r="G34" s="13"/>
      <c r="H34" s="13"/>
      <c r="I34" s="13"/>
      <c r="J34" s="13"/>
    </row>
    <row r="35" spans="1:10">
      <c r="A35" s="90" t="s">
        <v>53</v>
      </c>
      <c r="B35" s="35"/>
      <c r="C35" s="35"/>
      <c r="D35" s="35"/>
      <c r="E35" s="13"/>
      <c r="F35" s="13"/>
      <c r="G35" s="13"/>
      <c r="H35" s="13"/>
      <c r="I35" s="13"/>
      <c r="J35" s="13"/>
    </row>
    <row r="36" spans="1:10">
      <c r="A36" s="90" t="s">
        <v>54</v>
      </c>
      <c r="B36" s="13"/>
      <c r="C36" s="13"/>
      <c r="D36" s="13"/>
      <c r="E36" s="13"/>
      <c r="F36" s="13"/>
      <c r="G36" s="13"/>
      <c r="H36" s="13"/>
      <c r="I36" s="13"/>
      <c r="J36" s="13"/>
    </row>
    <row r="37" spans="1:10">
      <c r="A37" s="13"/>
      <c r="B37" s="13"/>
      <c r="C37" s="13"/>
      <c r="D37" s="13"/>
      <c r="E37" s="13"/>
      <c r="F37" s="13"/>
      <c r="G37" s="13"/>
      <c r="H37" s="13"/>
      <c r="I37" s="13"/>
      <c r="J37" s="13"/>
    </row>
    <row r="38" spans="1:10">
      <c r="A38" s="13"/>
      <c r="B38" s="13"/>
      <c r="C38" s="13"/>
      <c r="D38" s="13"/>
      <c r="E38" s="13"/>
      <c r="F38" s="13"/>
      <c r="G38" s="13"/>
      <c r="H38" s="13"/>
      <c r="I38" s="13"/>
      <c r="J38" s="13"/>
    </row>
    <row r="39" spans="1:10">
      <c r="A39" s="13"/>
      <c r="B39" s="13"/>
      <c r="C39" s="13"/>
      <c r="D39" s="13"/>
      <c r="E39" s="13"/>
      <c r="F39" s="13"/>
      <c r="G39" s="13"/>
      <c r="H39" s="13"/>
      <c r="I39" s="13"/>
      <c r="J39" s="13"/>
    </row>
    <row r="40" spans="1:10">
      <c r="A40" s="13"/>
      <c r="B40" s="13"/>
      <c r="C40" s="13"/>
      <c r="D40" s="13"/>
      <c r="E40" s="13"/>
      <c r="F40" s="13"/>
      <c r="G40" s="13"/>
      <c r="H40" s="13"/>
      <c r="I40" s="13"/>
      <c r="J40" s="13"/>
    </row>
    <row r="41" spans="1:10">
      <c r="A41" s="13"/>
      <c r="B41" s="13"/>
      <c r="C41" s="13"/>
      <c r="D41" s="13"/>
      <c r="E41" s="13"/>
      <c r="F41" s="13"/>
      <c r="G41" s="13"/>
      <c r="H41" s="13"/>
      <c r="I41" s="13"/>
      <c r="J41" s="13"/>
    </row>
    <row r="42" spans="1:10">
      <c r="A42" s="13"/>
      <c r="B42" s="13"/>
      <c r="C42" s="13"/>
      <c r="D42" s="13"/>
      <c r="E42" s="13"/>
      <c r="F42" s="13"/>
      <c r="G42" s="13"/>
      <c r="H42" s="13"/>
      <c r="I42" s="13"/>
      <c r="J42" s="13"/>
    </row>
    <row r="43" spans="1:10">
      <c r="A43" s="13"/>
      <c r="B43" s="13"/>
      <c r="C43" s="13"/>
      <c r="D43" s="13"/>
      <c r="E43" s="13"/>
      <c r="F43" s="13"/>
      <c r="G43" s="13"/>
      <c r="H43" s="13"/>
      <c r="I43" s="13"/>
      <c r="J43" s="13"/>
    </row>
    <row r="44" spans="1:10">
      <c r="A44" s="13"/>
      <c r="B44" s="13"/>
      <c r="C44" s="13"/>
      <c r="D44" s="13"/>
      <c r="E44" s="13"/>
      <c r="F44" s="13"/>
      <c r="G44" s="13"/>
      <c r="H44" s="13"/>
      <c r="I44" s="13"/>
      <c r="J44" s="13"/>
    </row>
    <row r="45" spans="1:10">
      <c r="A45" s="13"/>
      <c r="B45" s="13"/>
      <c r="C45" s="13"/>
      <c r="D45" s="13"/>
      <c r="E45" s="13"/>
      <c r="F45" s="13"/>
      <c r="G45" s="13"/>
      <c r="H45" s="13"/>
      <c r="I45" s="13"/>
      <c r="J45" s="13"/>
    </row>
    <row r="46" spans="1:10">
      <c r="A46" s="13"/>
      <c r="B46" s="13"/>
      <c r="C46" s="13"/>
      <c r="D46" s="13"/>
      <c r="E46" s="13"/>
      <c r="F46" s="13"/>
      <c r="G46" s="13"/>
      <c r="H46" s="13"/>
      <c r="I46" s="13"/>
      <c r="J46" s="13"/>
    </row>
    <row r="47" spans="1:10">
      <c r="A47" s="13"/>
      <c r="B47" s="13"/>
      <c r="C47" s="13"/>
      <c r="D47" s="13"/>
      <c r="E47" s="13"/>
      <c r="F47" s="13"/>
      <c r="G47" s="13"/>
      <c r="H47" s="13"/>
      <c r="I47" s="13"/>
      <c r="J47" s="13"/>
    </row>
    <row r="48" spans="1:10">
      <c r="A48" s="13"/>
      <c r="B48" s="13"/>
      <c r="C48" s="13"/>
      <c r="D48" s="13"/>
      <c r="E48" s="13"/>
      <c r="F48" s="13"/>
      <c r="G48" s="13"/>
      <c r="H48" s="13"/>
      <c r="I48" s="13"/>
      <c r="J48" s="13"/>
    </row>
    <row r="49" spans="1:10">
      <c r="A49" s="13"/>
      <c r="B49" s="13"/>
      <c r="C49" s="13"/>
      <c r="D49" s="13"/>
      <c r="E49" s="13"/>
      <c r="F49" s="13"/>
      <c r="G49" s="13"/>
      <c r="H49" s="13"/>
      <c r="I49" s="13"/>
      <c r="J49" s="13"/>
    </row>
    <row r="50" spans="1:10">
      <c r="A50" s="13"/>
      <c r="B50" s="13"/>
      <c r="C50" s="13"/>
      <c r="D50" s="13"/>
      <c r="E50" s="13"/>
      <c r="F50" s="13"/>
      <c r="G50" s="13"/>
      <c r="H50" s="13"/>
      <c r="I50" s="13"/>
      <c r="J50" s="13"/>
    </row>
    <row r="51" spans="1:10">
      <c r="A51" s="13"/>
      <c r="B51" s="13"/>
      <c r="C51" s="13"/>
      <c r="D51" s="13"/>
      <c r="E51" s="13"/>
      <c r="F51" s="13"/>
      <c r="G51" s="13"/>
      <c r="H51" s="13"/>
      <c r="I51" s="13"/>
      <c r="J51" s="13"/>
    </row>
    <row r="52" spans="1:10">
      <c r="A52" s="13"/>
      <c r="B52" s="13"/>
      <c r="C52" s="13"/>
      <c r="D52" s="13"/>
      <c r="E52" s="13"/>
      <c r="F52" s="13"/>
      <c r="G52" s="13"/>
      <c r="H52" s="13"/>
      <c r="I52" s="13"/>
      <c r="J52" s="13"/>
    </row>
  </sheetData>
  <mergeCells count="43">
    <mergeCell ref="A2:D2"/>
    <mergeCell ref="E2:F2"/>
    <mergeCell ref="B4:G4"/>
    <mergeCell ref="B18:H18"/>
    <mergeCell ref="I18:J18"/>
    <mergeCell ref="B5:J5"/>
    <mergeCell ref="F9:H9"/>
    <mergeCell ref="A7:J7"/>
    <mergeCell ref="B17:H17"/>
    <mergeCell ref="F10:H10"/>
    <mergeCell ref="F11:H11"/>
    <mergeCell ref="F12:H12"/>
    <mergeCell ref="B14:H14"/>
    <mergeCell ref="B13:H13"/>
    <mergeCell ref="I9:J9"/>
    <mergeCell ref="I10:J10"/>
    <mergeCell ref="B15:H15"/>
    <mergeCell ref="I8:J8"/>
    <mergeCell ref="B16:H16"/>
    <mergeCell ref="A26:J26"/>
    <mergeCell ref="B20:H20"/>
    <mergeCell ref="B21:H21"/>
    <mergeCell ref="B23:H23"/>
    <mergeCell ref="B22:H22"/>
    <mergeCell ref="I22:J22"/>
    <mergeCell ref="I23:J23"/>
    <mergeCell ref="I21:J21"/>
    <mergeCell ref="A1:J1"/>
    <mergeCell ref="I17:J17"/>
    <mergeCell ref="I19:J19"/>
    <mergeCell ref="I20:J20"/>
    <mergeCell ref="B8:H8"/>
    <mergeCell ref="B9:E9"/>
    <mergeCell ref="B10:E10"/>
    <mergeCell ref="B11:E11"/>
    <mergeCell ref="B12:E12"/>
    <mergeCell ref="I11:J11"/>
    <mergeCell ref="I12:J12"/>
    <mergeCell ref="I13:J13"/>
    <mergeCell ref="I14:J14"/>
    <mergeCell ref="I15:J15"/>
    <mergeCell ref="I16:J16"/>
    <mergeCell ref="B19:H19"/>
  </mergeCells>
  <pageMargins left="0.59055118110236227" right="0.11811023622047245" top="1.0236220472440944" bottom="0.59055118110236227" header="0.31496062992125984" footer="0.11811023622047245"/>
  <pageSetup paperSize="9" scale="90" orientation="portrait" horizontalDpi="300" verticalDpi="300" r:id="rId1"/>
  <headerFooter>
    <oddFooter>&amp;L&amp;G&amp;C&amp;A</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topLeftCell="A19" zoomScaleNormal="100" zoomScaleSheetLayoutView="100" workbookViewId="0">
      <selection activeCell="N5" sqref="N5"/>
    </sheetView>
  </sheetViews>
  <sheetFormatPr defaultRowHeight="12"/>
  <cols>
    <col min="1" max="1" width="11.28515625" style="27" customWidth="1"/>
    <col min="2" max="2" width="22.28515625" style="27" bestFit="1" customWidth="1"/>
    <col min="3" max="3" width="7.5703125" style="27" customWidth="1"/>
    <col min="4" max="4" width="4.85546875" style="27" customWidth="1"/>
    <col min="5" max="5" width="7.140625" style="27" customWidth="1"/>
    <col min="6" max="6" width="7.5703125" style="27" customWidth="1"/>
    <col min="7" max="7" width="12.42578125" style="27" bestFit="1" customWidth="1"/>
    <col min="8" max="8" width="9.28515625" style="27" customWidth="1"/>
    <col min="9" max="9" width="9.85546875" style="27" bestFit="1" customWidth="1"/>
    <col min="10" max="10" width="10" style="27" customWidth="1"/>
    <col min="11" max="11" width="6.7109375" style="27" customWidth="1"/>
    <col min="12" max="13" width="9.140625" style="27"/>
    <col min="14" max="15" width="18.5703125" style="27" customWidth="1"/>
    <col min="16" max="16384" width="9.140625" style="27"/>
  </cols>
  <sheetData>
    <row r="1" spans="1:10" ht="15" customHeight="1">
      <c r="A1" s="318" t="str">
        <f>'BDI - Serviços'!A1:J1</f>
        <v>ORÇAMENTO - INSTALAÇÃO ELÉTRICA (Materiais e MO)
          Parque Tecnológico</v>
      </c>
      <c r="B1" s="318"/>
      <c r="C1" s="318"/>
      <c r="D1" s="318"/>
      <c r="E1" s="318"/>
      <c r="F1" s="318"/>
      <c r="G1" s="318"/>
      <c r="H1" s="318"/>
      <c r="I1" s="318"/>
      <c r="J1" s="318"/>
    </row>
    <row r="2" spans="1:10" ht="43.5" customHeight="1">
      <c r="A2" s="320" t="str">
        <f>'BDI - Serviços'!A2</f>
        <v>Proprietário:  FUNDAÇÃO PARA O DESENVOLVIMENTO AGRO AMBIENTAL, CIENTÍFICO E TECNOLÓGICO DE SORRISO</v>
      </c>
      <c r="B2" s="320"/>
      <c r="C2" s="320"/>
      <c r="D2" s="320"/>
      <c r="E2" s="93" t="s">
        <v>7</v>
      </c>
      <c r="F2" s="93"/>
      <c r="G2" s="94">
        <f>Orçamento!G3</f>
        <v>992206.74</v>
      </c>
      <c r="H2" s="93" t="s">
        <v>8</v>
      </c>
      <c r="I2" s="69">
        <f>'BDI - Serviços'!I2</f>
        <v>43677</v>
      </c>
      <c r="J2" s="93"/>
    </row>
    <row r="3" spans="1:10" ht="21" customHeight="1">
      <c r="A3" s="66" t="str">
        <f>'BDI - Serviços'!A3</f>
        <v>Obra:</v>
      </c>
      <c r="B3" s="73" t="str">
        <f>'BDI - Serviços'!B3</f>
        <v>Parque Tecnológico</v>
      </c>
      <c r="C3" s="89"/>
      <c r="D3" s="89"/>
      <c r="E3" s="66"/>
      <c r="F3" s="66" t="s">
        <v>119</v>
      </c>
      <c r="G3" s="95" t="e">
        <f>'BDI - Serviços'!G3</f>
        <v>#DIV/0!</v>
      </c>
      <c r="H3" s="92" t="s">
        <v>9</v>
      </c>
      <c r="I3" s="71">
        <f>I23</f>
        <v>0.1278</v>
      </c>
      <c r="J3" s="89"/>
    </row>
    <row r="4" spans="1:10" ht="30.75" customHeight="1">
      <c r="A4" s="66" t="str">
        <f>'BDI - Serviços'!A4</f>
        <v>Local:</v>
      </c>
      <c r="B4" s="258" t="str">
        <f>'BDI - Serviços'!B4:G4</f>
        <v>Rodovia MT 242, Sorriso/MT</v>
      </c>
      <c r="C4" s="258"/>
      <c r="D4" s="258"/>
      <c r="E4" s="258"/>
      <c r="F4" s="258"/>
      <c r="G4" s="258"/>
      <c r="H4" s="92" t="s">
        <v>10</v>
      </c>
      <c r="I4" s="324">
        <f>I23</f>
        <v>0.1278</v>
      </c>
      <c r="J4" s="325"/>
    </row>
    <row r="5" spans="1:10" ht="28.5" customHeight="1">
      <c r="A5" s="66"/>
      <c r="B5" s="137"/>
      <c r="C5" s="89"/>
      <c r="D5" s="258"/>
      <c r="E5" s="258"/>
      <c r="F5" s="258"/>
      <c r="G5" s="258"/>
      <c r="H5" s="258"/>
      <c r="I5" s="258"/>
      <c r="J5" s="258"/>
    </row>
    <row r="6" spans="1:10" ht="21" customHeight="1">
      <c r="A6" s="136"/>
      <c r="B6" s="74"/>
      <c r="C6" s="89"/>
      <c r="D6" s="66"/>
      <c r="E6" s="66"/>
      <c r="F6" s="89"/>
      <c r="G6" s="91"/>
      <c r="H6" s="92"/>
      <c r="I6" s="89"/>
      <c r="J6" s="89"/>
    </row>
    <row r="7" spans="1:10">
      <c r="A7" s="318" t="s">
        <v>58</v>
      </c>
      <c r="B7" s="318"/>
      <c r="C7" s="318"/>
      <c r="D7" s="318"/>
      <c r="E7" s="318"/>
      <c r="F7" s="318"/>
      <c r="G7" s="318"/>
      <c r="H7" s="318"/>
      <c r="I7" s="318"/>
      <c r="J7" s="318"/>
    </row>
    <row r="8" spans="1:10">
      <c r="A8" s="31" t="s">
        <v>16</v>
      </c>
      <c r="B8" s="319" t="s">
        <v>60</v>
      </c>
      <c r="C8" s="319"/>
      <c r="D8" s="319"/>
      <c r="E8" s="319"/>
      <c r="F8" s="319"/>
      <c r="G8" s="319"/>
      <c r="H8" s="319"/>
      <c r="I8" s="301">
        <f>SUM(I9:I13)</f>
        <v>4.3900000000000002E-2</v>
      </c>
      <c r="J8" s="301"/>
    </row>
    <row r="9" spans="1:10">
      <c r="A9" s="44" t="s">
        <v>18</v>
      </c>
      <c r="B9" s="300" t="s">
        <v>61</v>
      </c>
      <c r="C9" s="300"/>
      <c r="D9" s="300"/>
      <c r="E9" s="300"/>
      <c r="F9" s="294"/>
      <c r="G9" s="294"/>
      <c r="H9" s="294"/>
      <c r="I9" s="293">
        <v>2.0500000000000001E-2</v>
      </c>
      <c r="J9" s="293"/>
    </row>
    <row r="10" spans="1:10">
      <c r="A10" s="44" t="s">
        <v>21</v>
      </c>
      <c r="B10" s="300" t="s">
        <v>62</v>
      </c>
      <c r="C10" s="300"/>
      <c r="D10" s="300"/>
      <c r="E10" s="300"/>
      <c r="F10" s="294"/>
      <c r="G10" s="294"/>
      <c r="H10" s="294"/>
      <c r="I10" s="293">
        <v>2.2000000000000001E-3</v>
      </c>
      <c r="J10" s="293"/>
    </row>
    <row r="11" spans="1:10">
      <c r="A11" s="44" t="s">
        <v>24</v>
      </c>
      <c r="B11" s="300" t="s">
        <v>28</v>
      </c>
      <c r="C11" s="300"/>
      <c r="D11" s="300"/>
      <c r="E11" s="300"/>
      <c r="F11" s="294"/>
      <c r="G11" s="294"/>
      <c r="H11" s="294"/>
      <c r="I11" s="293">
        <v>1.2E-2</v>
      </c>
      <c r="J11" s="293"/>
    </row>
    <row r="12" spans="1:10">
      <c r="A12" s="44" t="s">
        <v>27</v>
      </c>
      <c r="B12" s="303" t="s">
        <v>63</v>
      </c>
      <c r="C12" s="304"/>
      <c r="D12" s="304"/>
      <c r="E12" s="305"/>
      <c r="F12" s="321"/>
      <c r="G12" s="322"/>
      <c r="H12" s="323"/>
      <c r="I12" s="312">
        <v>4.1999999999999997E-3</v>
      </c>
      <c r="J12" s="313"/>
    </row>
    <row r="13" spans="1:10">
      <c r="A13" s="44" t="s">
        <v>42</v>
      </c>
      <c r="B13" s="300" t="s">
        <v>64</v>
      </c>
      <c r="C13" s="300"/>
      <c r="D13" s="300"/>
      <c r="E13" s="300"/>
      <c r="F13" s="294"/>
      <c r="G13" s="294"/>
      <c r="H13" s="294"/>
      <c r="I13" s="293">
        <v>5.0000000000000001E-3</v>
      </c>
      <c r="J13" s="293"/>
    </row>
    <row r="14" spans="1:10">
      <c r="A14" s="44"/>
      <c r="B14" s="294"/>
      <c r="C14" s="294"/>
      <c r="D14" s="294"/>
      <c r="E14" s="294"/>
      <c r="F14" s="294"/>
      <c r="G14" s="294"/>
      <c r="H14" s="294"/>
      <c r="I14" s="293"/>
      <c r="J14" s="293"/>
    </row>
    <row r="15" spans="1:10">
      <c r="A15" s="31" t="s">
        <v>30</v>
      </c>
      <c r="B15" s="297" t="s">
        <v>31</v>
      </c>
      <c r="C15" s="298"/>
      <c r="D15" s="298"/>
      <c r="E15" s="298"/>
      <c r="F15" s="298"/>
      <c r="G15" s="298"/>
      <c r="H15" s="299"/>
      <c r="I15" s="301">
        <f>SUM(I16:I18)</f>
        <v>7.1499999999999994E-2</v>
      </c>
      <c r="J15" s="301"/>
    </row>
    <row r="16" spans="1:10">
      <c r="A16" s="44" t="s">
        <v>32</v>
      </c>
      <c r="B16" s="300" t="s">
        <v>33</v>
      </c>
      <c r="C16" s="300"/>
      <c r="D16" s="300"/>
      <c r="E16" s="300"/>
      <c r="F16" s="300"/>
      <c r="G16" s="300"/>
      <c r="H16" s="300"/>
      <c r="I16" s="293">
        <v>6.4999999999999997E-3</v>
      </c>
      <c r="J16" s="293"/>
    </row>
    <row r="17" spans="1:14">
      <c r="A17" s="44" t="s">
        <v>34</v>
      </c>
      <c r="B17" s="300" t="s">
        <v>35</v>
      </c>
      <c r="C17" s="300"/>
      <c r="D17" s="300"/>
      <c r="E17" s="300"/>
      <c r="F17" s="300"/>
      <c r="G17" s="300"/>
      <c r="H17" s="300"/>
      <c r="I17" s="293">
        <v>0.03</v>
      </c>
      <c r="J17" s="293"/>
    </row>
    <row r="18" spans="1:14">
      <c r="A18" s="44" t="s">
        <v>36</v>
      </c>
      <c r="B18" s="300" t="s">
        <v>37</v>
      </c>
      <c r="C18" s="300"/>
      <c r="D18" s="300"/>
      <c r="E18" s="300"/>
      <c r="F18" s="300"/>
      <c r="G18" s="300"/>
      <c r="H18" s="300"/>
      <c r="I18" s="293">
        <v>3.5000000000000003E-2</v>
      </c>
      <c r="J18" s="293"/>
    </row>
    <row r="19" spans="1:14">
      <c r="A19" s="44"/>
      <c r="B19" s="294"/>
      <c r="C19" s="294"/>
      <c r="D19" s="294"/>
      <c r="E19" s="294"/>
      <c r="F19" s="294"/>
      <c r="G19" s="294"/>
      <c r="H19" s="294"/>
      <c r="I19" s="294"/>
      <c r="J19" s="294"/>
    </row>
    <row r="20" spans="1:14">
      <c r="A20" s="31" t="s">
        <v>38</v>
      </c>
      <c r="B20" s="297" t="s">
        <v>39</v>
      </c>
      <c r="C20" s="298"/>
      <c r="D20" s="298"/>
      <c r="E20" s="298"/>
      <c r="F20" s="298"/>
      <c r="G20" s="298"/>
      <c r="H20" s="299"/>
      <c r="I20" s="301">
        <f>I21</f>
        <v>3.8300000000000001E-2</v>
      </c>
      <c r="J20" s="301"/>
    </row>
    <row r="21" spans="1:14">
      <c r="A21" s="44" t="s">
        <v>40</v>
      </c>
      <c r="B21" s="303" t="s">
        <v>65</v>
      </c>
      <c r="C21" s="304"/>
      <c r="D21" s="304"/>
      <c r="E21" s="304"/>
      <c r="F21" s="304"/>
      <c r="G21" s="304"/>
      <c r="H21" s="305"/>
      <c r="I21" s="293">
        <v>3.8300000000000001E-2</v>
      </c>
      <c r="J21" s="293"/>
    </row>
    <row r="22" spans="1:14">
      <c r="A22" s="32"/>
      <c r="B22" s="307"/>
      <c r="C22" s="308"/>
      <c r="D22" s="308"/>
      <c r="E22" s="308"/>
      <c r="F22" s="308"/>
      <c r="G22" s="308"/>
      <c r="H22" s="309"/>
      <c r="I22" s="307"/>
      <c r="J22" s="309"/>
    </row>
    <row r="23" spans="1:14">
      <c r="A23" s="64"/>
      <c r="B23" s="306" t="s">
        <v>66</v>
      </c>
      <c r="C23" s="306"/>
      <c r="D23" s="306"/>
      <c r="E23" s="306"/>
      <c r="F23" s="306"/>
      <c r="G23" s="306"/>
      <c r="H23" s="306"/>
      <c r="I23" s="316">
        <f>((1-I18+I8+I20)/(1-I15))-1</f>
        <v>0.1278</v>
      </c>
      <c r="J23" s="317"/>
      <c r="N23" s="33"/>
    </row>
    <row r="24" spans="1:14">
      <c r="A24" s="13"/>
      <c r="B24" s="13"/>
      <c r="C24" s="13"/>
      <c r="D24" s="13"/>
      <c r="E24" s="13"/>
      <c r="F24" s="13"/>
      <c r="G24" s="13"/>
      <c r="H24" s="13"/>
      <c r="I24" s="13"/>
      <c r="J24" s="13"/>
    </row>
    <row r="25" spans="1:14">
      <c r="A25" s="13"/>
      <c r="B25" s="13"/>
      <c r="C25" s="13"/>
      <c r="D25" s="13"/>
      <c r="E25" s="13"/>
      <c r="F25" s="13"/>
      <c r="G25" s="13"/>
      <c r="H25" s="13"/>
      <c r="I25" s="13"/>
      <c r="J25" s="13"/>
      <c r="N25" s="33"/>
    </row>
    <row r="26" spans="1:14" ht="50.25" customHeight="1">
      <c r="A26" s="302" t="s">
        <v>47</v>
      </c>
      <c r="B26" s="302"/>
      <c r="C26" s="302"/>
      <c r="D26" s="302"/>
      <c r="E26" s="302"/>
      <c r="F26" s="302"/>
      <c r="G26" s="302"/>
      <c r="H26" s="302"/>
      <c r="I26" s="302"/>
      <c r="J26" s="302"/>
    </row>
    <row r="27" spans="1:14">
      <c r="A27" s="35"/>
      <c r="B27" s="35"/>
      <c r="C27" s="35"/>
      <c r="D27" s="35"/>
      <c r="E27" s="13"/>
      <c r="F27" s="13"/>
      <c r="G27" s="13"/>
      <c r="H27" s="13"/>
      <c r="I27" s="13"/>
      <c r="J27" s="13"/>
    </row>
    <row r="28" spans="1:14" ht="15">
      <c r="A28" s="35"/>
      <c r="B28" s="13"/>
      <c r="C28" s="4"/>
      <c r="D28" s="35"/>
      <c r="E28" s="4"/>
      <c r="F28" s="13"/>
      <c r="G28" s="13"/>
      <c r="H28" s="13"/>
      <c r="I28" s="13"/>
      <c r="J28" s="13"/>
    </row>
    <row r="29" spans="1:14">
      <c r="A29" s="35"/>
      <c r="B29" s="35"/>
      <c r="C29" s="35"/>
      <c r="D29" s="35"/>
      <c r="E29" s="13"/>
      <c r="F29" s="13"/>
      <c r="G29" s="13"/>
      <c r="H29" s="13"/>
      <c r="I29" s="13"/>
      <c r="J29" s="13"/>
    </row>
    <row r="30" spans="1:14">
      <c r="A30" s="35"/>
      <c r="B30" s="35"/>
      <c r="C30" s="35"/>
      <c r="D30" s="35"/>
      <c r="E30" s="13"/>
      <c r="F30" s="13"/>
      <c r="G30" s="13"/>
      <c r="H30" s="13"/>
      <c r="I30" s="13"/>
      <c r="J30" s="13"/>
    </row>
    <row r="31" spans="1:14">
      <c r="A31" s="90"/>
      <c r="B31" s="35"/>
      <c r="C31" s="35"/>
      <c r="D31" s="35"/>
      <c r="E31" s="13"/>
      <c r="F31" s="13"/>
      <c r="G31" s="13"/>
      <c r="H31" s="13"/>
      <c r="I31" s="13"/>
      <c r="J31" s="13"/>
    </row>
    <row r="32" spans="1:14">
      <c r="A32" s="36"/>
      <c r="B32" s="35"/>
      <c r="C32" s="35"/>
      <c r="D32" s="35"/>
      <c r="E32" s="13"/>
      <c r="F32" s="13"/>
      <c r="G32" s="13"/>
      <c r="H32" s="13"/>
      <c r="I32" s="13"/>
      <c r="J32" s="29"/>
    </row>
    <row r="33" spans="1:10">
      <c r="A33" s="36"/>
      <c r="B33" s="35"/>
      <c r="C33" s="35"/>
      <c r="D33" s="35"/>
      <c r="E33" s="13"/>
      <c r="F33" s="13"/>
      <c r="G33" s="13"/>
      <c r="H33" s="13"/>
      <c r="I33" s="13"/>
      <c r="J33" s="29"/>
    </row>
    <row r="34" spans="1:10">
      <c r="A34" s="36"/>
      <c r="B34" s="35"/>
      <c r="C34" s="35"/>
      <c r="D34" s="35"/>
      <c r="E34" s="13"/>
      <c r="F34" s="13"/>
      <c r="G34" s="13"/>
      <c r="H34" s="13"/>
      <c r="I34" s="13"/>
      <c r="J34" s="29"/>
    </row>
    <row r="35" spans="1:10">
      <c r="A35" s="36"/>
      <c r="B35" s="35"/>
      <c r="C35" s="35"/>
      <c r="D35" s="35"/>
      <c r="E35" s="13"/>
      <c r="F35" s="13"/>
      <c r="G35" s="13"/>
      <c r="H35" s="13"/>
      <c r="I35" s="13"/>
      <c r="J35" s="29"/>
    </row>
    <row r="36" spans="1:10">
      <c r="A36" s="36"/>
      <c r="B36" s="13"/>
      <c r="C36" s="13"/>
      <c r="D36" s="13"/>
      <c r="E36" s="13"/>
      <c r="F36" s="13"/>
      <c r="G36" s="13"/>
      <c r="H36" s="13"/>
      <c r="I36" s="13"/>
      <c r="J36" s="29"/>
    </row>
    <row r="37" spans="1:10">
      <c r="A37" s="34"/>
      <c r="B37" s="13"/>
      <c r="C37" s="13"/>
      <c r="D37" s="13"/>
      <c r="E37" s="13"/>
      <c r="F37" s="13"/>
      <c r="G37" s="13"/>
      <c r="H37" s="13"/>
      <c r="I37" s="13"/>
      <c r="J37" s="29"/>
    </row>
    <row r="38" spans="1:10">
      <c r="A38" s="37"/>
      <c r="B38" s="28"/>
      <c r="C38" s="28"/>
      <c r="D38" s="28"/>
      <c r="E38" s="28"/>
      <c r="F38" s="28"/>
      <c r="G38" s="28"/>
      <c r="H38" s="28"/>
      <c r="I38" s="28"/>
      <c r="J38" s="38"/>
    </row>
    <row r="39" spans="1:10">
      <c r="A39" s="39"/>
      <c r="B39" s="13"/>
      <c r="C39" s="13"/>
      <c r="D39" s="13"/>
      <c r="E39" s="13"/>
      <c r="F39" s="13"/>
      <c r="G39" s="13"/>
      <c r="H39" s="13"/>
      <c r="I39" s="13"/>
      <c r="J39" s="40"/>
    </row>
    <row r="40" spans="1:10">
      <c r="A40" s="39"/>
      <c r="B40" s="13"/>
      <c r="C40" s="13"/>
      <c r="D40" s="13"/>
      <c r="E40" s="13"/>
      <c r="F40" s="13"/>
      <c r="G40" s="13"/>
      <c r="H40" s="13"/>
      <c r="I40" s="13"/>
      <c r="J40" s="40"/>
    </row>
    <row r="41" spans="1:10">
      <c r="A41" s="39"/>
      <c r="B41" s="13"/>
      <c r="C41" s="13"/>
      <c r="D41" s="13"/>
      <c r="E41" s="13"/>
      <c r="F41" s="13"/>
      <c r="G41" s="13"/>
      <c r="H41" s="13"/>
      <c r="I41" s="13"/>
      <c r="J41" s="40"/>
    </row>
    <row r="42" spans="1:10" ht="12.75" thickBot="1">
      <c r="A42" s="41"/>
      <c r="B42" s="42"/>
      <c r="C42" s="42"/>
      <c r="D42" s="42"/>
      <c r="E42" s="42"/>
      <c r="F42" s="42"/>
      <c r="G42" s="42"/>
      <c r="H42" s="42"/>
      <c r="I42" s="42"/>
      <c r="J42" s="43"/>
    </row>
    <row r="43" spans="1:10">
      <c r="A43" s="13"/>
      <c r="B43" s="13"/>
      <c r="C43" s="13"/>
      <c r="D43" s="13"/>
      <c r="E43" s="13"/>
      <c r="F43" s="13"/>
      <c r="G43" s="13"/>
      <c r="H43" s="13"/>
      <c r="I43" s="13"/>
      <c r="J43" s="13"/>
    </row>
    <row r="44" spans="1:10">
      <c r="A44" s="13"/>
      <c r="B44" s="13"/>
      <c r="C44" s="13"/>
      <c r="D44" s="13"/>
      <c r="E44" s="13"/>
      <c r="F44" s="13"/>
      <c r="G44" s="13"/>
      <c r="H44" s="13"/>
      <c r="I44" s="13"/>
      <c r="J44" s="13"/>
    </row>
    <row r="45" spans="1:10">
      <c r="A45" s="13"/>
      <c r="B45" s="13"/>
      <c r="C45" s="13"/>
      <c r="D45" s="13"/>
      <c r="E45" s="13"/>
      <c r="F45" s="13"/>
      <c r="G45" s="13"/>
      <c r="H45" s="13"/>
      <c r="I45" s="13"/>
      <c r="J45" s="13"/>
    </row>
    <row r="46" spans="1:10">
      <c r="A46" s="13"/>
      <c r="B46" s="13"/>
      <c r="C46" s="13"/>
      <c r="D46" s="13"/>
      <c r="E46" s="13"/>
      <c r="F46" s="13"/>
      <c r="G46" s="13"/>
      <c r="H46" s="13"/>
      <c r="I46" s="13"/>
      <c r="J46" s="13"/>
    </row>
    <row r="47" spans="1:10">
      <c r="A47" s="13"/>
      <c r="B47" s="13"/>
      <c r="C47" s="13"/>
      <c r="D47" s="13"/>
      <c r="E47" s="13"/>
      <c r="F47" s="13"/>
      <c r="G47" s="13"/>
      <c r="H47" s="13"/>
      <c r="I47" s="13"/>
      <c r="J47" s="13"/>
    </row>
    <row r="48" spans="1:10">
      <c r="A48" s="13"/>
      <c r="B48" s="13"/>
      <c r="C48" s="13"/>
      <c r="D48" s="13"/>
      <c r="E48" s="13"/>
      <c r="F48" s="13"/>
      <c r="G48" s="13"/>
      <c r="H48" s="13"/>
      <c r="I48" s="13"/>
      <c r="J48" s="13"/>
    </row>
    <row r="49" spans="1:10">
      <c r="A49" s="13"/>
      <c r="B49" s="13"/>
      <c r="C49" s="13"/>
      <c r="D49" s="13"/>
      <c r="E49" s="13"/>
      <c r="F49" s="13"/>
      <c r="G49" s="13"/>
      <c r="H49" s="13"/>
      <c r="I49" s="13"/>
      <c r="J49" s="13"/>
    </row>
    <row r="50" spans="1:10">
      <c r="A50" s="13"/>
      <c r="B50" s="13"/>
      <c r="C50" s="13"/>
      <c r="D50" s="13"/>
      <c r="E50" s="13"/>
      <c r="F50" s="13"/>
      <c r="G50" s="13"/>
      <c r="H50" s="13"/>
      <c r="I50" s="13"/>
      <c r="J50" s="13"/>
    </row>
    <row r="51" spans="1:10">
      <c r="A51" s="13"/>
      <c r="B51" s="13"/>
      <c r="C51" s="13"/>
      <c r="D51" s="13"/>
      <c r="E51" s="13"/>
      <c r="F51" s="13"/>
      <c r="G51" s="13"/>
      <c r="H51" s="13"/>
      <c r="I51" s="13"/>
      <c r="J51" s="13"/>
    </row>
    <row r="52" spans="1:10">
      <c r="A52" s="13"/>
      <c r="B52" s="13"/>
      <c r="C52" s="13"/>
      <c r="D52" s="13"/>
      <c r="E52" s="13"/>
      <c r="F52" s="13"/>
      <c r="G52" s="13"/>
      <c r="H52" s="13"/>
      <c r="I52" s="13"/>
      <c r="J52" s="13"/>
    </row>
  </sheetData>
  <mergeCells count="44">
    <mergeCell ref="A2:D2"/>
    <mergeCell ref="I18:J18"/>
    <mergeCell ref="F9:H9"/>
    <mergeCell ref="I9:J9"/>
    <mergeCell ref="I16:J16"/>
    <mergeCell ref="B17:H17"/>
    <mergeCell ref="I17:J17"/>
    <mergeCell ref="B16:H16"/>
    <mergeCell ref="I12:J12"/>
    <mergeCell ref="F12:H12"/>
    <mergeCell ref="I14:J14"/>
    <mergeCell ref="B14:H14"/>
    <mergeCell ref="B4:G4"/>
    <mergeCell ref="D5:J5"/>
    <mergeCell ref="I4:J4"/>
    <mergeCell ref="A7:J7"/>
    <mergeCell ref="A1:J1"/>
    <mergeCell ref="B15:H15"/>
    <mergeCell ref="I15:J15"/>
    <mergeCell ref="B10:E10"/>
    <mergeCell ref="F10:H10"/>
    <mergeCell ref="I10:J10"/>
    <mergeCell ref="B11:E11"/>
    <mergeCell ref="F11:H11"/>
    <mergeCell ref="I11:J11"/>
    <mergeCell ref="B13:E13"/>
    <mergeCell ref="F13:H13"/>
    <mergeCell ref="I13:J13"/>
    <mergeCell ref="B8:H8"/>
    <mergeCell ref="I8:J8"/>
    <mergeCell ref="B9:E9"/>
    <mergeCell ref="B12:E12"/>
    <mergeCell ref="A26:J26"/>
    <mergeCell ref="B22:H22"/>
    <mergeCell ref="I22:J22"/>
    <mergeCell ref="B23:H23"/>
    <mergeCell ref="I23:J23"/>
    <mergeCell ref="B18:H18"/>
    <mergeCell ref="B21:H21"/>
    <mergeCell ref="I21:J21"/>
    <mergeCell ref="B19:H19"/>
    <mergeCell ref="I19:J19"/>
    <mergeCell ref="B20:H20"/>
    <mergeCell ref="I20:J20"/>
  </mergeCells>
  <pageMargins left="0.59055118110236227" right="0.11811023622047245" top="1.0236220472440944" bottom="0.59" header="0.31496062992125984" footer="0.12"/>
  <pageSetup paperSize="9" scale="91" orientation="portrait" horizontalDpi="300" verticalDpi="300" r:id="rId1"/>
  <headerFooter>
    <oddFooter>&amp;L&amp;G&amp;C&amp;"-,Negrito"&amp;A&amp;RPágina &amp;P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7"/>
  <sheetViews>
    <sheetView zoomScale="85" zoomScaleNormal="85" workbookViewId="0">
      <selection activeCell="F12" sqref="F12"/>
    </sheetView>
  </sheetViews>
  <sheetFormatPr defaultRowHeight="15"/>
  <cols>
    <col min="1" max="1" width="9.140625" customWidth="1"/>
    <col min="2" max="2" width="37.85546875" customWidth="1"/>
    <col min="3" max="3" width="16.42578125" customWidth="1"/>
    <col min="4" max="4" width="18.28515625" customWidth="1"/>
    <col min="5" max="5" width="18" customWidth="1"/>
    <col min="6" max="6" width="21.85546875" customWidth="1"/>
    <col min="7" max="7" width="10.5703125" customWidth="1"/>
    <col min="8" max="8" width="10.28515625" bestFit="1" customWidth="1"/>
    <col min="9" max="9" width="12.85546875" customWidth="1"/>
    <col min="10" max="10" width="18.28515625" customWidth="1"/>
    <col min="11" max="11" width="14.5703125" customWidth="1"/>
  </cols>
  <sheetData>
    <row r="1" spans="1:10">
      <c r="A1" s="338" t="s">
        <v>81</v>
      </c>
      <c r="B1" s="338"/>
      <c r="C1" s="338"/>
      <c r="D1" s="338"/>
      <c r="E1" s="338"/>
      <c r="F1" s="338"/>
      <c r="G1" s="338"/>
      <c r="H1" s="338"/>
      <c r="I1" s="338"/>
      <c r="J1" s="338"/>
    </row>
    <row r="2" spans="1:10" ht="25.5">
      <c r="A2" s="103" t="s">
        <v>82</v>
      </c>
      <c r="B2" s="103" t="s">
        <v>83</v>
      </c>
      <c r="C2" s="104" t="s">
        <v>84</v>
      </c>
      <c r="D2" s="103" t="s">
        <v>85</v>
      </c>
      <c r="E2" s="103" t="s">
        <v>86</v>
      </c>
      <c r="F2" s="103" t="s">
        <v>87</v>
      </c>
      <c r="G2" s="105" t="s">
        <v>88</v>
      </c>
      <c r="H2" s="103" t="s">
        <v>89</v>
      </c>
      <c r="I2" s="106" t="s">
        <v>90</v>
      </c>
      <c r="J2" s="106" t="s">
        <v>91</v>
      </c>
    </row>
    <row r="3" spans="1:10" ht="15" customHeight="1">
      <c r="A3" s="326">
        <v>1</v>
      </c>
      <c r="B3" s="329" t="s">
        <v>206</v>
      </c>
      <c r="C3" s="123" t="s">
        <v>123</v>
      </c>
      <c r="D3" s="124" t="s">
        <v>126</v>
      </c>
      <c r="E3" s="125" t="s">
        <v>133</v>
      </c>
      <c r="F3" s="126" t="s">
        <v>134</v>
      </c>
      <c r="G3" s="127">
        <v>43466</v>
      </c>
      <c r="H3" s="128" t="s">
        <v>135</v>
      </c>
      <c r="I3" s="107">
        <v>4.22</v>
      </c>
      <c r="J3" s="332">
        <f>AVERAGE(I3:I5)</f>
        <v>5.0599999999999996</v>
      </c>
    </row>
    <row r="4" spans="1:10">
      <c r="A4" s="327"/>
      <c r="B4" s="330"/>
      <c r="C4" s="123" t="s">
        <v>124</v>
      </c>
      <c r="D4" s="124" t="s">
        <v>132</v>
      </c>
      <c r="E4" s="125" t="s">
        <v>130</v>
      </c>
      <c r="F4" s="126" t="s">
        <v>131</v>
      </c>
      <c r="G4" s="127">
        <v>43466</v>
      </c>
      <c r="H4" s="128" t="s">
        <v>135</v>
      </c>
      <c r="I4" s="107">
        <v>5.6</v>
      </c>
      <c r="J4" s="333"/>
    </row>
    <row r="5" spans="1:10">
      <c r="A5" s="328"/>
      <c r="B5" s="331"/>
      <c r="C5" s="123" t="s">
        <v>125</v>
      </c>
      <c r="D5" s="124" t="s">
        <v>127</v>
      </c>
      <c r="E5" s="125" t="s">
        <v>128</v>
      </c>
      <c r="F5" s="126" t="s">
        <v>129</v>
      </c>
      <c r="G5" s="127">
        <v>43466</v>
      </c>
      <c r="H5" s="128" t="s">
        <v>135</v>
      </c>
      <c r="I5" s="107">
        <v>5.36</v>
      </c>
      <c r="J5" s="334"/>
    </row>
    <row r="7" spans="1:10" ht="15" customHeight="1">
      <c r="A7" s="326">
        <v>2</v>
      </c>
      <c r="B7" s="329" t="s">
        <v>207</v>
      </c>
      <c r="C7" s="123" t="s">
        <v>123</v>
      </c>
      <c r="D7" s="124" t="s">
        <v>126</v>
      </c>
      <c r="E7" s="125" t="s">
        <v>133</v>
      </c>
      <c r="F7" s="126" t="s">
        <v>134</v>
      </c>
      <c r="G7" s="127">
        <v>43466</v>
      </c>
      <c r="H7" s="128" t="s">
        <v>135</v>
      </c>
      <c r="I7" s="107">
        <v>28.25</v>
      </c>
      <c r="J7" s="332">
        <f>AVERAGE(I7:I9)</f>
        <v>25.37</v>
      </c>
    </row>
    <row r="8" spans="1:10">
      <c r="A8" s="327"/>
      <c r="B8" s="330"/>
      <c r="C8" s="123" t="s">
        <v>124</v>
      </c>
      <c r="D8" s="124" t="s">
        <v>132</v>
      </c>
      <c r="E8" s="125" t="s">
        <v>130</v>
      </c>
      <c r="F8" s="126" t="s">
        <v>131</v>
      </c>
      <c r="G8" s="127">
        <v>43466</v>
      </c>
      <c r="H8" s="128" t="s">
        <v>135</v>
      </c>
      <c r="I8" s="107">
        <v>24.85</v>
      </c>
      <c r="J8" s="333"/>
    </row>
    <row r="9" spans="1:10">
      <c r="A9" s="328"/>
      <c r="B9" s="331"/>
      <c r="C9" s="123" t="s">
        <v>125</v>
      </c>
      <c r="D9" s="124" t="s">
        <v>127</v>
      </c>
      <c r="E9" s="125" t="s">
        <v>128</v>
      </c>
      <c r="F9" s="126" t="s">
        <v>129</v>
      </c>
      <c r="G9" s="127">
        <v>43466</v>
      </c>
      <c r="H9" s="128" t="s">
        <v>135</v>
      </c>
      <c r="I9" s="107">
        <v>23</v>
      </c>
      <c r="J9" s="334"/>
    </row>
    <row r="11" spans="1:10" ht="15" customHeight="1">
      <c r="A11" s="326">
        <v>3</v>
      </c>
      <c r="B11" s="329" t="s">
        <v>208</v>
      </c>
      <c r="C11" s="123" t="s">
        <v>123</v>
      </c>
      <c r="D11" s="124" t="s">
        <v>126</v>
      </c>
      <c r="E11" s="125" t="s">
        <v>133</v>
      </c>
      <c r="F11" s="126" t="s">
        <v>134</v>
      </c>
      <c r="G11" s="127">
        <v>43466</v>
      </c>
      <c r="H11" s="128" t="s">
        <v>135</v>
      </c>
      <c r="I11" s="107">
        <v>11</v>
      </c>
      <c r="J11" s="332">
        <f>AVERAGE(I11:I13)</f>
        <v>7.88</v>
      </c>
    </row>
    <row r="12" spans="1:10">
      <c r="A12" s="327"/>
      <c r="B12" s="330"/>
      <c r="C12" s="123" t="s">
        <v>124</v>
      </c>
      <c r="D12" s="124" t="s">
        <v>132</v>
      </c>
      <c r="E12" s="125" t="s">
        <v>130</v>
      </c>
      <c r="F12" s="126" t="s">
        <v>131</v>
      </c>
      <c r="G12" s="127">
        <v>43466</v>
      </c>
      <c r="H12" s="128" t="s">
        <v>135</v>
      </c>
      <c r="I12" s="107">
        <v>5.87</v>
      </c>
      <c r="J12" s="333"/>
    </row>
    <row r="13" spans="1:10">
      <c r="A13" s="328"/>
      <c r="B13" s="331"/>
      <c r="C13" s="123" t="s">
        <v>125</v>
      </c>
      <c r="D13" s="124" t="s">
        <v>127</v>
      </c>
      <c r="E13" s="125" t="s">
        <v>128</v>
      </c>
      <c r="F13" s="126" t="s">
        <v>129</v>
      </c>
      <c r="G13" s="127">
        <v>43466</v>
      </c>
      <c r="H13" s="128" t="s">
        <v>135</v>
      </c>
      <c r="I13" s="107">
        <v>6.78</v>
      </c>
      <c r="J13" s="334"/>
    </row>
    <row r="15" spans="1:10" ht="15" customHeight="1">
      <c r="A15" s="326">
        <v>4</v>
      </c>
      <c r="B15" s="329" t="s">
        <v>209</v>
      </c>
      <c r="C15" s="123" t="s">
        <v>123</v>
      </c>
      <c r="D15" s="124" t="s">
        <v>126</v>
      </c>
      <c r="E15" s="125" t="s">
        <v>133</v>
      </c>
      <c r="F15" s="126" t="s">
        <v>134</v>
      </c>
      <c r="G15" s="127">
        <v>43466</v>
      </c>
      <c r="H15" s="128" t="s">
        <v>135</v>
      </c>
      <c r="I15" s="107">
        <v>4.22</v>
      </c>
      <c r="J15" s="332">
        <f>AVERAGE(I15:I17)</f>
        <v>5.0599999999999996</v>
      </c>
    </row>
    <row r="16" spans="1:10">
      <c r="A16" s="327"/>
      <c r="B16" s="330"/>
      <c r="C16" s="123" t="s">
        <v>124</v>
      </c>
      <c r="D16" s="124" t="s">
        <v>132</v>
      </c>
      <c r="E16" s="125" t="s">
        <v>130</v>
      </c>
      <c r="F16" s="126" t="s">
        <v>131</v>
      </c>
      <c r="G16" s="127">
        <v>43466</v>
      </c>
      <c r="H16" s="128" t="s">
        <v>135</v>
      </c>
      <c r="I16" s="107">
        <v>5.6</v>
      </c>
      <c r="J16" s="333"/>
    </row>
    <row r="17" spans="1:10">
      <c r="A17" s="328"/>
      <c r="B17" s="331"/>
      <c r="C17" s="123" t="s">
        <v>125</v>
      </c>
      <c r="D17" s="124" t="s">
        <v>127</v>
      </c>
      <c r="E17" s="125" t="s">
        <v>128</v>
      </c>
      <c r="F17" s="126" t="s">
        <v>129</v>
      </c>
      <c r="G17" s="127">
        <v>43466</v>
      </c>
      <c r="H17" s="128" t="s">
        <v>135</v>
      </c>
      <c r="I17" s="107">
        <v>5.36</v>
      </c>
      <c r="J17" s="334"/>
    </row>
    <row r="19" spans="1:10" ht="15" customHeight="1">
      <c r="A19" s="326">
        <v>5</v>
      </c>
      <c r="B19" s="329" t="s">
        <v>210</v>
      </c>
      <c r="C19" s="123" t="s">
        <v>123</v>
      </c>
      <c r="D19" s="124" t="s">
        <v>126</v>
      </c>
      <c r="E19" s="125" t="s">
        <v>133</v>
      </c>
      <c r="F19" s="126" t="s">
        <v>134</v>
      </c>
      <c r="G19" s="127">
        <v>43466</v>
      </c>
      <c r="H19" s="128" t="s">
        <v>135</v>
      </c>
      <c r="I19" s="107">
        <v>12.05</v>
      </c>
      <c r="J19" s="332">
        <f>AVERAGE(I19:I21)</f>
        <v>9.5399999999999991</v>
      </c>
    </row>
    <row r="20" spans="1:10">
      <c r="A20" s="327"/>
      <c r="B20" s="330"/>
      <c r="C20" s="123" t="s">
        <v>124</v>
      </c>
      <c r="D20" s="124" t="s">
        <v>132</v>
      </c>
      <c r="E20" s="125" t="s">
        <v>130</v>
      </c>
      <c r="F20" s="126" t="s">
        <v>131</v>
      </c>
      <c r="G20" s="127">
        <v>43466</v>
      </c>
      <c r="H20" s="128" t="s">
        <v>135</v>
      </c>
      <c r="I20" s="107">
        <v>9.66</v>
      </c>
      <c r="J20" s="333"/>
    </row>
    <row r="21" spans="1:10">
      <c r="A21" s="328"/>
      <c r="B21" s="331"/>
      <c r="C21" s="123" t="s">
        <v>125</v>
      </c>
      <c r="D21" s="124" t="s">
        <v>127</v>
      </c>
      <c r="E21" s="125" t="s">
        <v>128</v>
      </c>
      <c r="F21" s="126" t="s">
        <v>129</v>
      </c>
      <c r="G21" s="127">
        <v>43466</v>
      </c>
      <c r="H21" s="128" t="s">
        <v>135</v>
      </c>
      <c r="I21" s="107">
        <v>6.9</v>
      </c>
      <c r="J21" s="334"/>
    </row>
    <row r="23" spans="1:10" ht="15" customHeight="1">
      <c r="A23" s="326">
        <v>6</v>
      </c>
      <c r="B23" s="329" t="s">
        <v>211</v>
      </c>
      <c r="C23" s="123" t="s">
        <v>123</v>
      </c>
      <c r="D23" s="124" t="s">
        <v>126</v>
      </c>
      <c r="E23" s="125" t="s">
        <v>133</v>
      </c>
      <c r="F23" s="126" t="s">
        <v>134</v>
      </c>
      <c r="G23" s="127">
        <v>43466</v>
      </c>
      <c r="H23" s="128" t="s">
        <v>136</v>
      </c>
      <c r="I23" s="107">
        <v>31.81</v>
      </c>
      <c r="J23" s="332">
        <f>AVERAGE(I23:I25)</f>
        <v>22.95</v>
      </c>
    </row>
    <row r="24" spans="1:10">
      <c r="A24" s="327"/>
      <c r="B24" s="330"/>
      <c r="C24" s="123" t="s">
        <v>124</v>
      </c>
      <c r="D24" s="124" t="s">
        <v>132</v>
      </c>
      <c r="E24" s="125" t="s">
        <v>130</v>
      </c>
      <c r="F24" s="126" t="s">
        <v>131</v>
      </c>
      <c r="G24" s="127">
        <v>43466</v>
      </c>
      <c r="H24" s="128" t="s">
        <v>136</v>
      </c>
      <c r="I24" s="107">
        <v>15</v>
      </c>
      <c r="J24" s="333"/>
    </row>
    <row r="25" spans="1:10">
      <c r="A25" s="328"/>
      <c r="B25" s="331"/>
      <c r="C25" s="123" t="s">
        <v>125</v>
      </c>
      <c r="D25" s="124" t="s">
        <v>127</v>
      </c>
      <c r="E25" s="125" t="s">
        <v>128</v>
      </c>
      <c r="F25" s="126" t="s">
        <v>129</v>
      </c>
      <c r="G25" s="127">
        <v>43466</v>
      </c>
      <c r="H25" s="128" t="s">
        <v>136</v>
      </c>
      <c r="I25" s="107">
        <v>22.03</v>
      </c>
      <c r="J25" s="334"/>
    </row>
    <row r="27" spans="1:10" ht="15" customHeight="1">
      <c r="A27" s="326">
        <v>7</v>
      </c>
      <c r="B27" s="329" t="s">
        <v>212</v>
      </c>
      <c r="C27" s="123" t="s">
        <v>123</v>
      </c>
      <c r="D27" s="124" t="s">
        <v>126</v>
      </c>
      <c r="E27" s="125" t="s">
        <v>133</v>
      </c>
      <c r="F27" s="126" t="s">
        <v>134</v>
      </c>
      <c r="G27" s="127">
        <v>43466</v>
      </c>
      <c r="H27" s="128" t="s">
        <v>136</v>
      </c>
      <c r="I27" s="107">
        <v>31.81</v>
      </c>
      <c r="J27" s="332">
        <f>AVERAGE(I27:I29)</f>
        <v>25.78</v>
      </c>
    </row>
    <row r="28" spans="1:10">
      <c r="A28" s="327"/>
      <c r="B28" s="330"/>
      <c r="C28" s="123" t="s">
        <v>124</v>
      </c>
      <c r="D28" s="124" t="s">
        <v>132</v>
      </c>
      <c r="E28" s="125" t="s">
        <v>130</v>
      </c>
      <c r="F28" s="126" t="s">
        <v>131</v>
      </c>
      <c r="G28" s="127">
        <v>43466</v>
      </c>
      <c r="H28" s="128" t="s">
        <v>136</v>
      </c>
      <c r="I28" s="107">
        <v>23.5</v>
      </c>
      <c r="J28" s="333"/>
    </row>
    <row r="29" spans="1:10">
      <c r="A29" s="328"/>
      <c r="B29" s="331"/>
      <c r="C29" s="123" t="s">
        <v>125</v>
      </c>
      <c r="D29" s="124" t="s">
        <v>127</v>
      </c>
      <c r="E29" s="125" t="s">
        <v>128</v>
      </c>
      <c r="F29" s="126" t="s">
        <v>129</v>
      </c>
      <c r="G29" s="127">
        <v>43466</v>
      </c>
      <c r="H29" s="128" t="s">
        <v>136</v>
      </c>
      <c r="I29" s="107">
        <v>22.03</v>
      </c>
      <c r="J29" s="334"/>
    </row>
    <row r="31" spans="1:10" ht="15" customHeight="1">
      <c r="A31" s="326">
        <v>8</v>
      </c>
      <c r="B31" s="329" t="s">
        <v>213</v>
      </c>
      <c r="C31" s="123" t="s">
        <v>123</v>
      </c>
      <c r="D31" s="124" t="s">
        <v>126</v>
      </c>
      <c r="E31" s="125" t="s">
        <v>133</v>
      </c>
      <c r="F31" s="126" t="s">
        <v>134</v>
      </c>
      <c r="G31" s="127">
        <v>43466</v>
      </c>
      <c r="H31" s="128" t="s">
        <v>137</v>
      </c>
      <c r="I31" s="107">
        <v>0.8</v>
      </c>
      <c r="J31" s="332">
        <f>AVERAGE(I31:I33)</f>
        <v>0.75</v>
      </c>
    </row>
    <row r="32" spans="1:10">
      <c r="A32" s="327"/>
      <c r="B32" s="330"/>
      <c r="C32" s="123" t="s">
        <v>124</v>
      </c>
      <c r="D32" s="124" t="s">
        <v>132</v>
      </c>
      <c r="E32" s="125" t="s">
        <v>130</v>
      </c>
      <c r="F32" s="126" t="s">
        <v>131</v>
      </c>
      <c r="G32" s="127">
        <v>43466</v>
      </c>
      <c r="H32" s="128" t="s">
        <v>137</v>
      </c>
      <c r="I32" s="107">
        <v>0.62</v>
      </c>
      <c r="J32" s="333"/>
    </row>
    <row r="33" spans="1:10">
      <c r="A33" s="328"/>
      <c r="B33" s="331"/>
      <c r="C33" s="123" t="s">
        <v>125</v>
      </c>
      <c r="D33" s="124" t="s">
        <v>127</v>
      </c>
      <c r="E33" s="125" t="s">
        <v>128</v>
      </c>
      <c r="F33" s="126" t="s">
        <v>129</v>
      </c>
      <c r="G33" s="127">
        <v>43466</v>
      </c>
      <c r="H33" s="128" t="s">
        <v>137</v>
      </c>
      <c r="I33" s="107">
        <v>0.82</v>
      </c>
      <c r="J33" s="334"/>
    </row>
    <row r="35" spans="1:10" ht="15" customHeight="1">
      <c r="A35" s="326">
        <v>9</v>
      </c>
      <c r="B35" s="329" t="s">
        <v>214</v>
      </c>
      <c r="C35" s="123" t="s">
        <v>123</v>
      </c>
      <c r="D35" s="124" t="s">
        <v>126</v>
      </c>
      <c r="E35" s="125" t="s">
        <v>133</v>
      </c>
      <c r="F35" s="126" t="s">
        <v>134</v>
      </c>
      <c r="G35" s="127">
        <v>43466</v>
      </c>
      <c r="H35" s="128" t="s">
        <v>137</v>
      </c>
      <c r="I35" s="107">
        <v>2.7</v>
      </c>
      <c r="J35" s="332">
        <f>AVERAGE(I35:I37)</f>
        <v>1.26</v>
      </c>
    </row>
    <row r="36" spans="1:10">
      <c r="A36" s="327"/>
      <c r="B36" s="330"/>
      <c r="C36" s="123" t="s">
        <v>124</v>
      </c>
      <c r="D36" s="124" t="s">
        <v>132</v>
      </c>
      <c r="E36" s="125" t="s">
        <v>130</v>
      </c>
      <c r="F36" s="126" t="s">
        <v>131</v>
      </c>
      <c r="G36" s="127">
        <v>43466</v>
      </c>
      <c r="H36" s="128" t="s">
        <v>137</v>
      </c>
      <c r="I36" s="107">
        <v>0.52</v>
      </c>
      <c r="J36" s="333"/>
    </row>
    <row r="37" spans="1:10">
      <c r="A37" s="328"/>
      <c r="B37" s="331"/>
      <c r="C37" s="123" t="s">
        <v>125</v>
      </c>
      <c r="D37" s="124" t="s">
        <v>127</v>
      </c>
      <c r="E37" s="125" t="s">
        <v>128</v>
      </c>
      <c r="F37" s="126" t="s">
        <v>129</v>
      </c>
      <c r="G37" s="127">
        <v>43466</v>
      </c>
      <c r="H37" s="128" t="s">
        <v>137</v>
      </c>
      <c r="I37" s="107">
        <v>0.56000000000000005</v>
      </c>
      <c r="J37" s="334"/>
    </row>
    <row r="39" spans="1:10" ht="15" customHeight="1">
      <c r="A39" s="326">
        <v>10</v>
      </c>
      <c r="B39" s="329" t="s">
        <v>215</v>
      </c>
      <c r="C39" s="123" t="s">
        <v>123</v>
      </c>
      <c r="D39" s="124" t="s">
        <v>126</v>
      </c>
      <c r="E39" s="125" t="s">
        <v>133</v>
      </c>
      <c r="F39" s="126" t="s">
        <v>134</v>
      </c>
      <c r="G39" s="127">
        <v>43466</v>
      </c>
      <c r="H39" s="128" t="s">
        <v>135</v>
      </c>
      <c r="I39" s="107">
        <v>17.37</v>
      </c>
      <c r="J39" s="332">
        <f>AVERAGE(I39:I41)</f>
        <v>16.62</v>
      </c>
    </row>
    <row r="40" spans="1:10">
      <c r="A40" s="327"/>
      <c r="B40" s="330"/>
      <c r="C40" s="123" t="s">
        <v>124</v>
      </c>
      <c r="D40" s="124" t="s">
        <v>132</v>
      </c>
      <c r="E40" s="125" t="s">
        <v>130</v>
      </c>
      <c r="F40" s="126" t="s">
        <v>131</v>
      </c>
      <c r="G40" s="127">
        <v>43466</v>
      </c>
      <c r="H40" s="128" t="s">
        <v>135</v>
      </c>
      <c r="I40" s="107">
        <v>17.100000000000001</v>
      </c>
      <c r="J40" s="333"/>
    </row>
    <row r="41" spans="1:10">
      <c r="A41" s="328"/>
      <c r="B41" s="331"/>
      <c r="C41" s="123" t="s">
        <v>125</v>
      </c>
      <c r="D41" s="124" t="s">
        <v>127</v>
      </c>
      <c r="E41" s="125" t="s">
        <v>128</v>
      </c>
      <c r="F41" s="126" t="s">
        <v>129</v>
      </c>
      <c r="G41" s="127">
        <v>43466</v>
      </c>
      <c r="H41" s="128" t="s">
        <v>135</v>
      </c>
      <c r="I41" s="107">
        <v>15.38</v>
      </c>
      <c r="J41" s="334"/>
    </row>
    <row r="43" spans="1:10" ht="15" customHeight="1">
      <c r="A43" s="326">
        <v>11</v>
      </c>
      <c r="B43" s="329" t="s">
        <v>216</v>
      </c>
      <c r="C43" s="123" t="s">
        <v>123</v>
      </c>
      <c r="D43" s="124" t="s">
        <v>126</v>
      </c>
      <c r="E43" s="125" t="s">
        <v>133</v>
      </c>
      <c r="F43" s="126" t="s">
        <v>134</v>
      </c>
      <c r="G43" s="127">
        <v>43466</v>
      </c>
      <c r="H43" s="128" t="s">
        <v>135</v>
      </c>
      <c r="I43" s="107">
        <v>23.25</v>
      </c>
      <c r="J43" s="332">
        <f>AVERAGE(I43:I45)</f>
        <v>24.3</v>
      </c>
    </row>
    <row r="44" spans="1:10">
      <c r="A44" s="327"/>
      <c r="B44" s="330"/>
      <c r="C44" s="123" t="s">
        <v>124</v>
      </c>
      <c r="D44" s="124" t="s">
        <v>132</v>
      </c>
      <c r="E44" s="125" t="s">
        <v>130</v>
      </c>
      <c r="F44" s="126" t="s">
        <v>131</v>
      </c>
      <c r="G44" s="127">
        <v>43466</v>
      </c>
      <c r="H44" s="128" t="s">
        <v>135</v>
      </c>
      <c r="I44" s="107">
        <v>18.8</v>
      </c>
      <c r="J44" s="333"/>
    </row>
    <row r="45" spans="1:10">
      <c r="A45" s="328"/>
      <c r="B45" s="331"/>
      <c r="C45" s="123" t="s">
        <v>125</v>
      </c>
      <c r="D45" s="124" t="s">
        <v>127</v>
      </c>
      <c r="E45" s="125" t="s">
        <v>128</v>
      </c>
      <c r="F45" s="126" t="s">
        <v>129</v>
      </c>
      <c r="G45" s="127">
        <v>43466</v>
      </c>
      <c r="H45" s="128" t="s">
        <v>135</v>
      </c>
      <c r="I45" s="107">
        <v>30.86</v>
      </c>
      <c r="J45" s="334"/>
    </row>
    <row r="47" spans="1:10" ht="15" customHeight="1">
      <c r="A47" s="326">
        <v>12</v>
      </c>
      <c r="B47" s="329" t="s">
        <v>217</v>
      </c>
      <c r="C47" s="123" t="s">
        <v>123</v>
      </c>
      <c r="D47" s="124" t="s">
        <v>126</v>
      </c>
      <c r="E47" s="125" t="s">
        <v>133</v>
      </c>
      <c r="F47" s="126" t="s">
        <v>134</v>
      </c>
      <c r="G47" s="127">
        <v>43466</v>
      </c>
      <c r="H47" s="128" t="s">
        <v>135</v>
      </c>
      <c r="I47" s="107">
        <v>0.82</v>
      </c>
      <c r="J47" s="332">
        <f>AVERAGE(I47:I49)</f>
        <v>0.89</v>
      </c>
    </row>
    <row r="48" spans="1:10">
      <c r="A48" s="327"/>
      <c r="B48" s="330"/>
      <c r="C48" s="123" t="s">
        <v>124</v>
      </c>
      <c r="D48" s="124" t="s">
        <v>132</v>
      </c>
      <c r="E48" s="125" t="s">
        <v>130</v>
      </c>
      <c r="F48" s="126" t="s">
        <v>131</v>
      </c>
      <c r="G48" s="127">
        <v>43466</v>
      </c>
      <c r="H48" s="128" t="s">
        <v>135</v>
      </c>
      <c r="I48" s="107">
        <v>1</v>
      </c>
      <c r="J48" s="333"/>
    </row>
    <row r="49" spans="1:11">
      <c r="A49" s="328"/>
      <c r="B49" s="331"/>
      <c r="C49" s="123" t="s">
        <v>125</v>
      </c>
      <c r="D49" s="124" t="s">
        <v>127</v>
      </c>
      <c r="E49" s="125" t="s">
        <v>128</v>
      </c>
      <c r="F49" s="126" t="s">
        <v>129</v>
      </c>
      <c r="G49" s="127">
        <v>43466</v>
      </c>
      <c r="H49" s="128" t="s">
        <v>135</v>
      </c>
      <c r="I49" s="107">
        <v>0.86</v>
      </c>
      <c r="J49" s="334"/>
    </row>
    <row r="51" spans="1:11" ht="15" customHeight="1">
      <c r="A51" s="326">
        <v>13</v>
      </c>
      <c r="B51" s="329" t="s">
        <v>217</v>
      </c>
      <c r="C51" s="123" t="s">
        <v>123</v>
      </c>
      <c r="D51" s="124" t="s">
        <v>126</v>
      </c>
      <c r="E51" s="125" t="s">
        <v>133</v>
      </c>
      <c r="F51" s="126" t="s">
        <v>134</v>
      </c>
      <c r="G51" s="127">
        <v>43466</v>
      </c>
      <c r="H51" s="128" t="s">
        <v>135</v>
      </c>
      <c r="I51" s="107">
        <v>0.82</v>
      </c>
      <c r="J51" s="332">
        <f>AVERAGE(I51:I53)</f>
        <v>0.89</v>
      </c>
    </row>
    <row r="52" spans="1:11">
      <c r="A52" s="327"/>
      <c r="B52" s="330"/>
      <c r="C52" s="123" t="s">
        <v>124</v>
      </c>
      <c r="D52" s="124" t="s">
        <v>132</v>
      </c>
      <c r="E52" s="125" t="s">
        <v>130</v>
      </c>
      <c r="F52" s="126" t="s">
        <v>131</v>
      </c>
      <c r="G52" s="127">
        <v>43466</v>
      </c>
      <c r="H52" s="128" t="s">
        <v>135</v>
      </c>
      <c r="I52" s="107">
        <v>1</v>
      </c>
      <c r="J52" s="333"/>
    </row>
    <row r="53" spans="1:11">
      <c r="A53" s="328"/>
      <c r="B53" s="331"/>
      <c r="C53" s="123" t="s">
        <v>125</v>
      </c>
      <c r="D53" s="124" t="s">
        <v>127</v>
      </c>
      <c r="E53" s="125" t="s">
        <v>128</v>
      </c>
      <c r="F53" s="126" t="s">
        <v>129</v>
      </c>
      <c r="G53" s="127">
        <v>43466</v>
      </c>
      <c r="H53" s="128" t="s">
        <v>135</v>
      </c>
      <c r="I53" s="107">
        <v>0.86</v>
      </c>
      <c r="J53" s="334"/>
    </row>
    <row r="55" spans="1:11" ht="15" customHeight="1">
      <c r="A55" s="326">
        <v>14</v>
      </c>
      <c r="B55" s="329" t="s">
        <v>218</v>
      </c>
      <c r="C55" s="123" t="s">
        <v>123</v>
      </c>
      <c r="D55" s="124" t="s">
        <v>126</v>
      </c>
      <c r="E55" s="125" t="s">
        <v>133</v>
      </c>
      <c r="F55" s="126" t="s">
        <v>134</v>
      </c>
      <c r="G55" s="127">
        <v>43466</v>
      </c>
      <c r="H55" s="128" t="s">
        <v>135</v>
      </c>
      <c r="I55" s="107">
        <v>900</v>
      </c>
      <c r="J55" s="335">
        <f>AVERAGE(I55:I57)</f>
        <v>1240.1199999999999</v>
      </c>
    </row>
    <row r="56" spans="1:11">
      <c r="A56" s="327"/>
      <c r="B56" s="330"/>
      <c r="C56" s="123" t="s">
        <v>124</v>
      </c>
      <c r="D56" s="124" t="s">
        <v>132</v>
      </c>
      <c r="E56" s="125" t="s">
        <v>130</v>
      </c>
      <c r="F56" s="126" t="s">
        <v>131</v>
      </c>
      <c r="G56" s="127">
        <v>43466</v>
      </c>
      <c r="H56" s="128" t="s">
        <v>135</v>
      </c>
      <c r="I56" s="107">
        <v>970.36</v>
      </c>
      <c r="J56" s="336"/>
    </row>
    <row r="57" spans="1:11">
      <c r="A57" s="328"/>
      <c r="B57" s="331"/>
      <c r="C57" s="123" t="s">
        <v>125</v>
      </c>
      <c r="D57" s="124" t="s">
        <v>127</v>
      </c>
      <c r="E57" s="125" t="s">
        <v>128</v>
      </c>
      <c r="F57" s="126" t="s">
        <v>129</v>
      </c>
      <c r="G57" s="127">
        <v>43466</v>
      </c>
      <c r="H57" s="128" t="s">
        <v>135</v>
      </c>
      <c r="I57" s="107">
        <v>1850</v>
      </c>
      <c r="J57" s="337"/>
      <c r="K57" t="s">
        <v>486</v>
      </c>
    </row>
    <row r="59" spans="1:11" ht="15" customHeight="1">
      <c r="A59" s="326">
        <v>15</v>
      </c>
      <c r="B59" s="329" t="s">
        <v>219</v>
      </c>
      <c r="C59" s="123" t="s">
        <v>123</v>
      </c>
      <c r="D59" s="124" t="s">
        <v>126</v>
      </c>
      <c r="E59" s="125" t="s">
        <v>133</v>
      </c>
      <c r="F59" s="126" t="s">
        <v>134</v>
      </c>
      <c r="G59" s="127">
        <v>43466</v>
      </c>
      <c r="H59" s="128" t="s">
        <v>135</v>
      </c>
      <c r="I59" s="107">
        <v>750</v>
      </c>
      <c r="J59" s="335">
        <f>AVERAGE(I59:I60)</f>
        <v>860.18</v>
      </c>
    </row>
    <row r="60" spans="1:11">
      <c r="A60" s="327"/>
      <c r="B60" s="330"/>
      <c r="C60" s="123" t="s">
        <v>124</v>
      </c>
      <c r="D60" s="124" t="s">
        <v>132</v>
      </c>
      <c r="E60" s="125" t="s">
        <v>130</v>
      </c>
      <c r="F60" s="126" t="s">
        <v>131</v>
      </c>
      <c r="G60" s="127">
        <v>43466</v>
      </c>
      <c r="H60" s="128" t="s">
        <v>135</v>
      </c>
      <c r="I60" s="107">
        <v>970.36</v>
      </c>
      <c r="J60" s="336"/>
    </row>
    <row r="61" spans="1:11">
      <c r="A61" s="328"/>
      <c r="B61" s="331"/>
      <c r="C61" s="123" t="s">
        <v>125</v>
      </c>
      <c r="D61" s="124" t="s">
        <v>127</v>
      </c>
      <c r="E61" s="125" t="s">
        <v>128</v>
      </c>
      <c r="F61" s="126" t="s">
        <v>129</v>
      </c>
      <c r="G61" s="127">
        <v>43466</v>
      </c>
      <c r="H61" s="128" t="s">
        <v>135</v>
      </c>
      <c r="I61" s="107">
        <v>1850</v>
      </c>
      <c r="J61" s="337"/>
      <c r="K61" t="s">
        <v>486</v>
      </c>
    </row>
    <row r="63" spans="1:11" ht="15" customHeight="1">
      <c r="A63" s="326">
        <v>16</v>
      </c>
      <c r="B63" s="329" t="s">
        <v>220</v>
      </c>
      <c r="C63" s="123" t="s">
        <v>123</v>
      </c>
      <c r="D63" s="124" t="s">
        <v>126</v>
      </c>
      <c r="E63" s="125" t="s">
        <v>133</v>
      </c>
      <c r="F63" s="126" t="s">
        <v>134</v>
      </c>
      <c r="G63" s="127">
        <v>43466</v>
      </c>
      <c r="H63" s="128" t="s">
        <v>135</v>
      </c>
      <c r="I63" s="107">
        <v>9.85</v>
      </c>
      <c r="J63" s="332">
        <f>AVERAGE(I63:I65)</f>
        <v>8.7799999999999994</v>
      </c>
    </row>
    <row r="64" spans="1:11">
      <c r="A64" s="327"/>
      <c r="B64" s="330"/>
      <c r="C64" s="123" t="s">
        <v>124</v>
      </c>
      <c r="D64" s="124" t="s">
        <v>132</v>
      </c>
      <c r="E64" s="125" t="s">
        <v>130</v>
      </c>
      <c r="F64" s="126" t="s">
        <v>131</v>
      </c>
      <c r="G64" s="127">
        <v>43466</v>
      </c>
      <c r="H64" s="128" t="s">
        <v>135</v>
      </c>
      <c r="I64" s="107">
        <v>8.94</v>
      </c>
      <c r="J64" s="333"/>
    </row>
    <row r="65" spans="1:10">
      <c r="A65" s="328"/>
      <c r="B65" s="331"/>
      <c r="C65" s="123" t="s">
        <v>125</v>
      </c>
      <c r="D65" s="124" t="s">
        <v>127</v>
      </c>
      <c r="E65" s="125" t="s">
        <v>128</v>
      </c>
      <c r="F65" s="126" t="s">
        <v>129</v>
      </c>
      <c r="G65" s="127">
        <v>43466</v>
      </c>
      <c r="H65" s="128" t="s">
        <v>135</v>
      </c>
      <c r="I65" s="107">
        <v>7.55</v>
      </c>
      <c r="J65" s="334"/>
    </row>
    <row r="67" spans="1:10" ht="15" customHeight="1">
      <c r="A67" s="326">
        <v>17</v>
      </c>
      <c r="B67" s="329" t="s">
        <v>221</v>
      </c>
      <c r="C67" s="123" t="s">
        <v>123</v>
      </c>
      <c r="D67" s="124" t="s">
        <v>126</v>
      </c>
      <c r="E67" s="125" t="s">
        <v>133</v>
      </c>
      <c r="F67" s="126" t="s">
        <v>134</v>
      </c>
      <c r="G67" s="127">
        <v>43466</v>
      </c>
      <c r="H67" s="128" t="s">
        <v>135</v>
      </c>
      <c r="I67" s="107">
        <v>56.48</v>
      </c>
      <c r="J67" s="332">
        <f>AVERAGE(I67:I69)</f>
        <v>36.28</v>
      </c>
    </row>
    <row r="68" spans="1:10">
      <c r="A68" s="327"/>
      <c r="B68" s="330"/>
      <c r="C68" s="123" t="s">
        <v>124</v>
      </c>
      <c r="D68" s="124" t="s">
        <v>132</v>
      </c>
      <c r="E68" s="125" t="s">
        <v>130</v>
      </c>
      <c r="F68" s="126" t="s">
        <v>131</v>
      </c>
      <c r="G68" s="127">
        <v>43466</v>
      </c>
      <c r="H68" s="128" t="s">
        <v>135</v>
      </c>
      <c r="I68" s="107">
        <v>21.78</v>
      </c>
      <c r="J68" s="333"/>
    </row>
    <row r="69" spans="1:10">
      <c r="A69" s="328"/>
      <c r="B69" s="331"/>
      <c r="C69" s="123" t="s">
        <v>125</v>
      </c>
      <c r="D69" s="124" t="s">
        <v>127</v>
      </c>
      <c r="E69" s="125" t="s">
        <v>128</v>
      </c>
      <c r="F69" s="126" t="s">
        <v>129</v>
      </c>
      <c r="G69" s="127">
        <v>43466</v>
      </c>
      <c r="H69" s="128" t="s">
        <v>135</v>
      </c>
      <c r="I69" s="107">
        <v>30.58</v>
      </c>
      <c r="J69" s="334"/>
    </row>
    <row r="71" spans="1:10" ht="15" customHeight="1">
      <c r="A71" s="326">
        <v>18</v>
      </c>
      <c r="B71" s="329" t="s">
        <v>222</v>
      </c>
      <c r="C71" s="123" t="s">
        <v>123</v>
      </c>
      <c r="D71" s="124" t="s">
        <v>126</v>
      </c>
      <c r="E71" s="125" t="s">
        <v>133</v>
      </c>
      <c r="F71" s="126" t="s">
        <v>134</v>
      </c>
      <c r="G71" s="127">
        <v>43466</v>
      </c>
      <c r="H71" s="128" t="s">
        <v>136</v>
      </c>
      <c r="I71" s="107">
        <v>31</v>
      </c>
      <c r="J71" s="332">
        <f>AVERAGE(I71:I73)</f>
        <v>26.61</v>
      </c>
    </row>
    <row r="72" spans="1:10">
      <c r="A72" s="327"/>
      <c r="B72" s="330"/>
      <c r="C72" s="123" t="s">
        <v>124</v>
      </c>
      <c r="D72" s="124" t="s">
        <v>132</v>
      </c>
      <c r="E72" s="125" t="s">
        <v>130</v>
      </c>
      <c r="F72" s="126" t="s">
        <v>131</v>
      </c>
      <c r="G72" s="127">
        <v>43466</v>
      </c>
      <c r="H72" s="128" t="s">
        <v>136</v>
      </c>
      <c r="I72" s="107">
        <v>23.4</v>
      </c>
      <c r="J72" s="333"/>
    </row>
    <row r="73" spans="1:10">
      <c r="A73" s="328"/>
      <c r="B73" s="331"/>
      <c r="C73" s="123" t="s">
        <v>125</v>
      </c>
      <c r="D73" s="124" t="s">
        <v>127</v>
      </c>
      <c r="E73" s="125" t="s">
        <v>128</v>
      </c>
      <c r="F73" s="126" t="s">
        <v>129</v>
      </c>
      <c r="G73" s="127">
        <v>43466</v>
      </c>
      <c r="H73" s="128" t="s">
        <v>136</v>
      </c>
      <c r="I73" s="107">
        <v>25.44</v>
      </c>
      <c r="J73" s="334"/>
    </row>
    <row r="75" spans="1:10" ht="15" customHeight="1">
      <c r="A75" s="326">
        <v>19</v>
      </c>
      <c r="B75" s="329" t="s">
        <v>223</v>
      </c>
      <c r="C75" s="123" t="s">
        <v>123</v>
      </c>
      <c r="D75" s="124" t="s">
        <v>126</v>
      </c>
      <c r="E75" s="125" t="s">
        <v>133</v>
      </c>
      <c r="F75" s="126" t="s">
        <v>134</v>
      </c>
      <c r="G75" s="127">
        <v>43466</v>
      </c>
      <c r="H75" s="128" t="s">
        <v>137</v>
      </c>
      <c r="I75" s="107">
        <v>3.74</v>
      </c>
      <c r="J75" s="332">
        <f>AVERAGE(I75:I77)</f>
        <v>3.36</v>
      </c>
    </row>
    <row r="76" spans="1:10">
      <c r="A76" s="327"/>
      <c r="B76" s="330"/>
      <c r="C76" s="123" t="s">
        <v>124</v>
      </c>
      <c r="D76" s="124" t="s">
        <v>132</v>
      </c>
      <c r="E76" s="125" t="s">
        <v>130</v>
      </c>
      <c r="F76" s="126" t="s">
        <v>131</v>
      </c>
      <c r="G76" s="127">
        <v>43466</v>
      </c>
      <c r="H76" s="128" t="s">
        <v>137</v>
      </c>
      <c r="I76" s="107">
        <v>3.07</v>
      </c>
      <c r="J76" s="333"/>
    </row>
    <row r="77" spans="1:10">
      <c r="A77" s="328"/>
      <c r="B77" s="331"/>
      <c r="C77" s="123" t="s">
        <v>125</v>
      </c>
      <c r="D77" s="124" t="s">
        <v>127</v>
      </c>
      <c r="E77" s="125" t="s">
        <v>128</v>
      </c>
      <c r="F77" s="126" t="s">
        <v>129</v>
      </c>
      <c r="G77" s="127">
        <v>43466</v>
      </c>
      <c r="H77" s="128" t="s">
        <v>137</v>
      </c>
      <c r="I77" s="107">
        <v>3.28</v>
      </c>
      <c r="J77" s="334"/>
    </row>
    <row r="79" spans="1:10" ht="15" customHeight="1">
      <c r="A79" s="326">
        <v>20</v>
      </c>
      <c r="B79" s="329" t="s">
        <v>224</v>
      </c>
      <c r="C79" s="123" t="s">
        <v>123</v>
      </c>
      <c r="D79" s="124" t="s">
        <v>126</v>
      </c>
      <c r="E79" s="125" t="s">
        <v>133</v>
      </c>
      <c r="F79" s="126" t="s">
        <v>134</v>
      </c>
      <c r="G79" s="127">
        <v>43466</v>
      </c>
      <c r="H79" s="128" t="s">
        <v>137</v>
      </c>
      <c r="I79" s="107">
        <v>3.74</v>
      </c>
      <c r="J79" s="332">
        <f>AVERAGE(I79:I81)</f>
        <v>3.36</v>
      </c>
    </row>
    <row r="80" spans="1:10">
      <c r="A80" s="327"/>
      <c r="B80" s="330"/>
      <c r="C80" s="123" t="s">
        <v>124</v>
      </c>
      <c r="D80" s="124" t="s">
        <v>132</v>
      </c>
      <c r="E80" s="125" t="s">
        <v>130</v>
      </c>
      <c r="F80" s="126" t="s">
        <v>131</v>
      </c>
      <c r="G80" s="127">
        <v>43466</v>
      </c>
      <c r="H80" s="128" t="s">
        <v>137</v>
      </c>
      <c r="I80" s="107">
        <v>3.07</v>
      </c>
      <c r="J80" s="333"/>
    </row>
    <row r="81" spans="1:10">
      <c r="A81" s="328"/>
      <c r="B81" s="331"/>
      <c r="C81" s="123" t="s">
        <v>125</v>
      </c>
      <c r="D81" s="124" t="s">
        <v>127</v>
      </c>
      <c r="E81" s="125" t="s">
        <v>128</v>
      </c>
      <c r="F81" s="126" t="s">
        <v>129</v>
      </c>
      <c r="G81" s="127">
        <v>43466</v>
      </c>
      <c r="H81" s="128" t="s">
        <v>137</v>
      </c>
      <c r="I81" s="107">
        <v>3.28</v>
      </c>
      <c r="J81" s="334"/>
    </row>
    <row r="83" spans="1:10" ht="15" customHeight="1">
      <c r="A83" s="326">
        <v>21</v>
      </c>
      <c r="B83" s="329" t="s">
        <v>225</v>
      </c>
      <c r="C83" s="123" t="s">
        <v>123</v>
      </c>
      <c r="D83" s="124" t="s">
        <v>126</v>
      </c>
      <c r="E83" s="125" t="s">
        <v>133</v>
      </c>
      <c r="F83" s="126" t="s">
        <v>134</v>
      </c>
      <c r="G83" s="127">
        <v>43466</v>
      </c>
      <c r="H83" s="128" t="s">
        <v>136</v>
      </c>
      <c r="I83" s="107">
        <v>29.9</v>
      </c>
      <c r="J83" s="332">
        <f>AVERAGE(I83:I85)</f>
        <v>25.69</v>
      </c>
    </row>
    <row r="84" spans="1:10">
      <c r="A84" s="327"/>
      <c r="B84" s="330"/>
      <c r="C84" s="123" t="s">
        <v>124</v>
      </c>
      <c r="D84" s="124" t="s">
        <v>132</v>
      </c>
      <c r="E84" s="125" t="s">
        <v>130</v>
      </c>
      <c r="F84" s="126" t="s">
        <v>131</v>
      </c>
      <c r="G84" s="127">
        <v>43466</v>
      </c>
      <c r="H84" s="128" t="s">
        <v>136</v>
      </c>
      <c r="I84" s="107">
        <v>23.4</v>
      </c>
      <c r="J84" s="333"/>
    </row>
    <row r="85" spans="1:10">
      <c r="A85" s="328"/>
      <c r="B85" s="331"/>
      <c r="C85" s="123" t="s">
        <v>125</v>
      </c>
      <c r="D85" s="124" t="s">
        <v>127</v>
      </c>
      <c r="E85" s="125" t="s">
        <v>128</v>
      </c>
      <c r="F85" s="126" t="s">
        <v>129</v>
      </c>
      <c r="G85" s="127">
        <v>43466</v>
      </c>
      <c r="H85" s="128" t="s">
        <v>136</v>
      </c>
      <c r="I85" s="107">
        <v>23.78</v>
      </c>
      <c r="J85" s="334"/>
    </row>
    <row r="87" spans="1:10" ht="15" customHeight="1">
      <c r="A87" s="326">
        <v>22</v>
      </c>
      <c r="B87" s="329" t="s">
        <v>226</v>
      </c>
      <c r="C87" s="123" t="s">
        <v>123</v>
      </c>
      <c r="D87" s="124" t="s">
        <v>126</v>
      </c>
      <c r="E87" s="125" t="s">
        <v>133</v>
      </c>
      <c r="F87" s="126" t="s">
        <v>134</v>
      </c>
      <c r="G87" s="127">
        <v>43466</v>
      </c>
      <c r="H87" s="128" t="s">
        <v>137</v>
      </c>
      <c r="I87" s="107">
        <v>7.5</v>
      </c>
      <c r="J87" s="332">
        <f>AVERAGE(I87:I89)</f>
        <v>10.19</v>
      </c>
    </row>
    <row r="88" spans="1:10">
      <c r="A88" s="327"/>
      <c r="B88" s="330"/>
      <c r="C88" s="123" t="s">
        <v>124</v>
      </c>
      <c r="D88" s="124" t="s">
        <v>132</v>
      </c>
      <c r="E88" s="125" t="s">
        <v>130</v>
      </c>
      <c r="F88" s="126" t="s">
        <v>131</v>
      </c>
      <c r="G88" s="127">
        <v>43466</v>
      </c>
      <c r="H88" s="128" t="s">
        <v>137</v>
      </c>
      <c r="I88" s="107">
        <v>6.89</v>
      </c>
      <c r="J88" s="333"/>
    </row>
    <row r="89" spans="1:10">
      <c r="A89" s="328"/>
      <c r="B89" s="331"/>
      <c r="C89" s="123" t="s">
        <v>125</v>
      </c>
      <c r="D89" s="124" t="s">
        <v>127</v>
      </c>
      <c r="E89" s="125" t="s">
        <v>128</v>
      </c>
      <c r="F89" s="126" t="s">
        <v>129</v>
      </c>
      <c r="G89" s="127">
        <v>43466</v>
      </c>
      <c r="H89" s="128" t="s">
        <v>137</v>
      </c>
      <c r="I89" s="107">
        <v>16.18</v>
      </c>
      <c r="J89" s="334"/>
    </row>
    <row r="91" spans="1:10" ht="15" customHeight="1">
      <c r="A91" s="326">
        <v>23</v>
      </c>
      <c r="B91" s="329" t="s">
        <v>227</v>
      </c>
      <c r="C91" s="123" t="s">
        <v>123</v>
      </c>
      <c r="D91" s="124" t="s">
        <v>126</v>
      </c>
      <c r="E91" s="125" t="s">
        <v>133</v>
      </c>
      <c r="F91" s="126" t="s">
        <v>134</v>
      </c>
      <c r="G91" s="127">
        <v>43466</v>
      </c>
      <c r="H91" s="128" t="s">
        <v>137</v>
      </c>
      <c r="I91" s="107">
        <v>17.2</v>
      </c>
      <c r="J91" s="332">
        <f>AVERAGE(I91:I93)</f>
        <v>13.79</v>
      </c>
    </row>
    <row r="92" spans="1:10">
      <c r="A92" s="327"/>
      <c r="B92" s="330"/>
      <c r="C92" s="123" t="s">
        <v>124</v>
      </c>
      <c r="D92" s="124" t="s">
        <v>132</v>
      </c>
      <c r="E92" s="125" t="s">
        <v>130</v>
      </c>
      <c r="F92" s="126" t="s">
        <v>131</v>
      </c>
      <c r="G92" s="127">
        <v>43466</v>
      </c>
      <c r="H92" s="128" t="s">
        <v>137</v>
      </c>
      <c r="I92" s="107">
        <v>8</v>
      </c>
      <c r="J92" s="333"/>
    </row>
    <row r="93" spans="1:10">
      <c r="A93" s="328"/>
      <c r="B93" s="331"/>
      <c r="C93" s="123" t="s">
        <v>125</v>
      </c>
      <c r="D93" s="124" t="s">
        <v>127</v>
      </c>
      <c r="E93" s="125" t="s">
        <v>128</v>
      </c>
      <c r="F93" s="126" t="s">
        <v>129</v>
      </c>
      <c r="G93" s="127">
        <v>43466</v>
      </c>
      <c r="H93" s="128" t="s">
        <v>137</v>
      </c>
      <c r="I93" s="107">
        <v>16.18</v>
      </c>
      <c r="J93" s="334"/>
    </row>
    <row r="95" spans="1:10" ht="15" customHeight="1">
      <c r="A95" s="326">
        <v>24</v>
      </c>
      <c r="B95" s="329" t="s">
        <v>228</v>
      </c>
      <c r="C95" s="123" t="s">
        <v>123</v>
      </c>
      <c r="D95" s="124" t="s">
        <v>126</v>
      </c>
      <c r="E95" s="125" t="s">
        <v>133</v>
      </c>
      <c r="F95" s="126" t="s">
        <v>134</v>
      </c>
      <c r="G95" s="127">
        <v>43466</v>
      </c>
      <c r="H95" s="128" t="s">
        <v>137</v>
      </c>
      <c r="I95" s="107">
        <v>17.2</v>
      </c>
      <c r="J95" s="332">
        <f>AVERAGE(I95:I97)</f>
        <v>13.79</v>
      </c>
    </row>
    <row r="96" spans="1:10">
      <c r="A96" s="327"/>
      <c r="B96" s="330"/>
      <c r="C96" s="123" t="s">
        <v>124</v>
      </c>
      <c r="D96" s="124" t="s">
        <v>132</v>
      </c>
      <c r="E96" s="125" t="s">
        <v>130</v>
      </c>
      <c r="F96" s="126" t="s">
        <v>131</v>
      </c>
      <c r="G96" s="127">
        <v>43466</v>
      </c>
      <c r="H96" s="128" t="s">
        <v>137</v>
      </c>
      <c r="I96" s="107">
        <v>8</v>
      </c>
      <c r="J96" s="333"/>
    </row>
    <row r="97" spans="1:10">
      <c r="A97" s="328"/>
      <c r="B97" s="331"/>
      <c r="C97" s="123" t="s">
        <v>125</v>
      </c>
      <c r="D97" s="124" t="s">
        <v>127</v>
      </c>
      <c r="E97" s="125" t="s">
        <v>128</v>
      </c>
      <c r="F97" s="126" t="s">
        <v>129</v>
      </c>
      <c r="G97" s="127">
        <v>43466</v>
      </c>
      <c r="H97" s="128" t="s">
        <v>137</v>
      </c>
      <c r="I97" s="107">
        <v>16.18</v>
      </c>
      <c r="J97" s="334"/>
    </row>
    <row r="99" spans="1:10" ht="15" customHeight="1">
      <c r="A99" s="326">
        <v>25</v>
      </c>
      <c r="B99" s="329" t="s">
        <v>229</v>
      </c>
      <c r="C99" s="123" t="s">
        <v>123</v>
      </c>
      <c r="D99" s="124" t="s">
        <v>126</v>
      </c>
      <c r="E99" s="125" t="s">
        <v>133</v>
      </c>
      <c r="F99" s="126" t="s">
        <v>134</v>
      </c>
      <c r="G99" s="127">
        <v>43466</v>
      </c>
      <c r="H99" s="128" t="s">
        <v>137</v>
      </c>
      <c r="I99" s="107">
        <v>4.99</v>
      </c>
      <c r="J99" s="332">
        <f>AVERAGE(I99:I101)</f>
        <v>5.24</v>
      </c>
    </row>
    <row r="100" spans="1:10">
      <c r="A100" s="327"/>
      <c r="B100" s="330"/>
      <c r="C100" s="123" t="s">
        <v>124</v>
      </c>
      <c r="D100" s="124" t="s">
        <v>132</v>
      </c>
      <c r="E100" s="125" t="s">
        <v>130</v>
      </c>
      <c r="F100" s="126" t="s">
        <v>131</v>
      </c>
      <c r="G100" s="127">
        <v>43466</v>
      </c>
      <c r="H100" s="128" t="s">
        <v>137</v>
      </c>
      <c r="I100" s="107">
        <v>6.16</v>
      </c>
      <c r="J100" s="333"/>
    </row>
    <row r="101" spans="1:10">
      <c r="A101" s="328"/>
      <c r="B101" s="331"/>
      <c r="C101" s="123" t="s">
        <v>125</v>
      </c>
      <c r="D101" s="124" t="s">
        <v>127</v>
      </c>
      <c r="E101" s="125" t="s">
        <v>128</v>
      </c>
      <c r="F101" s="126" t="s">
        <v>129</v>
      </c>
      <c r="G101" s="127">
        <v>43466</v>
      </c>
      <c r="H101" s="128" t="s">
        <v>137</v>
      </c>
      <c r="I101" s="107">
        <v>4.57</v>
      </c>
      <c r="J101" s="334"/>
    </row>
    <row r="103" spans="1:10" ht="15" customHeight="1">
      <c r="A103" s="326">
        <v>26</v>
      </c>
      <c r="B103" s="329" t="s">
        <v>230</v>
      </c>
      <c r="C103" s="123" t="s">
        <v>123</v>
      </c>
      <c r="D103" s="124" t="s">
        <v>126</v>
      </c>
      <c r="E103" s="125" t="s">
        <v>133</v>
      </c>
      <c r="F103" s="126" t="s">
        <v>134</v>
      </c>
      <c r="G103" s="127">
        <v>43466</v>
      </c>
      <c r="H103" s="128" t="s">
        <v>137</v>
      </c>
      <c r="I103" s="107">
        <v>5.17</v>
      </c>
      <c r="J103" s="332">
        <f>AVERAGE(I103:I105)</f>
        <v>5.3</v>
      </c>
    </row>
    <row r="104" spans="1:10">
      <c r="A104" s="327"/>
      <c r="B104" s="330"/>
      <c r="C104" s="123" t="s">
        <v>124</v>
      </c>
      <c r="D104" s="124" t="s">
        <v>132</v>
      </c>
      <c r="E104" s="125" t="s">
        <v>130</v>
      </c>
      <c r="F104" s="126" t="s">
        <v>131</v>
      </c>
      <c r="G104" s="127">
        <v>43466</v>
      </c>
      <c r="H104" s="128" t="s">
        <v>137</v>
      </c>
      <c r="I104" s="107">
        <v>6.16</v>
      </c>
      <c r="J104" s="333"/>
    </row>
    <row r="105" spans="1:10">
      <c r="A105" s="328"/>
      <c r="B105" s="331"/>
      <c r="C105" s="123" t="s">
        <v>125</v>
      </c>
      <c r="D105" s="124" t="s">
        <v>127</v>
      </c>
      <c r="E105" s="125" t="s">
        <v>128</v>
      </c>
      <c r="F105" s="126" t="s">
        <v>129</v>
      </c>
      <c r="G105" s="127">
        <v>43466</v>
      </c>
      <c r="H105" s="128" t="s">
        <v>137</v>
      </c>
      <c r="I105" s="107">
        <v>4.57</v>
      </c>
      <c r="J105" s="334"/>
    </row>
    <row r="107" spans="1:10" ht="15" customHeight="1">
      <c r="A107" s="326">
        <v>27</v>
      </c>
      <c r="B107" s="329" t="s">
        <v>231</v>
      </c>
      <c r="C107" s="123" t="s">
        <v>123</v>
      </c>
      <c r="D107" s="124" t="s">
        <v>126</v>
      </c>
      <c r="E107" s="125" t="s">
        <v>133</v>
      </c>
      <c r="F107" s="126" t="s">
        <v>134</v>
      </c>
      <c r="G107" s="127">
        <v>43466</v>
      </c>
      <c r="H107" s="128" t="s">
        <v>137</v>
      </c>
      <c r="I107" s="107">
        <v>79.569999999999993</v>
      </c>
      <c r="J107" s="332">
        <f>AVERAGE(I107:I109)</f>
        <v>75.22</v>
      </c>
    </row>
    <row r="108" spans="1:10">
      <c r="A108" s="327"/>
      <c r="B108" s="330"/>
      <c r="C108" s="123" t="s">
        <v>124</v>
      </c>
      <c r="D108" s="124" t="s">
        <v>132</v>
      </c>
      <c r="E108" s="125" t="s">
        <v>130</v>
      </c>
      <c r="F108" s="126" t="s">
        <v>131</v>
      </c>
      <c r="G108" s="127">
        <v>43466</v>
      </c>
      <c r="H108" s="128" t="s">
        <v>137</v>
      </c>
      <c r="I108" s="107">
        <v>76.5</v>
      </c>
      <c r="J108" s="333"/>
    </row>
    <row r="109" spans="1:10">
      <c r="A109" s="328"/>
      <c r="B109" s="331"/>
      <c r="C109" s="123" t="s">
        <v>125</v>
      </c>
      <c r="D109" s="124" t="s">
        <v>127</v>
      </c>
      <c r="E109" s="125" t="s">
        <v>128</v>
      </c>
      <c r="F109" s="126" t="s">
        <v>129</v>
      </c>
      <c r="G109" s="127">
        <v>43466</v>
      </c>
      <c r="H109" s="128" t="s">
        <v>137</v>
      </c>
      <c r="I109" s="107">
        <v>69.59</v>
      </c>
      <c r="J109" s="334"/>
    </row>
    <row r="111" spans="1:10" ht="15" customHeight="1">
      <c r="A111" s="326">
        <v>28</v>
      </c>
      <c r="B111" s="329" t="s">
        <v>232</v>
      </c>
      <c r="C111" s="123" t="s">
        <v>123</v>
      </c>
      <c r="D111" s="124" t="s">
        <v>126</v>
      </c>
      <c r="E111" s="125" t="s">
        <v>133</v>
      </c>
      <c r="F111" s="126" t="s">
        <v>134</v>
      </c>
      <c r="G111" s="127">
        <v>43466</v>
      </c>
      <c r="H111" s="128" t="s">
        <v>137</v>
      </c>
      <c r="I111" s="107">
        <v>94.37</v>
      </c>
      <c r="J111" s="332">
        <f>AVERAGE(I111:I113)</f>
        <v>108.03</v>
      </c>
    </row>
    <row r="112" spans="1:10">
      <c r="A112" s="327"/>
      <c r="B112" s="330"/>
      <c r="C112" s="123" t="s">
        <v>124</v>
      </c>
      <c r="D112" s="124" t="s">
        <v>132</v>
      </c>
      <c r="E112" s="125" t="s">
        <v>130</v>
      </c>
      <c r="F112" s="126" t="s">
        <v>131</v>
      </c>
      <c r="G112" s="127">
        <v>43466</v>
      </c>
      <c r="H112" s="128" t="s">
        <v>137</v>
      </c>
      <c r="I112" s="107">
        <v>127</v>
      </c>
      <c r="J112" s="333"/>
    </row>
    <row r="113" spans="1:10">
      <c r="A113" s="328"/>
      <c r="B113" s="331"/>
      <c r="C113" s="123" t="s">
        <v>125</v>
      </c>
      <c r="D113" s="124" t="s">
        <v>127</v>
      </c>
      <c r="E113" s="125" t="s">
        <v>128</v>
      </c>
      <c r="F113" s="126" t="s">
        <v>129</v>
      </c>
      <c r="G113" s="127">
        <v>43466</v>
      </c>
      <c r="H113" s="128" t="s">
        <v>137</v>
      </c>
      <c r="I113" s="107">
        <v>102.71</v>
      </c>
      <c r="J113" s="334"/>
    </row>
    <row r="115" spans="1:10" ht="15" customHeight="1">
      <c r="A115" s="326">
        <v>29</v>
      </c>
      <c r="B115" s="329" t="s">
        <v>233</v>
      </c>
      <c r="C115" s="123" t="s">
        <v>123</v>
      </c>
      <c r="D115" s="124" t="s">
        <v>126</v>
      </c>
      <c r="E115" s="125" t="s">
        <v>133</v>
      </c>
      <c r="F115" s="126" t="s">
        <v>134</v>
      </c>
      <c r="G115" s="127">
        <v>43466</v>
      </c>
      <c r="H115" s="128" t="s">
        <v>137</v>
      </c>
      <c r="I115" s="107">
        <v>43.48</v>
      </c>
      <c r="J115" s="332">
        <f>AVERAGE(I115:I117)</f>
        <v>46.33</v>
      </c>
    </row>
    <row r="116" spans="1:10">
      <c r="A116" s="327"/>
      <c r="B116" s="330"/>
      <c r="C116" s="123" t="s">
        <v>124</v>
      </c>
      <c r="D116" s="124" t="s">
        <v>132</v>
      </c>
      <c r="E116" s="125" t="s">
        <v>130</v>
      </c>
      <c r="F116" s="126" t="s">
        <v>131</v>
      </c>
      <c r="G116" s="127">
        <v>43466</v>
      </c>
      <c r="H116" s="128" t="s">
        <v>137</v>
      </c>
      <c r="I116" s="107">
        <v>48.2</v>
      </c>
      <c r="J116" s="333"/>
    </row>
    <row r="117" spans="1:10">
      <c r="A117" s="328"/>
      <c r="B117" s="331"/>
      <c r="C117" s="123" t="s">
        <v>125</v>
      </c>
      <c r="D117" s="124" t="s">
        <v>127</v>
      </c>
      <c r="E117" s="125" t="s">
        <v>128</v>
      </c>
      <c r="F117" s="126" t="s">
        <v>129</v>
      </c>
      <c r="G117" s="127">
        <v>43466</v>
      </c>
      <c r="H117" s="128" t="s">
        <v>137</v>
      </c>
      <c r="I117" s="107">
        <v>47.3</v>
      </c>
      <c r="J117" s="334"/>
    </row>
    <row r="119" spans="1:10" ht="15" customHeight="1">
      <c r="A119" s="326">
        <v>30</v>
      </c>
      <c r="B119" s="329" t="s">
        <v>234</v>
      </c>
      <c r="C119" s="123" t="s">
        <v>123</v>
      </c>
      <c r="D119" s="124" t="s">
        <v>126</v>
      </c>
      <c r="E119" s="125" t="s">
        <v>133</v>
      </c>
      <c r="F119" s="126" t="s">
        <v>134</v>
      </c>
      <c r="G119" s="127">
        <v>43466</v>
      </c>
      <c r="H119" s="128" t="s">
        <v>137</v>
      </c>
      <c r="I119" s="107">
        <v>26.61</v>
      </c>
      <c r="J119" s="332">
        <f>AVERAGE(I119:I121)</f>
        <v>22.37</v>
      </c>
    </row>
    <row r="120" spans="1:10">
      <c r="A120" s="327"/>
      <c r="B120" s="330"/>
      <c r="C120" s="123" t="s">
        <v>124</v>
      </c>
      <c r="D120" s="124" t="s">
        <v>132</v>
      </c>
      <c r="E120" s="125" t="s">
        <v>130</v>
      </c>
      <c r="F120" s="126" t="s">
        <v>131</v>
      </c>
      <c r="G120" s="127">
        <v>43466</v>
      </c>
      <c r="H120" s="128" t="s">
        <v>137</v>
      </c>
      <c r="I120" s="107">
        <v>27.42</v>
      </c>
      <c r="J120" s="333"/>
    </row>
    <row r="121" spans="1:10">
      <c r="A121" s="328"/>
      <c r="B121" s="331"/>
      <c r="C121" s="123" t="s">
        <v>125</v>
      </c>
      <c r="D121" s="124" t="s">
        <v>127</v>
      </c>
      <c r="E121" s="125" t="s">
        <v>128</v>
      </c>
      <c r="F121" s="126" t="s">
        <v>129</v>
      </c>
      <c r="G121" s="127">
        <v>43466</v>
      </c>
      <c r="H121" s="128" t="s">
        <v>137</v>
      </c>
      <c r="I121" s="107">
        <v>13.07</v>
      </c>
      <c r="J121" s="334"/>
    </row>
    <row r="123" spans="1:10" ht="15" customHeight="1">
      <c r="A123" s="326">
        <v>31</v>
      </c>
      <c r="B123" s="329" t="s">
        <v>235</v>
      </c>
      <c r="C123" s="123" t="s">
        <v>123</v>
      </c>
      <c r="D123" s="124" t="s">
        <v>126</v>
      </c>
      <c r="E123" s="125" t="s">
        <v>133</v>
      </c>
      <c r="F123" s="126" t="s">
        <v>134</v>
      </c>
      <c r="G123" s="127">
        <v>43466</v>
      </c>
      <c r="H123" s="128" t="s">
        <v>137</v>
      </c>
      <c r="I123" s="107">
        <v>6.47</v>
      </c>
      <c r="J123" s="332">
        <f>AVERAGE(I123:I125)</f>
        <v>10.73</v>
      </c>
    </row>
    <row r="124" spans="1:10">
      <c r="A124" s="327"/>
      <c r="B124" s="330"/>
      <c r="C124" s="123" t="s">
        <v>124</v>
      </c>
      <c r="D124" s="124" t="s">
        <v>132</v>
      </c>
      <c r="E124" s="125" t="s">
        <v>130</v>
      </c>
      <c r="F124" s="126" t="s">
        <v>131</v>
      </c>
      <c r="G124" s="127">
        <v>43466</v>
      </c>
      <c r="H124" s="128" t="s">
        <v>137</v>
      </c>
      <c r="I124" s="107">
        <v>12.12</v>
      </c>
      <c r="J124" s="333"/>
    </row>
    <row r="125" spans="1:10">
      <c r="A125" s="328"/>
      <c r="B125" s="331"/>
      <c r="C125" s="123" t="s">
        <v>125</v>
      </c>
      <c r="D125" s="124" t="s">
        <v>127</v>
      </c>
      <c r="E125" s="125" t="s">
        <v>128</v>
      </c>
      <c r="F125" s="126" t="s">
        <v>129</v>
      </c>
      <c r="G125" s="127">
        <v>43466</v>
      </c>
      <c r="H125" s="128" t="s">
        <v>137</v>
      </c>
      <c r="I125" s="107">
        <v>13.6</v>
      </c>
      <c r="J125" s="334"/>
    </row>
    <row r="127" spans="1:10" ht="15" customHeight="1">
      <c r="A127" s="326">
        <v>32</v>
      </c>
      <c r="B127" s="329" t="s">
        <v>236</v>
      </c>
      <c r="C127" s="123" t="s">
        <v>123</v>
      </c>
      <c r="D127" s="124" t="s">
        <v>126</v>
      </c>
      <c r="E127" s="125" t="s">
        <v>133</v>
      </c>
      <c r="F127" s="126" t="s">
        <v>134</v>
      </c>
      <c r="G127" s="127">
        <v>43466</v>
      </c>
      <c r="H127" s="128" t="s">
        <v>137</v>
      </c>
      <c r="I127" s="107">
        <v>51.91</v>
      </c>
      <c r="J127" s="332">
        <f>AVERAGE(I127:I129)</f>
        <v>46.17</v>
      </c>
    </row>
    <row r="128" spans="1:10">
      <c r="A128" s="327"/>
      <c r="B128" s="330"/>
      <c r="C128" s="123" t="s">
        <v>124</v>
      </c>
      <c r="D128" s="124" t="s">
        <v>132</v>
      </c>
      <c r="E128" s="125" t="s">
        <v>130</v>
      </c>
      <c r="F128" s="126" t="s">
        <v>131</v>
      </c>
      <c r="G128" s="127">
        <v>43466</v>
      </c>
      <c r="H128" s="128" t="s">
        <v>137</v>
      </c>
      <c r="I128" s="107">
        <v>43.79</v>
      </c>
      <c r="J128" s="333"/>
    </row>
    <row r="129" spans="1:10">
      <c r="A129" s="328"/>
      <c r="B129" s="331"/>
      <c r="C129" s="123" t="s">
        <v>125</v>
      </c>
      <c r="D129" s="124" t="s">
        <v>127</v>
      </c>
      <c r="E129" s="125" t="s">
        <v>128</v>
      </c>
      <c r="F129" s="126" t="s">
        <v>129</v>
      </c>
      <c r="G129" s="127">
        <v>43466</v>
      </c>
      <c r="H129" s="128" t="s">
        <v>137</v>
      </c>
      <c r="I129" s="107">
        <v>42.82</v>
      </c>
      <c r="J129" s="334"/>
    </row>
    <row r="131" spans="1:10" ht="15" customHeight="1">
      <c r="A131" s="326">
        <v>33</v>
      </c>
      <c r="B131" s="329" t="s">
        <v>237</v>
      </c>
      <c r="C131" s="123" t="s">
        <v>123</v>
      </c>
      <c r="D131" s="124" t="s">
        <v>126</v>
      </c>
      <c r="E131" s="125" t="s">
        <v>133</v>
      </c>
      <c r="F131" s="126" t="s">
        <v>134</v>
      </c>
      <c r="G131" s="127">
        <v>43466</v>
      </c>
      <c r="H131" s="128" t="s">
        <v>137</v>
      </c>
      <c r="I131" s="107">
        <v>16.66</v>
      </c>
      <c r="J131" s="332">
        <f>AVERAGE(I131:I133)</f>
        <v>16.8</v>
      </c>
    </row>
    <row r="132" spans="1:10">
      <c r="A132" s="327"/>
      <c r="B132" s="330"/>
      <c r="C132" s="123" t="s">
        <v>124</v>
      </c>
      <c r="D132" s="124" t="s">
        <v>132</v>
      </c>
      <c r="E132" s="125" t="s">
        <v>130</v>
      </c>
      <c r="F132" s="126" t="s">
        <v>131</v>
      </c>
      <c r="G132" s="127">
        <v>43466</v>
      </c>
      <c r="H132" s="128" t="s">
        <v>137</v>
      </c>
      <c r="I132" s="107">
        <v>17.600000000000001</v>
      </c>
      <c r="J132" s="333"/>
    </row>
    <row r="133" spans="1:10">
      <c r="A133" s="328"/>
      <c r="B133" s="331"/>
      <c r="C133" s="123" t="s">
        <v>125</v>
      </c>
      <c r="D133" s="124" t="s">
        <v>127</v>
      </c>
      <c r="E133" s="125" t="s">
        <v>128</v>
      </c>
      <c r="F133" s="126" t="s">
        <v>129</v>
      </c>
      <c r="G133" s="127">
        <v>43466</v>
      </c>
      <c r="H133" s="128" t="s">
        <v>137</v>
      </c>
      <c r="I133" s="107">
        <v>16.13</v>
      </c>
      <c r="J133" s="334"/>
    </row>
    <row r="135" spans="1:10" ht="15" customHeight="1">
      <c r="A135" s="326">
        <v>34</v>
      </c>
      <c r="B135" s="329" t="s">
        <v>238</v>
      </c>
      <c r="C135" s="123" t="s">
        <v>123</v>
      </c>
      <c r="D135" s="124" t="s">
        <v>126</v>
      </c>
      <c r="E135" s="125" t="s">
        <v>133</v>
      </c>
      <c r="F135" s="126" t="s">
        <v>134</v>
      </c>
      <c r="G135" s="127">
        <v>43466</v>
      </c>
      <c r="H135" s="128" t="s">
        <v>137</v>
      </c>
      <c r="I135" s="107">
        <v>32.42</v>
      </c>
      <c r="J135" s="332">
        <f>AVERAGE(I135:I137)</f>
        <v>32.69</v>
      </c>
    </row>
    <row r="136" spans="1:10">
      <c r="A136" s="327"/>
      <c r="B136" s="330"/>
      <c r="C136" s="123" t="s">
        <v>124</v>
      </c>
      <c r="D136" s="124" t="s">
        <v>132</v>
      </c>
      <c r="E136" s="125" t="s">
        <v>130</v>
      </c>
      <c r="F136" s="126" t="s">
        <v>131</v>
      </c>
      <c r="G136" s="127">
        <v>43466</v>
      </c>
      <c r="H136" s="128" t="s">
        <v>137</v>
      </c>
      <c r="I136" s="107">
        <v>37.229999999999997</v>
      </c>
      <c r="J136" s="333"/>
    </row>
    <row r="137" spans="1:10">
      <c r="A137" s="328"/>
      <c r="B137" s="331"/>
      <c r="C137" s="123" t="s">
        <v>125</v>
      </c>
      <c r="D137" s="124" t="s">
        <v>127</v>
      </c>
      <c r="E137" s="125" t="s">
        <v>128</v>
      </c>
      <c r="F137" s="126" t="s">
        <v>129</v>
      </c>
      <c r="G137" s="127">
        <v>43466</v>
      </c>
      <c r="H137" s="128" t="s">
        <v>137</v>
      </c>
      <c r="I137" s="107">
        <v>28.41</v>
      </c>
      <c r="J137" s="334"/>
    </row>
    <row r="139" spans="1:10" ht="15" customHeight="1">
      <c r="A139" s="326">
        <v>35</v>
      </c>
      <c r="B139" s="329" t="s">
        <v>239</v>
      </c>
      <c r="C139" s="123" t="s">
        <v>123</v>
      </c>
      <c r="D139" s="124" t="s">
        <v>126</v>
      </c>
      <c r="E139" s="125" t="s">
        <v>133</v>
      </c>
      <c r="F139" s="126" t="s">
        <v>134</v>
      </c>
      <c r="G139" s="127">
        <v>43466</v>
      </c>
      <c r="H139" s="128" t="s">
        <v>135</v>
      </c>
      <c r="I139" s="107">
        <v>121</v>
      </c>
      <c r="J139" s="332">
        <f>AVERAGE(I139:I141)</f>
        <v>159.83000000000001</v>
      </c>
    </row>
    <row r="140" spans="1:10">
      <c r="A140" s="327"/>
      <c r="B140" s="330"/>
      <c r="C140" s="123" t="s">
        <v>124</v>
      </c>
      <c r="D140" s="124" t="s">
        <v>132</v>
      </c>
      <c r="E140" s="125" t="s">
        <v>130</v>
      </c>
      <c r="F140" s="126" t="s">
        <v>131</v>
      </c>
      <c r="G140" s="127">
        <v>43466</v>
      </c>
      <c r="H140" s="128" t="s">
        <v>135</v>
      </c>
      <c r="I140" s="107">
        <v>173.49</v>
      </c>
      <c r="J140" s="333"/>
    </row>
    <row r="141" spans="1:10">
      <c r="A141" s="328"/>
      <c r="B141" s="331"/>
      <c r="C141" s="123" t="s">
        <v>125</v>
      </c>
      <c r="D141" s="124" t="s">
        <v>127</v>
      </c>
      <c r="E141" s="125" t="s">
        <v>128</v>
      </c>
      <c r="F141" s="126" t="s">
        <v>129</v>
      </c>
      <c r="G141" s="127">
        <v>43466</v>
      </c>
      <c r="H141" s="128" t="s">
        <v>135</v>
      </c>
      <c r="I141" s="107">
        <v>185</v>
      </c>
      <c r="J141" s="334"/>
    </row>
    <row r="143" spans="1:10" ht="15" customHeight="1">
      <c r="A143" s="326">
        <v>36</v>
      </c>
      <c r="B143" s="329" t="s">
        <v>240</v>
      </c>
      <c r="C143" s="123" t="s">
        <v>123</v>
      </c>
      <c r="D143" s="124" t="s">
        <v>126</v>
      </c>
      <c r="E143" s="125" t="s">
        <v>133</v>
      </c>
      <c r="F143" s="126" t="s">
        <v>134</v>
      </c>
      <c r="G143" s="127">
        <v>43466</v>
      </c>
      <c r="H143" s="128" t="s">
        <v>135</v>
      </c>
      <c r="I143" s="107">
        <v>907</v>
      </c>
      <c r="J143" s="332">
        <f>AVERAGE(I143:I145)</f>
        <v>612.28</v>
      </c>
    </row>
    <row r="144" spans="1:10">
      <c r="A144" s="327"/>
      <c r="B144" s="330"/>
      <c r="C144" s="123" t="s">
        <v>124</v>
      </c>
      <c r="D144" s="124" t="s">
        <v>132</v>
      </c>
      <c r="E144" s="125" t="s">
        <v>130</v>
      </c>
      <c r="F144" s="126" t="s">
        <v>131</v>
      </c>
      <c r="G144" s="127">
        <v>43466</v>
      </c>
      <c r="H144" s="128" t="s">
        <v>135</v>
      </c>
      <c r="I144" s="107">
        <v>255.85</v>
      </c>
      <c r="J144" s="333"/>
    </row>
    <row r="145" spans="1:10">
      <c r="A145" s="328"/>
      <c r="B145" s="331"/>
      <c r="C145" s="123" t="s">
        <v>125</v>
      </c>
      <c r="D145" s="124" t="s">
        <v>127</v>
      </c>
      <c r="E145" s="125" t="s">
        <v>128</v>
      </c>
      <c r="F145" s="126" t="s">
        <v>129</v>
      </c>
      <c r="G145" s="127">
        <v>43466</v>
      </c>
      <c r="H145" s="128" t="s">
        <v>135</v>
      </c>
      <c r="I145" s="107">
        <v>674</v>
      </c>
      <c r="J145" s="334"/>
    </row>
    <row r="147" spans="1:10" ht="15" customHeight="1">
      <c r="A147" s="326">
        <v>37</v>
      </c>
      <c r="B147" s="329" t="s">
        <v>241</v>
      </c>
      <c r="C147" s="123" t="s">
        <v>123</v>
      </c>
      <c r="D147" s="124" t="s">
        <v>126</v>
      </c>
      <c r="E147" s="125" t="s">
        <v>133</v>
      </c>
      <c r="F147" s="126" t="s">
        <v>134</v>
      </c>
      <c r="G147" s="127">
        <v>43466</v>
      </c>
      <c r="H147" s="128" t="s">
        <v>135</v>
      </c>
      <c r="I147" s="107">
        <v>907.25</v>
      </c>
      <c r="J147" s="332">
        <f>AVERAGE(I147:I149)</f>
        <v>591.70000000000005</v>
      </c>
    </row>
    <row r="148" spans="1:10">
      <c r="A148" s="327"/>
      <c r="B148" s="330"/>
      <c r="C148" s="123" t="s">
        <v>124</v>
      </c>
      <c r="D148" s="124" t="s">
        <v>132</v>
      </c>
      <c r="E148" s="125" t="s">
        <v>130</v>
      </c>
      <c r="F148" s="126" t="s">
        <v>131</v>
      </c>
      <c r="G148" s="127">
        <v>43466</v>
      </c>
      <c r="H148" s="128" t="s">
        <v>135</v>
      </c>
      <c r="I148" s="107">
        <v>255.85</v>
      </c>
      <c r="J148" s="333"/>
    </row>
    <row r="149" spans="1:10">
      <c r="A149" s="328"/>
      <c r="B149" s="331"/>
      <c r="C149" s="123" t="s">
        <v>125</v>
      </c>
      <c r="D149" s="124" t="s">
        <v>127</v>
      </c>
      <c r="E149" s="125" t="s">
        <v>128</v>
      </c>
      <c r="F149" s="126" t="s">
        <v>129</v>
      </c>
      <c r="G149" s="127">
        <v>43466</v>
      </c>
      <c r="H149" s="128" t="s">
        <v>135</v>
      </c>
      <c r="I149" s="107">
        <v>612</v>
      </c>
      <c r="J149" s="334"/>
    </row>
    <row r="151" spans="1:10" ht="15" customHeight="1">
      <c r="A151" s="326">
        <v>38</v>
      </c>
      <c r="B151" s="329" t="s">
        <v>242</v>
      </c>
      <c r="C151" s="123" t="s">
        <v>123</v>
      </c>
      <c r="D151" s="124" t="s">
        <v>126</v>
      </c>
      <c r="E151" s="125" t="s">
        <v>133</v>
      </c>
      <c r="F151" s="126" t="s">
        <v>134</v>
      </c>
      <c r="G151" s="127">
        <v>43466</v>
      </c>
      <c r="H151" s="128" t="s">
        <v>135</v>
      </c>
      <c r="I151" s="107">
        <v>0.86</v>
      </c>
      <c r="J151" s="332">
        <f>AVERAGE(I151:I153)</f>
        <v>0.71</v>
      </c>
    </row>
    <row r="152" spans="1:10">
      <c r="A152" s="327"/>
      <c r="B152" s="330"/>
      <c r="C152" s="123" t="s">
        <v>124</v>
      </c>
      <c r="D152" s="124" t="s">
        <v>132</v>
      </c>
      <c r="E152" s="125" t="s">
        <v>130</v>
      </c>
      <c r="F152" s="126" t="s">
        <v>131</v>
      </c>
      <c r="G152" s="127">
        <v>43466</v>
      </c>
      <c r="H152" s="128" t="s">
        <v>135</v>
      </c>
      <c r="I152" s="107">
        <v>0.65</v>
      </c>
      <c r="J152" s="333"/>
    </row>
    <row r="153" spans="1:10">
      <c r="A153" s="328"/>
      <c r="B153" s="331"/>
      <c r="C153" s="123" t="s">
        <v>125</v>
      </c>
      <c r="D153" s="124" t="s">
        <v>127</v>
      </c>
      <c r="E153" s="125" t="s">
        <v>128</v>
      </c>
      <c r="F153" s="126" t="s">
        <v>129</v>
      </c>
      <c r="G153" s="127">
        <v>43466</v>
      </c>
      <c r="H153" s="128" t="s">
        <v>135</v>
      </c>
      <c r="I153" s="107">
        <v>0.62</v>
      </c>
      <c r="J153" s="334"/>
    </row>
    <row r="155" spans="1:10" ht="15" customHeight="1">
      <c r="A155" s="326">
        <v>39</v>
      </c>
      <c r="B155" s="329" t="s">
        <v>243</v>
      </c>
      <c r="C155" s="123" t="s">
        <v>123</v>
      </c>
      <c r="D155" s="124" t="s">
        <v>126</v>
      </c>
      <c r="E155" s="125" t="s">
        <v>133</v>
      </c>
      <c r="F155" s="126" t="s">
        <v>134</v>
      </c>
      <c r="G155" s="127">
        <v>43466</v>
      </c>
      <c r="H155" s="128" t="s">
        <v>135</v>
      </c>
      <c r="I155" s="107">
        <v>0.86</v>
      </c>
      <c r="J155" s="332">
        <f>AVERAGE(I155:I157)</f>
        <v>0.71</v>
      </c>
    </row>
    <row r="156" spans="1:10">
      <c r="A156" s="327"/>
      <c r="B156" s="330"/>
      <c r="C156" s="123" t="s">
        <v>124</v>
      </c>
      <c r="D156" s="124" t="s">
        <v>132</v>
      </c>
      <c r="E156" s="125" t="s">
        <v>130</v>
      </c>
      <c r="F156" s="126" t="s">
        <v>131</v>
      </c>
      <c r="G156" s="127">
        <v>43466</v>
      </c>
      <c r="H156" s="128" t="s">
        <v>135</v>
      </c>
      <c r="I156" s="107">
        <v>0.65</v>
      </c>
      <c r="J156" s="333"/>
    </row>
    <row r="157" spans="1:10">
      <c r="A157" s="328"/>
      <c r="B157" s="331"/>
      <c r="C157" s="123" t="s">
        <v>125</v>
      </c>
      <c r="D157" s="124" t="s">
        <v>127</v>
      </c>
      <c r="E157" s="125" t="s">
        <v>128</v>
      </c>
      <c r="F157" s="126" t="s">
        <v>129</v>
      </c>
      <c r="G157" s="127">
        <v>43466</v>
      </c>
      <c r="H157" s="128" t="s">
        <v>135</v>
      </c>
      <c r="I157" s="107">
        <v>0.62</v>
      </c>
      <c r="J157" s="334"/>
    </row>
    <row r="159" spans="1:10" ht="15" customHeight="1">
      <c r="A159" s="326">
        <v>40</v>
      </c>
      <c r="B159" s="329" t="s">
        <v>244</v>
      </c>
      <c r="C159" s="123" t="s">
        <v>123</v>
      </c>
      <c r="D159" s="124" t="s">
        <v>126</v>
      </c>
      <c r="E159" s="125" t="s">
        <v>133</v>
      </c>
      <c r="F159" s="126" t="s">
        <v>134</v>
      </c>
      <c r="G159" s="127">
        <v>43466</v>
      </c>
      <c r="H159" s="128" t="s">
        <v>135</v>
      </c>
      <c r="I159" s="107">
        <v>691.9</v>
      </c>
      <c r="J159" s="332">
        <f>AVERAGE(I159:I161)</f>
        <v>718.3</v>
      </c>
    </row>
    <row r="160" spans="1:10">
      <c r="A160" s="327"/>
      <c r="B160" s="330"/>
      <c r="C160" s="123" t="s">
        <v>124</v>
      </c>
      <c r="D160" s="124" t="s">
        <v>132</v>
      </c>
      <c r="E160" s="125" t="s">
        <v>130</v>
      </c>
      <c r="F160" s="126" t="s">
        <v>131</v>
      </c>
      <c r="G160" s="127">
        <v>43466</v>
      </c>
      <c r="H160" s="128" t="s">
        <v>135</v>
      </c>
      <c r="I160" s="107">
        <v>632</v>
      </c>
      <c r="J160" s="333"/>
    </row>
    <row r="161" spans="1:10">
      <c r="A161" s="328"/>
      <c r="B161" s="331"/>
      <c r="C161" s="123" t="s">
        <v>125</v>
      </c>
      <c r="D161" s="124" t="s">
        <v>127</v>
      </c>
      <c r="E161" s="125" t="s">
        <v>128</v>
      </c>
      <c r="F161" s="126" t="s">
        <v>129</v>
      </c>
      <c r="G161" s="127">
        <v>43466</v>
      </c>
      <c r="H161" s="128" t="s">
        <v>135</v>
      </c>
      <c r="I161" s="107">
        <v>831</v>
      </c>
      <c r="J161" s="334"/>
    </row>
    <row r="163" spans="1:10" ht="15" customHeight="1">
      <c r="A163" s="326">
        <v>41</v>
      </c>
      <c r="B163" s="329" t="s">
        <v>245</v>
      </c>
      <c r="C163" s="123" t="s">
        <v>123</v>
      </c>
      <c r="D163" s="124" t="s">
        <v>126</v>
      </c>
      <c r="E163" s="125" t="s">
        <v>133</v>
      </c>
      <c r="F163" s="126" t="s">
        <v>134</v>
      </c>
      <c r="G163" s="127">
        <v>43466</v>
      </c>
      <c r="H163" s="128" t="s">
        <v>135</v>
      </c>
      <c r="I163" s="107">
        <v>390</v>
      </c>
      <c r="J163" s="332">
        <f>AVERAGE(I163:I165)</f>
        <v>360.67</v>
      </c>
    </row>
    <row r="164" spans="1:10">
      <c r="A164" s="327"/>
      <c r="B164" s="330"/>
      <c r="C164" s="123" t="s">
        <v>124</v>
      </c>
      <c r="D164" s="124" t="s">
        <v>132</v>
      </c>
      <c r="E164" s="125" t="s">
        <v>130</v>
      </c>
      <c r="F164" s="126" t="s">
        <v>131</v>
      </c>
      <c r="G164" s="127">
        <v>43466</v>
      </c>
      <c r="H164" s="128" t="s">
        <v>135</v>
      </c>
      <c r="I164" s="107">
        <v>316</v>
      </c>
      <c r="J164" s="333"/>
    </row>
    <row r="165" spans="1:10">
      <c r="A165" s="328"/>
      <c r="B165" s="331"/>
      <c r="C165" s="123" t="s">
        <v>125</v>
      </c>
      <c r="D165" s="124" t="s">
        <v>127</v>
      </c>
      <c r="E165" s="125" t="s">
        <v>128</v>
      </c>
      <c r="F165" s="126" t="s">
        <v>129</v>
      </c>
      <c r="G165" s="127">
        <v>43466</v>
      </c>
      <c r="H165" s="128" t="s">
        <v>135</v>
      </c>
      <c r="I165" s="107">
        <v>376</v>
      </c>
      <c r="J165" s="334"/>
    </row>
    <row r="167" spans="1:10" ht="15" customHeight="1">
      <c r="A167" s="326">
        <v>42</v>
      </c>
      <c r="B167" s="329" t="s">
        <v>246</v>
      </c>
      <c r="C167" s="123" t="s">
        <v>123</v>
      </c>
      <c r="D167" s="124" t="s">
        <v>126</v>
      </c>
      <c r="E167" s="125" t="s">
        <v>133</v>
      </c>
      <c r="F167" s="126" t="s">
        <v>134</v>
      </c>
      <c r="G167" s="127">
        <v>43466</v>
      </c>
      <c r="H167" s="128" t="s">
        <v>138</v>
      </c>
      <c r="I167" s="107">
        <v>150</v>
      </c>
      <c r="J167" s="332">
        <f>AVERAGE(I167:I169)</f>
        <v>235</v>
      </c>
    </row>
    <row r="168" spans="1:10">
      <c r="A168" s="327"/>
      <c r="B168" s="330"/>
      <c r="C168" s="123" t="s">
        <v>124</v>
      </c>
      <c r="D168" s="124" t="s">
        <v>132</v>
      </c>
      <c r="E168" s="125" t="s">
        <v>130</v>
      </c>
      <c r="F168" s="126" t="s">
        <v>131</v>
      </c>
      <c r="G168" s="127">
        <v>43466</v>
      </c>
      <c r="H168" s="128" t="s">
        <v>138</v>
      </c>
      <c r="I168" s="107">
        <v>105</v>
      </c>
      <c r="J168" s="333"/>
    </row>
    <row r="169" spans="1:10">
      <c r="A169" s="328"/>
      <c r="B169" s="331"/>
      <c r="C169" s="123" t="s">
        <v>125</v>
      </c>
      <c r="D169" s="124" t="s">
        <v>127</v>
      </c>
      <c r="E169" s="125" t="s">
        <v>128</v>
      </c>
      <c r="F169" s="126" t="s">
        <v>129</v>
      </c>
      <c r="G169" s="127">
        <v>43466</v>
      </c>
      <c r="H169" s="128" t="s">
        <v>138</v>
      </c>
      <c r="I169" s="107">
        <v>450</v>
      </c>
      <c r="J169" s="334"/>
    </row>
    <row r="171" spans="1:10" ht="15" customHeight="1">
      <c r="A171" s="326">
        <v>43</v>
      </c>
      <c r="B171" s="329" t="s">
        <v>247</v>
      </c>
      <c r="C171" s="123" t="s">
        <v>123</v>
      </c>
      <c r="D171" s="124" t="s">
        <v>126</v>
      </c>
      <c r="E171" s="125" t="s">
        <v>133</v>
      </c>
      <c r="F171" s="126" t="s">
        <v>134</v>
      </c>
      <c r="G171" s="127">
        <v>43466</v>
      </c>
      <c r="H171" s="128" t="s">
        <v>135</v>
      </c>
      <c r="I171" s="107">
        <v>20.27</v>
      </c>
      <c r="J171" s="332">
        <f>AVERAGE(I171:I173)</f>
        <v>17.47</v>
      </c>
    </row>
    <row r="172" spans="1:10">
      <c r="A172" s="327"/>
      <c r="B172" s="330"/>
      <c r="C172" s="123" t="s">
        <v>124</v>
      </c>
      <c r="D172" s="124" t="s">
        <v>132</v>
      </c>
      <c r="E172" s="125" t="s">
        <v>130</v>
      </c>
      <c r="F172" s="126" t="s">
        <v>131</v>
      </c>
      <c r="G172" s="127">
        <v>43466</v>
      </c>
      <c r="H172" s="128" t="s">
        <v>135</v>
      </c>
      <c r="I172" s="107">
        <v>12.32</v>
      </c>
      <c r="J172" s="333"/>
    </row>
    <row r="173" spans="1:10">
      <c r="A173" s="328"/>
      <c r="B173" s="331"/>
      <c r="C173" s="123" t="s">
        <v>125</v>
      </c>
      <c r="D173" s="124" t="s">
        <v>127</v>
      </c>
      <c r="E173" s="125" t="s">
        <v>128</v>
      </c>
      <c r="F173" s="126" t="s">
        <v>129</v>
      </c>
      <c r="G173" s="127">
        <v>43466</v>
      </c>
      <c r="H173" s="128" t="s">
        <v>135</v>
      </c>
      <c r="I173" s="107">
        <v>19.82</v>
      </c>
      <c r="J173" s="334"/>
    </row>
    <row r="175" spans="1:10" ht="15" customHeight="1">
      <c r="A175" s="326">
        <v>44</v>
      </c>
      <c r="B175" s="329" t="s">
        <v>248</v>
      </c>
      <c r="C175" s="123" t="s">
        <v>123</v>
      </c>
      <c r="D175" s="124" t="s">
        <v>126</v>
      </c>
      <c r="E175" s="125" t="s">
        <v>133</v>
      </c>
      <c r="F175" s="126" t="s">
        <v>134</v>
      </c>
      <c r="G175" s="127">
        <v>43466</v>
      </c>
      <c r="H175" s="128" t="s">
        <v>135</v>
      </c>
      <c r="I175" s="107">
        <v>6.94</v>
      </c>
      <c r="J175" s="332">
        <f>AVERAGE(I175:I177)</f>
        <v>10.18</v>
      </c>
    </row>
    <row r="176" spans="1:10">
      <c r="A176" s="327"/>
      <c r="B176" s="330"/>
      <c r="C176" s="123" t="s">
        <v>124</v>
      </c>
      <c r="D176" s="124" t="s">
        <v>132</v>
      </c>
      <c r="E176" s="125" t="s">
        <v>130</v>
      </c>
      <c r="F176" s="126" t="s">
        <v>131</v>
      </c>
      <c r="G176" s="127">
        <v>43466</v>
      </c>
      <c r="H176" s="128" t="s">
        <v>135</v>
      </c>
      <c r="I176" s="107">
        <v>10.56</v>
      </c>
      <c r="J176" s="333"/>
    </row>
    <row r="177" spans="1:10">
      <c r="A177" s="328"/>
      <c r="B177" s="331"/>
      <c r="C177" s="123" t="s">
        <v>125</v>
      </c>
      <c r="D177" s="124" t="s">
        <v>127</v>
      </c>
      <c r="E177" s="125" t="s">
        <v>128</v>
      </c>
      <c r="F177" s="126" t="s">
        <v>129</v>
      </c>
      <c r="G177" s="127">
        <v>43466</v>
      </c>
      <c r="H177" s="128" t="s">
        <v>135</v>
      </c>
      <c r="I177" s="107">
        <v>13.05</v>
      </c>
      <c r="J177" s="334"/>
    </row>
    <row r="179" spans="1:10" ht="15" customHeight="1">
      <c r="A179" s="326">
        <v>45</v>
      </c>
      <c r="B179" s="329" t="s">
        <v>249</v>
      </c>
      <c r="C179" s="123" t="s">
        <v>123</v>
      </c>
      <c r="D179" s="124" t="s">
        <v>126</v>
      </c>
      <c r="E179" s="125" t="s">
        <v>133</v>
      </c>
      <c r="F179" s="126" t="s">
        <v>134</v>
      </c>
      <c r="G179" s="127">
        <v>43466</v>
      </c>
      <c r="H179" s="128" t="s">
        <v>135</v>
      </c>
      <c r="I179" s="107">
        <v>8.8699999999999992</v>
      </c>
      <c r="J179" s="332">
        <f>AVERAGE(I179:I181)</f>
        <v>10.24</v>
      </c>
    </row>
    <row r="180" spans="1:10">
      <c r="A180" s="327"/>
      <c r="B180" s="330"/>
      <c r="C180" s="123" t="s">
        <v>124</v>
      </c>
      <c r="D180" s="124" t="s">
        <v>132</v>
      </c>
      <c r="E180" s="125" t="s">
        <v>130</v>
      </c>
      <c r="F180" s="126" t="s">
        <v>131</v>
      </c>
      <c r="G180" s="127">
        <v>43466</v>
      </c>
      <c r="H180" s="128" t="s">
        <v>135</v>
      </c>
      <c r="I180" s="107">
        <v>4.79</v>
      </c>
      <c r="J180" s="333"/>
    </row>
    <row r="181" spans="1:10">
      <c r="A181" s="328"/>
      <c r="B181" s="331"/>
      <c r="C181" s="123" t="s">
        <v>125</v>
      </c>
      <c r="D181" s="124" t="s">
        <v>127</v>
      </c>
      <c r="E181" s="125" t="s">
        <v>128</v>
      </c>
      <c r="F181" s="126" t="s">
        <v>129</v>
      </c>
      <c r="G181" s="127">
        <v>43466</v>
      </c>
      <c r="H181" s="128" t="s">
        <v>135</v>
      </c>
      <c r="I181" s="107">
        <v>17.059999999999999</v>
      </c>
      <c r="J181" s="334"/>
    </row>
    <row r="183" spans="1:10" ht="15" customHeight="1">
      <c r="A183" s="326">
        <v>46</v>
      </c>
      <c r="B183" s="329" t="s">
        <v>250</v>
      </c>
      <c r="C183" s="123" t="s">
        <v>123</v>
      </c>
      <c r="D183" s="124" t="s">
        <v>126</v>
      </c>
      <c r="E183" s="125" t="s">
        <v>133</v>
      </c>
      <c r="F183" s="126" t="s">
        <v>134</v>
      </c>
      <c r="G183" s="127">
        <v>43466</v>
      </c>
      <c r="H183" s="128" t="s">
        <v>135</v>
      </c>
      <c r="I183" s="107">
        <v>8.65</v>
      </c>
      <c r="J183" s="332">
        <f>AVERAGE(I183:I185)</f>
        <v>11.96</v>
      </c>
    </row>
    <row r="184" spans="1:10">
      <c r="A184" s="327"/>
      <c r="B184" s="330"/>
      <c r="C184" s="123" t="s">
        <v>124</v>
      </c>
      <c r="D184" s="124" t="s">
        <v>132</v>
      </c>
      <c r="E184" s="125" t="s">
        <v>130</v>
      </c>
      <c r="F184" s="126" t="s">
        <v>131</v>
      </c>
      <c r="G184" s="127">
        <v>43466</v>
      </c>
      <c r="H184" s="128" t="s">
        <v>135</v>
      </c>
      <c r="I184" s="107">
        <v>12.45</v>
      </c>
      <c r="J184" s="333"/>
    </row>
    <row r="185" spans="1:10">
      <c r="A185" s="328"/>
      <c r="B185" s="331"/>
      <c r="C185" s="123" t="s">
        <v>125</v>
      </c>
      <c r="D185" s="124" t="s">
        <v>127</v>
      </c>
      <c r="E185" s="125" t="s">
        <v>128</v>
      </c>
      <c r="F185" s="126" t="s">
        <v>129</v>
      </c>
      <c r="G185" s="127">
        <v>43466</v>
      </c>
      <c r="H185" s="128" t="s">
        <v>135</v>
      </c>
      <c r="I185" s="107">
        <v>14.77</v>
      </c>
      <c r="J185" s="334"/>
    </row>
    <row r="187" spans="1:10" ht="15" customHeight="1">
      <c r="A187" s="326">
        <v>47</v>
      </c>
      <c r="B187" s="329" t="s">
        <v>251</v>
      </c>
      <c r="C187" s="123" t="s">
        <v>123</v>
      </c>
      <c r="D187" s="124" t="s">
        <v>126</v>
      </c>
      <c r="E187" s="125" t="s">
        <v>133</v>
      </c>
      <c r="F187" s="126" t="s">
        <v>134</v>
      </c>
      <c r="G187" s="127">
        <v>43466</v>
      </c>
      <c r="H187" s="128" t="s">
        <v>135</v>
      </c>
      <c r="I187" s="107">
        <v>3.76</v>
      </c>
      <c r="J187" s="332">
        <f>AVERAGE(I187:I189)</f>
        <v>6.89</v>
      </c>
    </row>
    <row r="188" spans="1:10">
      <c r="A188" s="327"/>
      <c r="B188" s="330"/>
      <c r="C188" s="123" t="s">
        <v>124</v>
      </c>
      <c r="D188" s="124" t="s">
        <v>132</v>
      </c>
      <c r="E188" s="125" t="s">
        <v>130</v>
      </c>
      <c r="F188" s="126" t="s">
        <v>131</v>
      </c>
      <c r="G188" s="127">
        <v>43466</v>
      </c>
      <c r="H188" s="128" t="s">
        <v>135</v>
      </c>
      <c r="I188" s="107">
        <v>12.45</v>
      </c>
      <c r="J188" s="333"/>
    </row>
    <row r="189" spans="1:10">
      <c r="A189" s="328"/>
      <c r="B189" s="331"/>
      <c r="C189" s="123" t="s">
        <v>125</v>
      </c>
      <c r="D189" s="124" t="s">
        <v>127</v>
      </c>
      <c r="E189" s="125" t="s">
        <v>128</v>
      </c>
      <c r="F189" s="126" t="s">
        <v>129</v>
      </c>
      <c r="G189" s="127">
        <v>43466</v>
      </c>
      <c r="H189" s="128" t="s">
        <v>135</v>
      </c>
      <c r="I189" s="107">
        <v>4.46</v>
      </c>
      <c r="J189" s="334"/>
    </row>
    <row r="191" spans="1:10" ht="15" customHeight="1">
      <c r="A191" s="326">
        <v>48</v>
      </c>
      <c r="B191" s="329" t="s">
        <v>252</v>
      </c>
      <c r="C191" s="123" t="s">
        <v>123</v>
      </c>
      <c r="D191" s="124" t="s">
        <v>126</v>
      </c>
      <c r="E191" s="125" t="s">
        <v>133</v>
      </c>
      <c r="F191" s="126" t="s">
        <v>134</v>
      </c>
      <c r="G191" s="127">
        <v>43466</v>
      </c>
      <c r="H191" s="128" t="s">
        <v>135</v>
      </c>
      <c r="I191" s="107">
        <v>4.26</v>
      </c>
      <c r="J191" s="332">
        <f>AVERAGE(I191:I193)</f>
        <v>7.06</v>
      </c>
    </row>
    <row r="192" spans="1:10">
      <c r="A192" s="327"/>
      <c r="B192" s="330"/>
      <c r="C192" s="123" t="s">
        <v>124</v>
      </c>
      <c r="D192" s="124" t="s">
        <v>132</v>
      </c>
      <c r="E192" s="125" t="s">
        <v>130</v>
      </c>
      <c r="F192" s="126" t="s">
        <v>131</v>
      </c>
      <c r="G192" s="127">
        <v>43466</v>
      </c>
      <c r="H192" s="128" t="s">
        <v>135</v>
      </c>
      <c r="I192" s="107">
        <v>12.45</v>
      </c>
      <c r="J192" s="333"/>
    </row>
    <row r="193" spans="1:10">
      <c r="A193" s="328"/>
      <c r="B193" s="331"/>
      <c r="C193" s="123" t="s">
        <v>125</v>
      </c>
      <c r="D193" s="124" t="s">
        <v>127</v>
      </c>
      <c r="E193" s="125" t="s">
        <v>128</v>
      </c>
      <c r="F193" s="126" t="s">
        <v>129</v>
      </c>
      <c r="G193" s="127">
        <v>43466</v>
      </c>
      <c r="H193" s="128" t="s">
        <v>135</v>
      </c>
      <c r="I193" s="107">
        <v>4.4800000000000004</v>
      </c>
      <c r="J193" s="334"/>
    </row>
    <row r="195" spans="1:10" ht="15" customHeight="1">
      <c r="A195" s="326">
        <v>49</v>
      </c>
      <c r="B195" s="329" t="s">
        <v>253</v>
      </c>
      <c r="C195" s="123" t="s">
        <v>123</v>
      </c>
      <c r="D195" s="124" t="s">
        <v>126</v>
      </c>
      <c r="E195" s="125" t="s">
        <v>133</v>
      </c>
      <c r="F195" s="126" t="s">
        <v>134</v>
      </c>
      <c r="G195" s="127">
        <v>43466</v>
      </c>
      <c r="H195" s="128" t="s">
        <v>135</v>
      </c>
      <c r="I195" s="107">
        <v>9.49</v>
      </c>
      <c r="J195" s="332">
        <f>AVERAGE(I195:I197)</f>
        <v>10.93</v>
      </c>
    </row>
    <row r="196" spans="1:10">
      <c r="A196" s="327"/>
      <c r="B196" s="330"/>
      <c r="C196" s="123" t="s">
        <v>124</v>
      </c>
      <c r="D196" s="124" t="s">
        <v>132</v>
      </c>
      <c r="E196" s="125" t="s">
        <v>130</v>
      </c>
      <c r="F196" s="126" t="s">
        <v>131</v>
      </c>
      <c r="G196" s="127">
        <v>43466</v>
      </c>
      <c r="H196" s="128" t="s">
        <v>135</v>
      </c>
      <c r="I196" s="107">
        <v>12.45</v>
      </c>
      <c r="J196" s="333"/>
    </row>
    <row r="197" spans="1:10">
      <c r="A197" s="328"/>
      <c r="B197" s="331"/>
      <c r="C197" s="123" t="s">
        <v>125</v>
      </c>
      <c r="D197" s="124" t="s">
        <v>127</v>
      </c>
      <c r="E197" s="125" t="s">
        <v>128</v>
      </c>
      <c r="F197" s="126" t="s">
        <v>129</v>
      </c>
      <c r="G197" s="127">
        <v>43466</v>
      </c>
      <c r="H197" s="128" t="s">
        <v>135</v>
      </c>
      <c r="I197" s="107">
        <v>10.84</v>
      </c>
      <c r="J197" s="334"/>
    </row>
    <row r="199" spans="1:10" ht="15" customHeight="1">
      <c r="A199" s="326">
        <v>50</v>
      </c>
      <c r="B199" s="329" t="s">
        <v>254</v>
      </c>
      <c r="C199" s="123" t="s">
        <v>123</v>
      </c>
      <c r="D199" s="124" t="s">
        <v>126</v>
      </c>
      <c r="E199" s="125" t="s">
        <v>133</v>
      </c>
      <c r="F199" s="126" t="s">
        <v>134</v>
      </c>
      <c r="G199" s="127">
        <v>43466</v>
      </c>
      <c r="H199" s="128" t="s">
        <v>135</v>
      </c>
      <c r="I199" s="107">
        <v>17.96</v>
      </c>
      <c r="J199" s="332">
        <f>AVERAGE(I199:I201)</f>
        <v>16.05</v>
      </c>
    </row>
    <row r="200" spans="1:10">
      <c r="A200" s="327"/>
      <c r="B200" s="330"/>
      <c r="C200" s="123" t="s">
        <v>124</v>
      </c>
      <c r="D200" s="124" t="s">
        <v>132</v>
      </c>
      <c r="E200" s="125" t="s">
        <v>130</v>
      </c>
      <c r="F200" s="126" t="s">
        <v>131</v>
      </c>
      <c r="G200" s="127">
        <v>43466</v>
      </c>
      <c r="H200" s="128" t="s">
        <v>135</v>
      </c>
      <c r="I200" s="107">
        <v>14.63</v>
      </c>
      <c r="J200" s="333"/>
    </row>
    <row r="201" spans="1:10">
      <c r="A201" s="328"/>
      <c r="B201" s="331"/>
      <c r="C201" s="123" t="s">
        <v>125</v>
      </c>
      <c r="D201" s="124" t="s">
        <v>127</v>
      </c>
      <c r="E201" s="125" t="s">
        <v>128</v>
      </c>
      <c r="F201" s="126" t="s">
        <v>129</v>
      </c>
      <c r="G201" s="127">
        <v>43466</v>
      </c>
      <c r="H201" s="128" t="s">
        <v>135</v>
      </c>
      <c r="I201" s="107">
        <v>15.55</v>
      </c>
      <c r="J201" s="334"/>
    </row>
    <row r="203" spans="1:10" ht="15" customHeight="1">
      <c r="A203" s="326">
        <v>51</v>
      </c>
      <c r="B203" s="329" t="s">
        <v>255</v>
      </c>
      <c r="C203" s="123" t="s">
        <v>123</v>
      </c>
      <c r="D203" s="124" t="s">
        <v>126</v>
      </c>
      <c r="E203" s="125" t="s">
        <v>133</v>
      </c>
      <c r="F203" s="126" t="s">
        <v>134</v>
      </c>
      <c r="G203" s="127">
        <v>43466</v>
      </c>
      <c r="H203" s="128" t="s">
        <v>135</v>
      </c>
      <c r="I203" s="107">
        <v>21.25</v>
      </c>
      <c r="J203" s="332">
        <f>AVERAGE(I203:I205)</f>
        <v>23.24</v>
      </c>
    </row>
    <row r="204" spans="1:10">
      <c r="A204" s="327"/>
      <c r="B204" s="330"/>
      <c r="C204" s="123" t="s">
        <v>124</v>
      </c>
      <c r="D204" s="124" t="s">
        <v>132</v>
      </c>
      <c r="E204" s="125" t="s">
        <v>130</v>
      </c>
      <c r="F204" s="126" t="s">
        <v>131</v>
      </c>
      <c r="G204" s="127">
        <v>43466</v>
      </c>
      <c r="H204" s="128" t="s">
        <v>135</v>
      </c>
      <c r="I204" s="107">
        <v>20.34</v>
      </c>
      <c r="J204" s="333"/>
    </row>
    <row r="205" spans="1:10">
      <c r="A205" s="328"/>
      <c r="B205" s="331"/>
      <c r="C205" s="123" t="s">
        <v>125</v>
      </c>
      <c r="D205" s="124" t="s">
        <v>127</v>
      </c>
      <c r="E205" s="125" t="s">
        <v>128</v>
      </c>
      <c r="F205" s="126" t="s">
        <v>129</v>
      </c>
      <c r="G205" s="127">
        <v>43466</v>
      </c>
      <c r="H205" s="128" t="s">
        <v>135</v>
      </c>
      <c r="I205" s="107">
        <v>28.14</v>
      </c>
      <c r="J205" s="334"/>
    </row>
    <row r="207" spans="1:10" ht="15" customHeight="1">
      <c r="A207" s="326">
        <v>52</v>
      </c>
      <c r="B207" s="329" t="s">
        <v>256</v>
      </c>
      <c r="C207" s="123" t="s">
        <v>123</v>
      </c>
      <c r="D207" s="124" t="s">
        <v>126</v>
      </c>
      <c r="E207" s="125" t="s">
        <v>133</v>
      </c>
      <c r="F207" s="126" t="s">
        <v>134</v>
      </c>
      <c r="G207" s="127">
        <v>43466</v>
      </c>
      <c r="H207" s="128" t="s">
        <v>135</v>
      </c>
      <c r="I207" s="107">
        <v>4.82</v>
      </c>
      <c r="J207" s="332">
        <f>AVERAGE(I207:I209)</f>
        <v>8.89</v>
      </c>
    </row>
    <row r="208" spans="1:10">
      <c r="A208" s="327"/>
      <c r="B208" s="330"/>
      <c r="C208" s="123" t="s">
        <v>124</v>
      </c>
      <c r="D208" s="124" t="s">
        <v>132</v>
      </c>
      <c r="E208" s="125" t="s">
        <v>130</v>
      </c>
      <c r="F208" s="126" t="s">
        <v>131</v>
      </c>
      <c r="G208" s="127">
        <v>43466</v>
      </c>
      <c r="H208" s="128" t="s">
        <v>135</v>
      </c>
      <c r="I208" s="107">
        <v>4.79</v>
      </c>
      <c r="J208" s="333"/>
    </row>
    <row r="209" spans="1:10">
      <c r="A209" s="328"/>
      <c r="B209" s="331"/>
      <c r="C209" s="123" t="s">
        <v>125</v>
      </c>
      <c r="D209" s="124" t="s">
        <v>127</v>
      </c>
      <c r="E209" s="125" t="s">
        <v>128</v>
      </c>
      <c r="F209" s="126" t="s">
        <v>129</v>
      </c>
      <c r="G209" s="127">
        <v>43466</v>
      </c>
      <c r="H209" s="128" t="s">
        <v>135</v>
      </c>
      <c r="I209" s="107">
        <v>17.059999999999999</v>
      </c>
      <c r="J209" s="334"/>
    </row>
    <row r="211" spans="1:10" ht="15" customHeight="1">
      <c r="A211" s="326">
        <v>53</v>
      </c>
      <c r="B211" s="329" t="s">
        <v>257</v>
      </c>
      <c r="C211" s="123" t="s">
        <v>123</v>
      </c>
      <c r="D211" s="124" t="s">
        <v>126</v>
      </c>
      <c r="E211" s="125" t="s">
        <v>133</v>
      </c>
      <c r="F211" s="126" t="s">
        <v>134</v>
      </c>
      <c r="G211" s="127">
        <v>43466</v>
      </c>
      <c r="H211" s="128" t="s">
        <v>135</v>
      </c>
      <c r="I211" s="107">
        <v>17.54</v>
      </c>
      <c r="J211" s="332">
        <f>AVERAGE(I211:I213)</f>
        <v>16.77</v>
      </c>
    </row>
    <row r="212" spans="1:10">
      <c r="A212" s="327"/>
      <c r="B212" s="330"/>
      <c r="C212" s="123" t="s">
        <v>124</v>
      </c>
      <c r="D212" s="124" t="s">
        <v>132</v>
      </c>
      <c r="E212" s="125" t="s">
        <v>130</v>
      </c>
      <c r="F212" s="126" t="s">
        <v>131</v>
      </c>
      <c r="G212" s="127">
        <v>43466</v>
      </c>
      <c r="H212" s="128" t="s">
        <v>135</v>
      </c>
      <c r="I212" s="107">
        <v>16.260000000000002</v>
      </c>
      <c r="J212" s="333"/>
    </row>
    <row r="213" spans="1:10">
      <c r="A213" s="328"/>
      <c r="B213" s="331"/>
      <c r="C213" s="123" t="s">
        <v>125</v>
      </c>
      <c r="D213" s="124" t="s">
        <v>127</v>
      </c>
      <c r="E213" s="125" t="s">
        <v>128</v>
      </c>
      <c r="F213" s="126" t="s">
        <v>129</v>
      </c>
      <c r="G213" s="127">
        <v>43466</v>
      </c>
      <c r="H213" s="128" t="s">
        <v>135</v>
      </c>
      <c r="I213" s="107">
        <v>16.5</v>
      </c>
      <c r="J213" s="334"/>
    </row>
    <row r="215" spans="1:10" ht="15" customHeight="1">
      <c r="A215" s="326">
        <v>54</v>
      </c>
      <c r="B215" s="329" t="s">
        <v>258</v>
      </c>
      <c r="C215" s="123" t="s">
        <v>123</v>
      </c>
      <c r="D215" s="124" t="s">
        <v>126</v>
      </c>
      <c r="E215" s="125" t="s">
        <v>133</v>
      </c>
      <c r="F215" s="126" t="s">
        <v>134</v>
      </c>
      <c r="G215" s="127">
        <v>43466</v>
      </c>
      <c r="H215" s="128" t="s">
        <v>135</v>
      </c>
      <c r="I215" s="107">
        <v>39.18</v>
      </c>
      <c r="J215" s="332">
        <f>AVERAGE(I215:I217)</f>
        <v>32.67</v>
      </c>
    </row>
    <row r="216" spans="1:10">
      <c r="A216" s="327"/>
      <c r="B216" s="330"/>
      <c r="C216" s="123" t="s">
        <v>124</v>
      </c>
      <c r="D216" s="124" t="s">
        <v>132</v>
      </c>
      <c r="E216" s="125" t="s">
        <v>130</v>
      </c>
      <c r="F216" s="126" t="s">
        <v>131</v>
      </c>
      <c r="G216" s="127">
        <v>43466</v>
      </c>
      <c r="H216" s="128" t="s">
        <v>135</v>
      </c>
      <c r="I216" s="107">
        <v>36.520000000000003</v>
      </c>
      <c r="J216" s="333"/>
    </row>
    <row r="217" spans="1:10">
      <c r="A217" s="328"/>
      <c r="B217" s="331"/>
      <c r="C217" s="123" t="s">
        <v>125</v>
      </c>
      <c r="D217" s="124" t="s">
        <v>127</v>
      </c>
      <c r="E217" s="125" t="s">
        <v>128</v>
      </c>
      <c r="F217" s="126" t="s">
        <v>129</v>
      </c>
      <c r="G217" s="127">
        <v>43466</v>
      </c>
      <c r="H217" s="128" t="s">
        <v>135</v>
      </c>
      <c r="I217" s="107">
        <v>22.3</v>
      </c>
      <c r="J217" s="334"/>
    </row>
    <row r="219" spans="1:10" ht="15" customHeight="1">
      <c r="A219" s="326">
        <v>55</v>
      </c>
      <c r="B219" s="329" t="s">
        <v>259</v>
      </c>
      <c r="C219" s="123" t="s">
        <v>123</v>
      </c>
      <c r="D219" s="124" t="s">
        <v>126</v>
      </c>
      <c r="E219" s="125" t="s">
        <v>133</v>
      </c>
      <c r="F219" s="126" t="s">
        <v>134</v>
      </c>
      <c r="G219" s="127">
        <v>43466</v>
      </c>
      <c r="H219" s="128" t="s">
        <v>135</v>
      </c>
      <c r="I219" s="107">
        <v>10.64</v>
      </c>
      <c r="J219" s="332">
        <f>AVERAGE(I219:I221)</f>
        <v>9.31</v>
      </c>
    </row>
    <row r="220" spans="1:10">
      <c r="A220" s="327"/>
      <c r="B220" s="330"/>
      <c r="C220" s="123" t="s">
        <v>124</v>
      </c>
      <c r="D220" s="124" t="s">
        <v>132</v>
      </c>
      <c r="E220" s="125" t="s">
        <v>130</v>
      </c>
      <c r="F220" s="126" t="s">
        <v>131</v>
      </c>
      <c r="G220" s="127">
        <v>43466</v>
      </c>
      <c r="H220" s="128" t="s">
        <v>135</v>
      </c>
      <c r="I220" s="107">
        <v>12.45</v>
      </c>
      <c r="J220" s="333"/>
    </row>
    <row r="221" spans="1:10">
      <c r="A221" s="328"/>
      <c r="B221" s="331"/>
      <c r="C221" s="123" t="s">
        <v>125</v>
      </c>
      <c r="D221" s="124" t="s">
        <v>127</v>
      </c>
      <c r="E221" s="125" t="s">
        <v>128</v>
      </c>
      <c r="F221" s="126" t="s">
        <v>129</v>
      </c>
      <c r="G221" s="127">
        <v>43466</v>
      </c>
      <c r="H221" s="128" t="s">
        <v>135</v>
      </c>
      <c r="I221" s="107">
        <v>4.8499999999999996</v>
      </c>
      <c r="J221" s="334"/>
    </row>
    <row r="223" spans="1:10" ht="15" customHeight="1">
      <c r="A223" s="326">
        <v>56</v>
      </c>
      <c r="B223" s="329" t="s">
        <v>260</v>
      </c>
      <c r="C223" s="123" t="s">
        <v>123</v>
      </c>
      <c r="D223" s="124" t="s">
        <v>126</v>
      </c>
      <c r="E223" s="125" t="s">
        <v>133</v>
      </c>
      <c r="F223" s="126" t="s">
        <v>134</v>
      </c>
      <c r="G223" s="127">
        <v>43466</v>
      </c>
      <c r="H223" s="128" t="s">
        <v>135</v>
      </c>
      <c r="I223" s="107">
        <v>9.49</v>
      </c>
      <c r="J223" s="332">
        <f>AVERAGE(I223:I225)</f>
        <v>10.93</v>
      </c>
    </row>
    <row r="224" spans="1:10">
      <c r="A224" s="327"/>
      <c r="B224" s="330"/>
      <c r="C224" s="123" t="s">
        <v>124</v>
      </c>
      <c r="D224" s="124" t="s">
        <v>132</v>
      </c>
      <c r="E224" s="125" t="s">
        <v>130</v>
      </c>
      <c r="F224" s="126" t="s">
        <v>131</v>
      </c>
      <c r="G224" s="127">
        <v>43466</v>
      </c>
      <c r="H224" s="128" t="s">
        <v>135</v>
      </c>
      <c r="I224" s="107">
        <v>12.45</v>
      </c>
      <c r="J224" s="333"/>
    </row>
    <row r="225" spans="1:10">
      <c r="A225" s="328"/>
      <c r="B225" s="331"/>
      <c r="C225" s="123" t="s">
        <v>125</v>
      </c>
      <c r="D225" s="124" t="s">
        <v>127</v>
      </c>
      <c r="E225" s="125" t="s">
        <v>128</v>
      </c>
      <c r="F225" s="126" t="s">
        <v>129</v>
      </c>
      <c r="G225" s="127">
        <v>43466</v>
      </c>
      <c r="H225" s="128" t="s">
        <v>135</v>
      </c>
      <c r="I225" s="107">
        <v>10.84</v>
      </c>
      <c r="J225" s="334"/>
    </row>
    <row r="227" spans="1:10" ht="15" customHeight="1">
      <c r="A227" s="326">
        <v>57</v>
      </c>
      <c r="B227" s="329" t="s">
        <v>261</v>
      </c>
      <c r="C227" s="123" t="s">
        <v>123</v>
      </c>
      <c r="D227" s="124" t="s">
        <v>126</v>
      </c>
      <c r="E227" s="125" t="s">
        <v>133</v>
      </c>
      <c r="F227" s="126" t="s">
        <v>134</v>
      </c>
      <c r="G227" s="127">
        <v>43466</v>
      </c>
      <c r="H227" s="128" t="s">
        <v>135</v>
      </c>
      <c r="I227" s="107">
        <v>110</v>
      </c>
      <c r="J227" s="332">
        <f>AVERAGE(I227:I229)</f>
        <v>105.23</v>
      </c>
    </row>
    <row r="228" spans="1:10">
      <c r="A228" s="327"/>
      <c r="B228" s="330"/>
      <c r="C228" s="123" t="s">
        <v>124</v>
      </c>
      <c r="D228" s="124" t="s">
        <v>132</v>
      </c>
      <c r="E228" s="125" t="s">
        <v>130</v>
      </c>
      <c r="F228" s="126" t="s">
        <v>131</v>
      </c>
      <c r="G228" s="127">
        <v>43466</v>
      </c>
      <c r="H228" s="128" t="s">
        <v>135</v>
      </c>
      <c r="I228" s="107">
        <v>118.46</v>
      </c>
      <c r="J228" s="333"/>
    </row>
    <row r="229" spans="1:10">
      <c r="A229" s="328"/>
      <c r="B229" s="331"/>
      <c r="C229" s="123" t="s">
        <v>125</v>
      </c>
      <c r="D229" s="124" t="s">
        <v>127</v>
      </c>
      <c r="E229" s="125" t="s">
        <v>128</v>
      </c>
      <c r="F229" s="126" t="s">
        <v>129</v>
      </c>
      <c r="G229" s="127">
        <v>43466</v>
      </c>
      <c r="H229" s="128" t="s">
        <v>135</v>
      </c>
      <c r="I229" s="107">
        <v>87.24</v>
      </c>
      <c r="J229" s="334"/>
    </row>
    <row r="231" spans="1:10" ht="15" customHeight="1">
      <c r="A231" s="326">
        <v>58</v>
      </c>
      <c r="B231" s="329" t="s">
        <v>262</v>
      </c>
      <c r="C231" s="123" t="s">
        <v>123</v>
      </c>
      <c r="D231" s="124" t="s">
        <v>126</v>
      </c>
      <c r="E231" s="125" t="s">
        <v>133</v>
      </c>
      <c r="F231" s="126" t="s">
        <v>134</v>
      </c>
      <c r="G231" s="127">
        <v>43466</v>
      </c>
      <c r="H231" s="128" t="s">
        <v>135</v>
      </c>
      <c r="I231" s="107">
        <v>110</v>
      </c>
      <c r="J231" s="332">
        <f>AVERAGE(I231:I233)</f>
        <v>105.23</v>
      </c>
    </row>
    <row r="232" spans="1:10">
      <c r="A232" s="327"/>
      <c r="B232" s="330"/>
      <c r="C232" s="123" t="s">
        <v>124</v>
      </c>
      <c r="D232" s="124" t="s">
        <v>132</v>
      </c>
      <c r="E232" s="125" t="s">
        <v>130</v>
      </c>
      <c r="F232" s="126" t="s">
        <v>131</v>
      </c>
      <c r="G232" s="127">
        <v>43466</v>
      </c>
      <c r="H232" s="128" t="s">
        <v>135</v>
      </c>
      <c r="I232" s="107">
        <v>118.46</v>
      </c>
      <c r="J232" s="333"/>
    </row>
    <row r="233" spans="1:10">
      <c r="A233" s="328"/>
      <c r="B233" s="331"/>
      <c r="C233" s="123" t="s">
        <v>125</v>
      </c>
      <c r="D233" s="124" t="s">
        <v>127</v>
      </c>
      <c r="E233" s="125" t="s">
        <v>128</v>
      </c>
      <c r="F233" s="126" t="s">
        <v>129</v>
      </c>
      <c r="G233" s="127">
        <v>43466</v>
      </c>
      <c r="H233" s="128" t="s">
        <v>135</v>
      </c>
      <c r="I233" s="107">
        <v>87.24</v>
      </c>
      <c r="J233" s="334"/>
    </row>
    <row r="235" spans="1:10" ht="15" customHeight="1">
      <c r="A235" s="326">
        <v>59</v>
      </c>
      <c r="B235" s="329" t="s">
        <v>263</v>
      </c>
      <c r="C235" s="123" t="s">
        <v>123</v>
      </c>
      <c r="D235" s="124" t="s">
        <v>126</v>
      </c>
      <c r="E235" s="125" t="s">
        <v>133</v>
      </c>
      <c r="F235" s="126" t="s">
        <v>134</v>
      </c>
      <c r="G235" s="127">
        <v>43466</v>
      </c>
      <c r="H235" s="128" t="s">
        <v>135</v>
      </c>
      <c r="I235" s="107">
        <v>39</v>
      </c>
      <c r="J235" s="332">
        <f>AVERAGE(I235:I237)</f>
        <v>39.61</v>
      </c>
    </row>
    <row r="236" spans="1:10">
      <c r="A236" s="327"/>
      <c r="B236" s="330"/>
      <c r="C236" s="123" t="s">
        <v>124</v>
      </c>
      <c r="D236" s="124" t="s">
        <v>132</v>
      </c>
      <c r="E236" s="125" t="s">
        <v>130</v>
      </c>
      <c r="F236" s="126" t="s">
        <v>131</v>
      </c>
      <c r="G236" s="127">
        <v>43466</v>
      </c>
      <c r="H236" s="128" t="s">
        <v>135</v>
      </c>
      <c r="I236" s="107">
        <v>31.44</v>
      </c>
      <c r="J236" s="333"/>
    </row>
    <row r="237" spans="1:10">
      <c r="A237" s="328"/>
      <c r="B237" s="331"/>
      <c r="C237" s="123" t="s">
        <v>125</v>
      </c>
      <c r="D237" s="124" t="s">
        <v>127</v>
      </c>
      <c r="E237" s="125" t="s">
        <v>128</v>
      </c>
      <c r="F237" s="126" t="s">
        <v>129</v>
      </c>
      <c r="G237" s="127">
        <v>43466</v>
      </c>
      <c r="H237" s="128" t="s">
        <v>135</v>
      </c>
      <c r="I237" s="107">
        <v>48.4</v>
      </c>
      <c r="J237" s="334"/>
    </row>
    <row r="239" spans="1:10" ht="15" customHeight="1">
      <c r="A239" s="326">
        <v>60</v>
      </c>
      <c r="B239" s="329" t="s">
        <v>264</v>
      </c>
      <c r="C239" s="123" t="s">
        <v>123</v>
      </c>
      <c r="D239" s="124" t="s">
        <v>126</v>
      </c>
      <c r="E239" s="125" t="s">
        <v>133</v>
      </c>
      <c r="F239" s="126" t="s">
        <v>134</v>
      </c>
      <c r="G239" s="127">
        <v>43466</v>
      </c>
      <c r="H239" s="128" t="s">
        <v>135</v>
      </c>
      <c r="I239" s="107">
        <v>825</v>
      </c>
      <c r="J239" s="332">
        <f>AVERAGE(I239:I241)</f>
        <v>867.67</v>
      </c>
    </row>
    <row r="240" spans="1:10">
      <c r="A240" s="327"/>
      <c r="B240" s="330"/>
      <c r="C240" s="123" t="s">
        <v>124</v>
      </c>
      <c r="D240" s="124" t="s">
        <v>132</v>
      </c>
      <c r="E240" s="125" t="s">
        <v>130</v>
      </c>
      <c r="F240" s="126" t="s">
        <v>131</v>
      </c>
      <c r="G240" s="127">
        <v>43466</v>
      </c>
      <c r="H240" s="128" t="s">
        <v>135</v>
      </c>
      <c r="I240" s="107">
        <v>1150</v>
      </c>
      <c r="J240" s="333"/>
    </row>
    <row r="241" spans="1:10">
      <c r="A241" s="328"/>
      <c r="B241" s="331"/>
      <c r="C241" s="123" t="s">
        <v>125</v>
      </c>
      <c r="D241" s="124" t="s">
        <v>127</v>
      </c>
      <c r="E241" s="125" t="s">
        <v>128</v>
      </c>
      <c r="F241" s="126" t="s">
        <v>129</v>
      </c>
      <c r="G241" s="127">
        <v>43466</v>
      </c>
      <c r="H241" s="128" t="s">
        <v>135</v>
      </c>
      <c r="I241" s="107">
        <v>628</v>
      </c>
      <c r="J241" s="334"/>
    </row>
    <row r="243" spans="1:10" ht="15" customHeight="1">
      <c r="A243" s="326">
        <v>61</v>
      </c>
      <c r="B243" s="329" t="s">
        <v>265</v>
      </c>
      <c r="C243" s="123" t="s">
        <v>123</v>
      </c>
      <c r="D243" s="124" t="s">
        <v>126</v>
      </c>
      <c r="E243" s="125" t="s">
        <v>133</v>
      </c>
      <c r="F243" s="126" t="s">
        <v>134</v>
      </c>
      <c r="G243" s="127">
        <v>43466</v>
      </c>
      <c r="H243" s="128" t="s">
        <v>139</v>
      </c>
      <c r="I243" s="107">
        <v>945.81</v>
      </c>
      <c r="J243" s="332">
        <f>AVERAGE(I243:I245)</f>
        <v>456.33</v>
      </c>
    </row>
    <row r="244" spans="1:10">
      <c r="A244" s="327"/>
      <c r="B244" s="330"/>
      <c r="C244" s="123" t="s">
        <v>124</v>
      </c>
      <c r="D244" s="124" t="s">
        <v>132</v>
      </c>
      <c r="E244" s="125" t="s">
        <v>130</v>
      </c>
      <c r="F244" s="126" t="s">
        <v>131</v>
      </c>
      <c r="G244" s="127">
        <v>43466</v>
      </c>
      <c r="H244" s="128" t="s">
        <v>139</v>
      </c>
      <c r="I244" s="107">
        <v>234.79</v>
      </c>
      <c r="J244" s="333"/>
    </row>
    <row r="245" spans="1:10">
      <c r="A245" s="328"/>
      <c r="B245" s="331"/>
      <c r="C245" s="123" t="s">
        <v>125</v>
      </c>
      <c r="D245" s="124" t="s">
        <v>127</v>
      </c>
      <c r="E245" s="125" t="s">
        <v>128</v>
      </c>
      <c r="F245" s="126" t="s">
        <v>129</v>
      </c>
      <c r="G245" s="127">
        <v>43466</v>
      </c>
      <c r="H245" s="128" t="s">
        <v>139</v>
      </c>
      <c r="I245" s="107">
        <v>188.4</v>
      </c>
      <c r="J245" s="334"/>
    </row>
    <row r="247" spans="1:10" ht="15" customHeight="1">
      <c r="A247" s="326">
        <v>62</v>
      </c>
      <c r="B247" s="329" t="s">
        <v>266</v>
      </c>
      <c r="C247" s="123" t="s">
        <v>123</v>
      </c>
      <c r="D247" s="124" t="s">
        <v>126</v>
      </c>
      <c r="E247" s="125" t="s">
        <v>133</v>
      </c>
      <c r="F247" s="126" t="s">
        <v>134</v>
      </c>
      <c r="G247" s="127">
        <v>43466</v>
      </c>
      <c r="H247" s="128" t="s">
        <v>139</v>
      </c>
      <c r="I247" s="107">
        <v>12.3</v>
      </c>
      <c r="J247" s="332">
        <f>AVERAGE(I247:I249)</f>
        <v>8.92</v>
      </c>
    </row>
    <row r="248" spans="1:10">
      <c r="A248" s="327"/>
      <c r="B248" s="330"/>
      <c r="C248" s="123" t="s">
        <v>124</v>
      </c>
      <c r="D248" s="124" t="s">
        <v>132</v>
      </c>
      <c r="E248" s="125" t="s">
        <v>130</v>
      </c>
      <c r="F248" s="126" t="s">
        <v>131</v>
      </c>
      <c r="G248" s="127">
        <v>43466</v>
      </c>
      <c r="H248" s="128" t="s">
        <v>139</v>
      </c>
      <c r="I248" s="107">
        <v>6.59</v>
      </c>
      <c r="J248" s="333"/>
    </row>
    <row r="249" spans="1:10">
      <c r="A249" s="328"/>
      <c r="B249" s="331"/>
      <c r="C249" s="123" t="s">
        <v>125</v>
      </c>
      <c r="D249" s="124" t="s">
        <v>127</v>
      </c>
      <c r="E249" s="125" t="s">
        <v>128</v>
      </c>
      <c r="F249" s="126" t="s">
        <v>129</v>
      </c>
      <c r="G249" s="127">
        <v>43466</v>
      </c>
      <c r="H249" s="128" t="s">
        <v>139</v>
      </c>
      <c r="I249" s="107">
        <v>7.88</v>
      </c>
      <c r="J249" s="334"/>
    </row>
    <row r="251" spans="1:10" ht="15" customHeight="1">
      <c r="A251" s="326">
        <v>63</v>
      </c>
      <c r="B251" s="329" t="s">
        <v>267</v>
      </c>
      <c r="C251" s="123" t="s">
        <v>123</v>
      </c>
      <c r="D251" s="124" t="s">
        <v>126</v>
      </c>
      <c r="E251" s="125" t="s">
        <v>133</v>
      </c>
      <c r="F251" s="126" t="s">
        <v>134</v>
      </c>
      <c r="G251" s="127">
        <v>43466</v>
      </c>
      <c r="H251" s="128" t="s">
        <v>135</v>
      </c>
      <c r="I251" s="107">
        <v>12.3</v>
      </c>
      <c r="J251" s="332">
        <f>AVERAGE(I251:I253)</f>
        <v>8.92</v>
      </c>
    </row>
    <row r="252" spans="1:10">
      <c r="A252" s="327"/>
      <c r="B252" s="330"/>
      <c r="C252" s="123" t="s">
        <v>124</v>
      </c>
      <c r="D252" s="124" t="s">
        <v>132</v>
      </c>
      <c r="E252" s="125" t="s">
        <v>130</v>
      </c>
      <c r="F252" s="126" t="s">
        <v>131</v>
      </c>
      <c r="G252" s="127">
        <v>43466</v>
      </c>
      <c r="H252" s="128" t="s">
        <v>135</v>
      </c>
      <c r="I252" s="107">
        <v>6.59</v>
      </c>
      <c r="J252" s="333"/>
    </row>
    <row r="253" spans="1:10">
      <c r="A253" s="328"/>
      <c r="B253" s="331"/>
      <c r="C253" s="123" t="s">
        <v>125</v>
      </c>
      <c r="D253" s="124" t="s">
        <v>127</v>
      </c>
      <c r="E253" s="125" t="s">
        <v>128</v>
      </c>
      <c r="F253" s="126" t="s">
        <v>129</v>
      </c>
      <c r="G253" s="127">
        <v>43466</v>
      </c>
      <c r="H253" s="128" t="s">
        <v>135</v>
      </c>
      <c r="I253" s="107">
        <v>7.88</v>
      </c>
      <c r="J253" s="334"/>
    </row>
    <row r="255" spans="1:10" ht="15" customHeight="1">
      <c r="A255" s="326">
        <v>64</v>
      </c>
      <c r="B255" s="329" t="s">
        <v>268</v>
      </c>
      <c r="C255" s="123" t="s">
        <v>123</v>
      </c>
      <c r="D255" s="124" t="s">
        <v>126</v>
      </c>
      <c r="E255" s="125" t="s">
        <v>133</v>
      </c>
      <c r="F255" s="126" t="s">
        <v>134</v>
      </c>
      <c r="G255" s="127">
        <v>43466</v>
      </c>
      <c r="H255" s="128" t="s">
        <v>135</v>
      </c>
      <c r="I255" s="107">
        <v>3</v>
      </c>
      <c r="J255" s="332">
        <f>AVERAGE(I255:I257)</f>
        <v>4.3899999999999997</v>
      </c>
    </row>
    <row r="256" spans="1:10">
      <c r="A256" s="327"/>
      <c r="B256" s="330"/>
      <c r="C256" s="123" t="s">
        <v>124</v>
      </c>
      <c r="D256" s="124" t="s">
        <v>132</v>
      </c>
      <c r="E256" s="125" t="s">
        <v>130</v>
      </c>
      <c r="F256" s="126" t="s">
        <v>131</v>
      </c>
      <c r="G256" s="127">
        <v>43466</v>
      </c>
      <c r="H256" s="128" t="s">
        <v>135</v>
      </c>
      <c r="I256" s="107">
        <v>7.86</v>
      </c>
      <c r="J256" s="333"/>
    </row>
    <row r="257" spans="1:10">
      <c r="A257" s="328"/>
      <c r="B257" s="331"/>
      <c r="C257" s="123" t="s">
        <v>125</v>
      </c>
      <c r="D257" s="124" t="s">
        <v>127</v>
      </c>
      <c r="E257" s="125" t="s">
        <v>128</v>
      </c>
      <c r="F257" s="126" t="s">
        <v>129</v>
      </c>
      <c r="G257" s="127">
        <v>43466</v>
      </c>
      <c r="H257" s="128" t="s">
        <v>135</v>
      </c>
      <c r="I257" s="107">
        <v>2.3199999999999998</v>
      </c>
      <c r="J257" s="334"/>
    </row>
    <row r="259" spans="1:10" ht="15" customHeight="1">
      <c r="A259" s="326">
        <v>65</v>
      </c>
      <c r="B259" s="329" t="s">
        <v>269</v>
      </c>
      <c r="C259" s="123" t="s">
        <v>123</v>
      </c>
      <c r="D259" s="124" t="s">
        <v>126</v>
      </c>
      <c r="E259" s="125" t="s">
        <v>133</v>
      </c>
      <c r="F259" s="126" t="s">
        <v>134</v>
      </c>
      <c r="G259" s="127">
        <v>43466</v>
      </c>
      <c r="H259" s="128" t="s">
        <v>135</v>
      </c>
      <c r="I259" s="107">
        <v>3</v>
      </c>
      <c r="J259" s="332">
        <f>AVERAGE(I259:I261)</f>
        <v>4.51</v>
      </c>
    </row>
    <row r="260" spans="1:10">
      <c r="A260" s="327"/>
      <c r="B260" s="330"/>
      <c r="C260" s="123" t="s">
        <v>124</v>
      </c>
      <c r="D260" s="124" t="s">
        <v>132</v>
      </c>
      <c r="E260" s="125" t="s">
        <v>130</v>
      </c>
      <c r="F260" s="126" t="s">
        <v>131</v>
      </c>
      <c r="G260" s="127">
        <v>43466</v>
      </c>
      <c r="H260" s="128" t="s">
        <v>135</v>
      </c>
      <c r="I260" s="107">
        <v>8.2200000000000006</v>
      </c>
      <c r="J260" s="333"/>
    </row>
    <row r="261" spans="1:10">
      <c r="A261" s="328"/>
      <c r="B261" s="331"/>
      <c r="C261" s="123" t="s">
        <v>125</v>
      </c>
      <c r="D261" s="124" t="s">
        <v>127</v>
      </c>
      <c r="E261" s="125" t="s">
        <v>128</v>
      </c>
      <c r="F261" s="126" t="s">
        <v>129</v>
      </c>
      <c r="G261" s="127">
        <v>43466</v>
      </c>
      <c r="H261" s="128" t="s">
        <v>135</v>
      </c>
      <c r="I261" s="107">
        <v>2.3199999999999998</v>
      </c>
      <c r="J261" s="334"/>
    </row>
    <row r="263" spans="1:10" ht="15" customHeight="1">
      <c r="A263" s="326">
        <v>66</v>
      </c>
      <c r="B263" s="329" t="s">
        <v>270</v>
      </c>
      <c r="C263" s="123" t="s">
        <v>123</v>
      </c>
      <c r="D263" s="124" t="s">
        <v>126</v>
      </c>
      <c r="E263" s="125" t="s">
        <v>133</v>
      </c>
      <c r="F263" s="126" t="s">
        <v>134</v>
      </c>
      <c r="G263" s="127">
        <v>43466</v>
      </c>
      <c r="H263" s="128" t="s">
        <v>135</v>
      </c>
      <c r="I263" s="107">
        <v>12</v>
      </c>
      <c r="J263" s="332">
        <f>AVERAGE(I263:I265)</f>
        <v>19.3</v>
      </c>
    </row>
    <row r="264" spans="1:10">
      <c r="A264" s="327"/>
      <c r="B264" s="330"/>
      <c r="C264" s="123" t="s">
        <v>124</v>
      </c>
      <c r="D264" s="124" t="s">
        <v>132</v>
      </c>
      <c r="E264" s="125" t="s">
        <v>130</v>
      </c>
      <c r="F264" s="126" t="s">
        <v>131</v>
      </c>
      <c r="G264" s="127">
        <v>43466</v>
      </c>
      <c r="H264" s="128" t="s">
        <v>135</v>
      </c>
      <c r="I264" s="107">
        <v>27</v>
      </c>
      <c r="J264" s="333"/>
    </row>
    <row r="265" spans="1:10">
      <c r="A265" s="328"/>
      <c r="B265" s="331"/>
      <c r="C265" s="123" t="s">
        <v>125</v>
      </c>
      <c r="D265" s="124" t="s">
        <v>127</v>
      </c>
      <c r="E265" s="125" t="s">
        <v>128</v>
      </c>
      <c r="F265" s="126" t="s">
        <v>129</v>
      </c>
      <c r="G265" s="127">
        <v>43466</v>
      </c>
      <c r="H265" s="128" t="s">
        <v>135</v>
      </c>
      <c r="I265" s="107">
        <v>18.899999999999999</v>
      </c>
      <c r="J265" s="334"/>
    </row>
    <row r="267" spans="1:10" ht="15" customHeight="1">
      <c r="A267" s="326">
        <v>67</v>
      </c>
      <c r="B267" s="329" t="s">
        <v>271</v>
      </c>
      <c r="C267" s="123" t="s">
        <v>123</v>
      </c>
      <c r="D267" s="124" t="s">
        <v>126</v>
      </c>
      <c r="E267" s="125" t="s">
        <v>133</v>
      </c>
      <c r="F267" s="126" t="s">
        <v>134</v>
      </c>
      <c r="G267" s="127">
        <v>43466</v>
      </c>
      <c r="H267" s="128" t="s">
        <v>135</v>
      </c>
      <c r="I267" s="107">
        <v>420</v>
      </c>
      <c r="J267" s="332">
        <f>AVERAGE(I267:I269)</f>
        <v>465.33</v>
      </c>
    </row>
    <row r="268" spans="1:10">
      <c r="A268" s="327"/>
      <c r="B268" s="330"/>
      <c r="C268" s="123" t="s">
        <v>124</v>
      </c>
      <c r="D268" s="124" t="s">
        <v>132</v>
      </c>
      <c r="E268" s="125" t="s">
        <v>130</v>
      </c>
      <c r="F268" s="126" t="s">
        <v>131</v>
      </c>
      <c r="G268" s="127">
        <v>43466</v>
      </c>
      <c r="H268" s="128" t="s">
        <v>135</v>
      </c>
      <c r="I268" s="107">
        <v>351</v>
      </c>
      <c r="J268" s="333"/>
    </row>
    <row r="269" spans="1:10">
      <c r="A269" s="328"/>
      <c r="B269" s="331"/>
      <c r="C269" s="123" t="s">
        <v>125</v>
      </c>
      <c r="D269" s="124" t="s">
        <v>127</v>
      </c>
      <c r="E269" s="125" t="s">
        <v>128</v>
      </c>
      <c r="F269" s="126" t="s">
        <v>129</v>
      </c>
      <c r="G269" s="127">
        <v>43466</v>
      </c>
      <c r="H269" s="128" t="s">
        <v>135</v>
      </c>
      <c r="I269" s="107">
        <v>625</v>
      </c>
      <c r="J269" s="334"/>
    </row>
    <row r="271" spans="1:10" ht="15" customHeight="1">
      <c r="A271" s="326">
        <v>68</v>
      </c>
      <c r="B271" s="329" t="s">
        <v>272</v>
      </c>
      <c r="C271" s="123" t="s">
        <v>123</v>
      </c>
      <c r="D271" s="124" t="s">
        <v>126</v>
      </c>
      <c r="E271" s="125" t="s">
        <v>133</v>
      </c>
      <c r="F271" s="126" t="s">
        <v>134</v>
      </c>
      <c r="G271" s="127">
        <v>43466</v>
      </c>
      <c r="H271" s="128" t="s">
        <v>135</v>
      </c>
      <c r="I271" s="107">
        <v>1.38</v>
      </c>
      <c r="J271" s="332">
        <f>AVERAGE(I271:I273)</f>
        <v>1.52</v>
      </c>
    </row>
    <row r="272" spans="1:10">
      <c r="A272" s="327"/>
      <c r="B272" s="330"/>
      <c r="C272" s="123" t="s">
        <v>124</v>
      </c>
      <c r="D272" s="124" t="s">
        <v>132</v>
      </c>
      <c r="E272" s="125" t="s">
        <v>130</v>
      </c>
      <c r="F272" s="126" t="s">
        <v>131</v>
      </c>
      <c r="G272" s="127">
        <v>43466</v>
      </c>
      <c r="H272" s="128" t="s">
        <v>135</v>
      </c>
      <c r="I272" s="107">
        <v>0.76</v>
      </c>
      <c r="J272" s="333"/>
    </row>
    <row r="273" spans="1:10">
      <c r="A273" s="328"/>
      <c r="B273" s="331"/>
      <c r="C273" s="123" t="s">
        <v>125</v>
      </c>
      <c r="D273" s="124" t="s">
        <v>127</v>
      </c>
      <c r="E273" s="125" t="s">
        <v>128</v>
      </c>
      <c r="F273" s="126" t="s">
        <v>129</v>
      </c>
      <c r="G273" s="127">
        <v>43466</v>
      </c>
      <c r="H273" s="128" t="s">
        <v>135</v>
      </c>
      <c r="I273" s="107">
        <v>2.41</v>
      </c>
      <c r="J273" s="334"/>
    </row>
    <row r="275" spans="1:10" ht="15" customHeight="1">
      <c r="A275" s="326">
        <v>69</v>
      </c>
      <c r="B275" s="329" t="s">
        <v>273</v>
      </c>
      <c r="C275" s="123" t="s">
        <v>123</v>
      </c>
      <c r="D275" s="124" t="s">
        <v>126</v>
      </c>
      <c r="E275" s="125" t="s">
        <v>133</v>
      </c>
      <c r="F275" s="126" t="s">
        <v>134</v>
      </c>
      <c r="G275" s="127">
        <v>43466</v>
      </c>
      <c r="H275" s="128" t="s">
        <v>136</v>
      </c>
      <c r="I275" s="107">
        <v>26.1</v>
      </c>
      <c r="J275" s="332">
        <f>AVERAGE(I275:I277)</f>
        <v>40.81</v>
      </c>
    </row>
    <row r="276" spans="1:10">
      <c r="A276" s="327"/>
      <c r="B276" s="330"/>
      <c r="C276" s="123" t="s">
        <v>124</v>
      </c>
      <c r="D276" s="124" t="s">
        <v>132</v>
      </c>
      <c r="E276" s="125" t="s">
        <v>130</v>
      </c>
      <c r="F276" s="126" t="s">
        <v>131</v>
      </c>
      <c r="G276" s="127">
        <v>43466</v>
      </c>
      <c r="H276" s="128" t="s">
        <v>136</v>
      </c>
      <c r="I276" s="107">
        <v>64.760000000000005</v>
      </c>
      <c r="J276" s="333"/>
    </row>
    <row r="277" spans="1:10">
      <c r="A277" s="328"/>
      <c r="B277" s="331"/>
      <c r="C277" s="123" t="s">
        <v>125</v>
      </c>
      <c r="D277" s="124" t="s">
        <v>127</v>
      </c>
      <c r="E277" s="125" t="s">
        <v>128</v>
      </c>
      <c r="F277" s="126" t="s">
        <v>129</v>
      </c>
      <c r="G277" s="127">
        <v>43466</v>
      </c>
      <c r="H277" s="128" t="s">
        <v>136</v>
      </c>
      <c r="I277" s="107">
        <v>31.56</v>
      </c>
      <c r="J277" s="334"/>
    </row>
    <row r="279" spans="1:10" ht="15" customHeight="1">
      <c r="A279" s="326">
        <v>70</v>
      </c>
      <c r="B279" s="329" t="s">
        <v>274</v>
      </c>
      <c r="C279" s="123" t="s">
        <v>123</v>
      </c>
      <c r="D279" s="124" t="s">
        <v>126</v>
      </c>
      <c r="E279" s="125" t="s">
        <v>133</v>
      </c>
      <c r="F279" s="126" t="s">
        <v>134</v>
      </c>
      <c r="G279" s="127">
        <v>43466</v>
      </c>
      <c r="H279" s="128" t="s">
        <v>137</v>
      </c>
      <c r="I279" s="107">
        <v>2.99</v>
      </c>
      <c r="J279" s="332">
        <f>AVERAGE(I279:I281)</f>
        <v>3.02</v>
      </c>
    </row>
    <row r="280" spans="1:10">
      <c r="A280" s="327"/>
      <c r="B280" s="330"/>
      <c r="C280" s="123" t="s">
        <v>124</v>
      </c>
      <c r="D280" s="124" t="s">
        <v>132</v>
      </c>
      <c r="E280" s="125" t="s">
        <v>130</v>
      </c>
      <c r="F280" s="126" t="s">
        <v>131</v>
      </c>
      <c r="G280" s="127">
        <v>43466</v>
      </c>
      <c r="H280" s="128" t="s">
        <v>137</v>
      </c>
      <c r="I280" s="107">
        <v>2.29</v>
      </c>
      <c r="J280" s="333"/>
    </row>
    <row r="281" spans="1:10">
      <c r="A281" s="328"/>
      <c r="B281" s="331"/>
      <c r="C281" s="123" t="s">
        <v>125</v>
      </c>
      <c r="D281" s="124" t="s">
        <v>127</v>
      </c>
      <c r="E281" s="125" t="s">
        <v>128</v>
      </c>
      <c r="F281" s="126" t="s">
        <v>129</v>
      </c>
      <c r="G281" s="127">
        <v>43466</v>
      </c>
      <c r="H281" s="128" t="s">
        <v>137</v>
      </c>
      <c r="I281" s="107">
        <v>3.77</v>
      </c>
      <c r="J281" s="334"/>
    </row>
    <row r="283" spans="1:10" ht="15" customHeight="1">
      <c r="A283" s="326">
        <v>71</v>
      </c>
      <c r="B283" s="329" t="s">
        <v>275</v>
      </c>
      <c r="C283" s="123" t="s">
        <v>123</v>
      </c>
      <c r="D283" s="124" t="s">
        <v>126</v>
      </c>
      <c r="E283" s="125" t="s">
        <v>133</v>
      </c>
      <c r="F283" s="126" t="s">
        <v>134</v>
      </c>
      <c r="G283" s="127">
        <v>43466</v>
      </c>
      <c r="H283" s="128" t="s">
        <v>138</v>
      </c>
      <c r="I283" s="107">
        <v>55</v>
      </c>
      <c r="J283" s="332">
        <f>AVERAGE(I283:I285)</f>
        <v>39.76</v>
      </c>
    </row>
    <row r="284" spans="1:10">
      <c r="A284" s="327"/>
      <c r="B284" s="330"/>
      <c r="C284" s="123" t="s">
        <v>124</v>
      </c>
      <c r="D284" s="124" t="s">
        <v>132</v>
      </c>
      <c r="E284" s="125" t="s">
        <v>130</v>
      </c>
      <c r="F284" s="126" t="s">
        <v>131</v>
      </c>
      <c r="G284" s="127">
        <v>43466</v>
      </c>
      <c r="H284" s="128" t="s">
        <v>138</v>
      </c>
      <c r="I284" s="107">
        <v>63.22</v>
      </c>
      <c r="J284" s="333"/>
    </row>
    <row r="285" spans="1:10">
      <c r="A285" s="328"/>
      <c r="B285" s="331"/>
      <c r="C285" s="123" t="s">
        <v>125</v>
      </c>
      <c r="D285" s="124" t="s">
        <v>127</v>
      </c>
      <c r="E285" s="125" t="s">
        <v>128</v>
      </c>
      <c r="F285" s="126" t="s">
        <v>129</v>
      </c>
      <c r="G285" s="127">
        <v>43466</v>
      </c>
      <c r="H285" s="128" t="s">
        <v>138</v>
      </c>
      <c r="I285" s="107">
        <v>1.05</v>
      </c>
      <c r="J285" s="334"/>
    </row>
    <row r="287" spans="1:10" ht="15" customHeight="1">
      <c r="A287" s="326">
        <v>72</v>
      </c>
      <c r="B287" s="329" t="s">
        <v>276</v>
      </c>
      <c r="C287" s="123" t="s">
        <v>123</v>
      </c>
      <c r="D287" s="124" t="s">
        <v>126</v>
      </c>
      <c r="E287" s="125" t="s">
        <v>133</v>
      </c>
      <c r="F287" s="126" t="s">
        <v>134</v>
      </c>
      <c r="G287" s="127">
        <v>43466</v>
      </c>
      <c r="H287" s="128" t="s">
        <v>135</v>
      </c>
      <c r="I287" s="107">
        <v>11.99</v>
      </c>
      <c r="J287" s="332">
        <f>AVERAGE(I287:I289)</f>
        <v>10.91</v>
      </c>
    </row>
    <row r="288" spans="1:10">
      <c r="A288" s="327"/>
      <c r="B288" s="330"/>
      <c r="C288" s="123" t="s">
        <v>124</v>
      </c>
      <c r="D288" s="124" t="s">
        <v>132</v>
      </c>
      <c r="E288" s="125" t="s">
        <v>130</v>
      </c>
      <c r="F288" s="126" t="s">
        <v>131</v>
      </c>
      <c r="G288" s="127">
        <v>43466</v>
      </c>
      <c r="H288" s="128" t="s">
        <v>135</v>
      </c>
      <c r="I288" s="107">
        <v>7.8</v>
      </c>
      <c r="J288" s="333"/>
    </row>
    <row r="289" spans="1:10">
      <c r="A289" s="328"/>
      <c r="B289" s="331"/>
      <c r="C289" s="123" t="s">
        <v>125</v>
      </c>
      <c r="D289" s="124" t="s">
        <v>127</v>
      </c>
      <c r="E289" s="125" t="s">
        <v>128</v>
      </c>
      <c r="F289" s="126" t="s">
        <v>129</v>
      </c>
      <c r="G289" s="127">
        <v>43466</v>
      </c>
      <c r="H289" s="128" t="s">
        <v>135</v>
      </c>
      <c r="I289" s="107">
        <v>12.95</v>
      </c>
      <c r="J289" s="334"/>
    </row>
    <row r="291" spans="1:10" ht="15" customHeight="1">
      <c r="A291" s="326">
        <v>73</v>
      </c>
      <c r="B291" s="329" t="s">
        <v>276</v>
      </c>
      <c r="C291" s="123" t="s">
        <v>123</v>
      </c>
      <c r="D291" s="124" t="s">
        <v>126</v>
      </c>
      <c r="E291" s="125" t="s">
        <v>133</v>
      </c>
      <c r="F291" s="126" t="s">
        <v>134</v>
      </c>
      <c r="G291" s="127">
        <v>43466</v>
      </c>
      <c r="H291" s="128" t="s">
        <v>135</v>
      </c>
      <c r="I291" s="107">
        <v>11.99</v>
      </c>
      <c r="J291" s="332">
        <f>AVERAGE(I291:I293)</f>
        <v>10.91</v>
      </c>
    </row>
    <row r="292" spans="1:10">
      <c r="A292" s="327"/>
      <c r="B292" s="330"/>
      <c r="C292" s="123" t="s">
        <v>124</v>
      </c>
      <c r="D292" s="124" t="s">
        <v>132</v>
      </c>
      <c r="E292" s="125" t="s">
        <v>130</v>
      </c>
      <c r="F292" s="126" t="s">
        <v>131</v>
      </c>
      <c r="G292" s="127">
        <v>43466</v>
      </c>
      <c r="H292" s="128" t="s">
        <v>135</v>
      </c>
      <c r="I292" s="107">
        <v>7.8</v>
      </c>
      <c r="J292" s="333"/>
    </row>
    <row r="293" spans="1:10">
      <c r="A293" s="328"/>
      <c r="B293" s="331"/>
      <c r="C293" s="123" t="s">
        <v>125</v>
      </c>
      <c r="D293" s="124" t="s">
        <v>127</v>
      </c>
      <c r="E293" s="125" t="s">
        <v>128</v>
      </c>
      <c r="F293" s="126" t="s">
        <v>129</v>
      </c>
      <c r="G293" s="127">
        <v>43466</v>
      </c>
      <c r="H293" s="128" t="s">
        <v>135</v>
      </c>
      <c r="I293" s="107">
        <v>12.95</v>
      </c>
      <c r="J293" s="334"/>
    </row>
    <row r="295" spans="1:10" ht="15" customHeight="1">
      <c r="A295" s="326">
        <v>74</v>
      </c>
      <c r="B295" s="329" t="s">
        <v>277</v>
      </c>
      <c r="C295" s="123" t="s">
        <v>123</v>
      </c>
      <c r="D295" s="124" t="s">
        <v>126</v>
      </c>
      <c r="E295" s="125" t="s">
        <v>133</v>
      </c>
      <c r="F295" s="126" t="s">
        <v>134</v>
      </c>
      <c r="G295" s="127">
        <v>43466</v>
      </c>
      <c r="H295" s="128" t="s">
        <v>135</v>
      </c>
      <c r="I295" s="107">
        <v>33.78</v>
      </c>
      <c r="J295" s="332">
        <f>AVERAGE(I295:I297)</f>
        <v>30.17</v>
      </c>
    </row>
    <row r="296" spans="1:10">
      <c r="A296" s="327"/>
      <c r="B296" s="330"/>
      <c r="C296" s="123" t="s">
        <v>124</v>
      </c>
      <c r="D296" s="124" t="s">
        <v>132</v>
      </c>
      <c r="E296" s="125" t="s">
        <v>130</v>
      </c>
      <c r="F296" s="126" t="s">
        <v>131</v>
      </c>
      <c r="G296" s="127">
        <v>43466</v>
      </c>
      <c r="H296" s="128" t="s">
        <v>135</v>
      </c>
      <c r="I296" s="107">
        <v>32.76</v>
      </c>
      <c r="J296" s="333"/>
    </row>
    <row r="297" spans="1:10">
      <c r="A297" s="328"/>
      <c r="B297" s="331"/>
      <c r="C297" s="123" t="s">
        <v>125</v>
      </c>
      <c r="D297" s="124" t="s">
        <v>127</v>
      </c>
      <c r="E297" s="125" t="s">
        <v>128</v>
      </c>
      <c r="F297" s="126" t="s">
        <v>129</v>
      </c>
      <c r="G297" s="127">
        <v>43466</v>
      </c>
      <c r="H297" s="128" t="s">
        <v>135</v>
      </c>
      <c r="I297" s="107">
        <v>23.98</v>
      </c>
      <c r="J297" s="334"/>
    </row>
    <row r="299" spans="1:10" ht="15" customHeight="1">
      <c r="A299" s="326">
        <v>75</v>
      </c>
      <c r="B299" s="329" t="s">
        <v>278</v>
      </c>
      <c r="C299" s="123" t="s">
        <v>123</v>
      </c>
      <c r="D299" s="124" t="s">
        <v>126</v>
      </c>
      <c r="E299" s="125" t="s">
        <v>133</v>
      </c>
      <c r="F299" s="126" t="s">
        <v>134</v>
      </c>
      <c r="G299" s="127">
        <v>43466</v>
      </c>
      <c r="H299" s="128" t="s">
        <v>135</v>
      </c>
      <c r="I299" s="107">
        <v>33.78</v>
      </c>
      <c r="J299" s="332">
        <f>AVERAGE(I299:I301)</f>
        <v>30.17</v>
      </c>
    </row>
    <row r="300" spans="1:10">
      <c r="A300" s="327"/>
      <c r="B300" s="330"/>
      <c r="C300" s="123" t="s">
        <v>124</v>
      </c>
      <c r="D300" s="124" t="s">
        <v>132</v>
      </c>
      <c r="E300" s="125" t="s">
        <v>130</v>
      </c>
      <c r="F300" s="126" t="s">
        <v>131</v>
      </c>
      <c r="G300" s="127">
        <v>43466</v>
      </c>
      <c r="H300" s="128" t="s">
        <v>135</v>
      </c>
      <c r="I300" s="107">
        <v>32.76</v>
      </c>
      <c r="J300" s="333"/>
    </row>
    <row r="301" spans="1:10">
      <c r="A301" s="328"/>
      <c r="B301" s="331"/>
      <c r="C301" s="123" t="s">
        <v>125</v>
      </c>
      <c r="D301" s="124" t="s">
        <v>127</v>
      </c>
      <c r="E301" s="125" t="s">
        <v>128</v>
      </c>
      <c r="F301" s="126" t="s">
        <v>129</v>
      </c>
      <c r="G301" s="127">
        <v>43466</v>
      </c>
      <c r="H301" s="128" t="s">
        <v>135</v>
      </c>
      <c r="I301" s="107">
        <v>23.98</v>
      </c>
      <c r="J301" s="334"/>
    </row>
    <row r="303" spans="1:10" ht="15" customHeight="1">
      <c r="A303" s="326">
        <v>76</v>
      </c>
      <c r="B303" s="329" t="s">
        <v>279</v>
      </c>
      <c r="C303" s="123" t="s">
        <v>123</v>
      </c>
      <c r="D303" s="124" t="s">
        <v>126</v>
      </c>
      <c r="E303" s="125" t="s">
        <v>133</v>
      </c>
      <c r="F303" s="126" t="s">
        <v>134</v>
      </c>
      <c r="G303" s="127">
        <v>43466</v>
      </c>
      <c r="H303" s="128" t="s">
        <v>135</v>
      </c>
      <c r="I303" s="107">
        <v>82.45</v>
      </c>
      <c r="J303" s="332">
        <f>AVERAGE(I303:I305)</f>
        <v>84.43</v>
      </c>
    </row>
    <row r="304" spans="1:10">
      <c r="A304" s="327"/>
      <c r="B304" s="330"/>
      <c r="C304" s="123" t="s">
        <v>124</v>
      </c>
      <c r="D304" s="124" t="s">
        <v>132</v>
      </c>
      <c r="E304" s="125" t="s">
        <v>130</v>
      </c>
      <c r="F304" s="126" t="s">
        <v>131</v>
      </c>
      <c r="G304" s="127">
        <v>43466</v>
      </c>
      <c r="H304" s="128" t="s">
        <v>135</v>
      </c>
      <c r="I304" s="107">
        <v>91.84</v>
      </c>
      <c r="J304" s="333"/>
    </row>
    <row r="305" spans="1:10">
      <c r="A305" s="328"/>
      <c r="B305" s="331"/>
      <c r="C305" s="123" t="s">
        <v>125</v>
      </c>
      <c r="D305" s="124" t="s">
        <v>127</v>
      </c>
      <c r="E305" s="125" t="s">
        <v>128</v>
      </c>
      <c r="F305" s="126" t="s">
        <v>129</v>
      </c>
      <c r="G305" s="127">
        <v>43466</v>
      </c>
      <c r="H305" s="128" t="s">
        <v>135</v>
      </c>
      <c r="I305" s="107">
        <v>79</v>
      </c>
      <c r="J305" s="334"/>
    </row>
    <row r="307" spans="1:10" ht="15" customHeight="1">
      <c r="A307" s="326">
        <v>77</v>
      </c>
      <c r="B307" s="329" t="s">
        <v>280</v>
      </c>
      <c r="C307" s="123" t="s">
        <v>123</v>
      </c>
      <c r="D307" s="124" t="s">
        <v>126</v>
      </c>
      <c r="E307" s="125" t="s">
        <v>133</v>
      </c>
      <c r="F307" s="126" t="s">
        <v>134</v>
      </c>
      <c r="G307" s="127">
        <v>43466</v>
      </c>
      <c r="H307" s="128" t="s">
        <v>135</v>
      </c>
      <c r="I307" s="107">
        <v>82.45</v>
      </c>
      <c r="J307" s="332">
        <f>AVERAGE(I307:I309)</f>
        <v>84.43</v>
      </c>
    </row>
    <row r="308" spans="1:10">
      <c r="A308" s="327"/>
      <c r="B308" s="330"/>
      <c r="C308" s="123" t="s">
        <v>124</v>
      </c>
      <c r="D308" s="124" t="s">
        <v>132</v>
      </c>
      <c r="E308" s="125" t="s">
        <v>130</v>
      </c>
      <c r="F308" s="126" t="s">
        <v>131</v>
      </c>
      <c r="G308" s="127">
        <v>43466</v>
      </c>
      <c r="H308" s="128" t="s">
        <v>135</v>
      </c>
      <c r="I308" s="107">
        <v>91.84</v>
      </c>
      <c r="J308" s="333"/>
    </row>
    <row r="309" spans="1:10">
      <c r="A309" s="328"/>
      <c r="B309" s="331"/>
      <c r="C309" s="123" t="s">
        <v>125</v>
      </c>
      <c r="D309" s="124" t="s">
        <v>127</v>
      </c>
      <c r="E309" s="125" t="s">
        <v>128</v>
      </c>
      <c r="F309" s="126" t="s">
        <v>129</v>
      </c>
      <c r="G309" s="127">
        <v>43466</v>
      </c>
      <c r="H309" s="128" t="s">
        <v>135</v>
      </c>
      <c r="I309" s="107">
        <v>79</v>
      </c>
      <c r="J309" s="334"/>
    </row>
    <row r="311" spans="1:10" ht="15" customHeight="1">
      <c r="A311" s="326">
        <v>78</v>
      </c>
      <c r="B311" s="329" t="s">
        <v>281</v>
      </c>
      <c r="C311" s="123" t="s">
        <v>123</v>
      </c>
      <c r="D311" s="124" t="s">
        <v>126</v>
      </c>
      <c r="E311" s="125" t="s">
        <v>133</v>
      </c>
      <c r="F311" s="126" t="s">
        <v>134</v>
      </c>
      <c r="G311" s="127">
        <v>43466</v>
      </c>
      <c r="H311" s="128" t="s">
        <v>135</v>
      </c>
      <c r="I311" s="107">
        <v>158</v>
      </c>
      <c r="J311" s="332">
        <f>AVERAGE(I311:I313)</f>
        <v>161.18</v>
      </c>
    </row>
    <row r="312" spans="1:10">
      <c r="A312" s="327"/>
      <c r="B312" s="330"/>
      <c r="C312" s="123" t="s">
        <v>124</v>
      </c>
      <c r="D312" s="124" t="s">
        <v>132</v>
      </c>
      <c r="E312" s="125" t="s">
        <v>130</v>
      </c>
      <c r="F312" s="126" t="s">
        <v>131</v>
      </c>
      <c r="G312" s="127">
        <v>43466</v>
      </c>
      <c r="H312" s="128" t="s">
        <v>135</v>
      </c>
      <c r="I312" s="107">
        <v>187.66</v>
      </c>
      <c r="J312" s="333"/>
    </row>
    <row r="313" spans="1:10">
      <c r="A313" s="328"/>
      <c r="B313" s="331"/>
      <c r="C313" s="123" t="s">
        <v>125</v>
      </c>
      <c r="D313" s="124" t="s">
        <v>127</v>
      </c>
      <c r="E313" s="125" t="s">
        <v>128</v>
      </c>
      <c r="F313" s="126" t="s">
        <v>129</v>
      </c>
      <c r="G313" s="127">
        <v>43466</v>
      </c>
      <c r="H313" s="128" t="s">
        <v>135</v>
      </c>
      <c r="I313" s="107">
        <v>137.88999999999999</v>
      </c>
      <c r="J313" s="334"/>
    </row>
    <row r="315" spans="1:10" ht="15" customHeight="1">
      <c r="A315" s="326">
        <v>79</v>
      </c>
      <c r="B315" s="329" t="s">
        <v>282</v>
      </c>
      <c r="C315" s="123" t="s">
        <v>123</v>
      </c>
      <c r="D315" s="124" t="s">
        <v>126</v>
      </c>
      <c r="E315" s="125" t="s">
        <v>133</v>
      </c>
      <c r="F315" s="126" t="s">
        <v>134</v>
      </c>
      <c r="G315" s="127">
        <v>43466</v>
      </c>
      <c r="H315" s="128" t="s">
        <v>135</v>
      </c>
      <c r="I315" s="107">
        <v>158</v>
      </c>
      <c r="J315" s="332">
        <f>AVERAGE(I315:I317)</f>
        <v>161.18</v>
      </c>
    </row>
    <row r="316" spans="1:10">
      <c r="A316" s="327"/>
      <c r="B316" s="330"/>
      <c r="C316" s="123" t="s">
        <v>124</v>
      </c>
      <c r="D316" s="124" t="s">
        <v>132</v>
      </c>
      <c r="E316" s="125" t="s">
        <v>130</v>
      </c>
      <c r="F316" s="126" t="s">
        <v>131</v>
      </c>
      <c r="G316" s="127">
        <v>43466</v>
      </c>
      <c r="H316" s="128" t="s">
        <v>135</v>
      </c>
      <c r="I316" s="107">
        <v>187.66</v>
      </c>
      <c r="J316" s="333"/>
    </row>
    <row r="317" spans="1:10">
      <c r="A317" s="328"/>
      <c r="B317" s="331"/>
      <c r="C317" s="123" t="s">
        <v>125</v>
      </c>
      <c r="D317" s="124" t="s">
        <v>127</v>
      </c>
      <c r="E317" s="125" t="s">
        <v>128</v>
      </c>
      <c r="F317" s="126" t="s">
        <v>129</v>
      </c>
      <c r="G317" s="127">
        <v>43466</v>
      </c>
      <c r="H317" s="128" t="s">
        <v>135</v>
      </c>
      <c r="I317" s="107">
        <v>137.88999999999999</v>
      </c>
      <c r="J317" s="334"/>
    </row>
    <row r="319" spans="1:10" ht="15" customHeight="1">
      <c r="A319" s="326">
        <v>80</v>
      </c>
      <c r="B319" s="329" t="s">
        <v>283</v>
      </c>
      <c r="C319" s="123" t="s">
        <v>123</v>
      </c>
      <c r="D319" s="124" t="s">
        <v>126</v>
      </c>
      <c r="E319" s="125" t="s">
        <v>133</v>
      </c>
      <c r="F319" s="126" t="s">
        <v>134</v>
      </c>
      <c r="G319" s="127">
        <v>43466</v>
      </c>
      <c r="H319" s="128" t="s">
        <v>135</v>
      </c>
      <c r="I319" s="107">
        <v>7.27</v>
      </c>
      <c r="J319" s="332">
        <f>AVERAGE(I319:I321)</f>
        <v>5.74</v>
      </c>
    </row>
    <row r="320" spans="1:10">
      <c r="A320" s="327"/>
      <c r="B320" s="330"/>
      <c r="C320" s="123" t="s">
        <v>124</v>
      </c>
      <c r="D320" s="124" t="s">
        <v>132</v>
      </c>
      <c r="E320" s="125" t="s">
        <v>130</v>
      </c>
      <c r="F320" s="126" t="s">
        <v>131</v>
      </c>
      <c r="G320" s="127">
        <v>43466</v>
      </c>
      <c r="H320" s="128" t="s">
        <v>135</v>
      </c>
      <c r="I320" s="107">
        <v>5.25</v>
      </c>
      <c r="J320" s="333"/>
    </row>
    <row r="321" spans="1:10">
      <c r="A321" s="328"/>
      <c r="B321" s="331"/>
      <c r="C321" s="123" t="s">
        <v>125</v>
      </c>
      <c r="D321" s="124" t="s">
        <v>127</v>
      </c>
      <c r="E321" s="125" t="s">
        <v>128</v>
      </c>
      <c r="F321" s="126" t="s">
        <v>129</v>
      </c>
      <c r="G321" s="127">
        <v>43466</v>
      </c>
      <c r="H321" s="128" t="s">
        <v>135</v>
      </c>
      <c r="I321" s="107">
        <v>4.6900000000000004</v>
      </c>
      <c r="J321" s="334"/>
    </row>
    <row r="323" spans="1:10" ht="15" customHeight="1">
      <c r="A323" s="326">
        <v>81</v>
      </c>
      <c r="B323" s="329" t="s">
        <v>284</v>
      </c>
      <c r="C323" s="123" t="s">
        <v>123</v>
      </c>
      <c r="D323" s="124" t="s">
        <v>126</v>
      </c>
      <c r="E323" s="125" t="s">
        <v>133</v>
      </c>
      <c r="F323" s="126" t="s">
        <v>134</v>
      </c>
      <c r="G323" s="127">
        <v>43466</v>
      </c>
      <c r="H323" s="128" t="s">
        <v>135</v>
      </c>
      <c r="I323" s="107">
        <v>5.67</v>
      </c>
      <c r="J323" s="332">
        <f>AVERAGE(I323:I325)</f>
        <v>5.43</v>
      </c>
    </row>
    <row r="324" spans="1:10">
      <c r="A324" s="327"/>
      <c r="B324" s="330"/>
      <c r="C324" s="123" t="s">
        <v>124</v>
      </c>
      <c r="D324" s="124" t="s">
        <v>132</v>
      </c>
      <c r="E324" s="125" t="s">
        <v>130</v>
      </c>
      <c r="F324" s="126" t="s">
        <v>131</v>
      </c>
      <c r="G324" s="127">
        <v>43466</v>
      </c>
      <c r="H324" s="128" t="s">
        <v>135</v>
      </c>
      <c r="I324" s="107">
        <v>5</v>
      </c>
      <c r="J324" s="333"/>
    </row>
    <row r="325" spans="1:10">
      <c r="A325" s="328"/>
      <c r="B325" s="331"/>
      <c r="C325" s="123" t="s">
        <v>125</v>
      </c>
      <c r="D325" s="124" t="s">
        <v>127</v>
      </c>
      <c r="E325" s="125" t="s">
        <v>128</v>
      </c>
      <c r="F325" s="126" t="s">
        <v>129</v>
      </c>
      <c r="G325" s="127">
        <v>43466</v>
      </c>
      <c r="H325" s="128" t="s">
        <v>135</v>
      </c>
      <c r="I325" s="107">
        <v>5.63</v>
      </c>
      <c r="J325" s="334"/>
    </row>
    <row r="327" spans="1:10" ht="15" customHeight="1">
      <c r="A327" s="326">
        <v>82</v>
      </c>
      <c r="B327" s="329" t="s">
        <v>284</v>
      </c>
      <c r="C327" s="123" t="s">
        <v>123</v>
      </c>
      <c r="D327" s="124" t="s">
        <v>126</v>
      </c>
      <c r="E327" s="125" t="s">
        <v>133</v>
      </c>
      <c r="F327" s="126" t="s">
        <v>134</v>
      </c>
      <c r="G327" s="127">
        <v>43466</v>
      </c>
      <c r="H327" s="128" t="s">
        <v>135</v>
      </c>
      <c r="I327" s="107">
        <v>5.67</v>
      </c>
      <c r="J327" s="332">
        <f>AVERAGE(I327:I329)</f>
        <v>5.43</v>
      </c>
    </row>
    <row r="328" spans="1:10">
      <c r="A328" s="327"/>
      <c r="B328" s="330"/>
      <c r="C328" s="123" t="s">
        <v>124</v>
      </c>
      <c r="D328" s="124" t="s">
        <v>132</v>
      </c>
      <c r="E328" s="125" t="s">
        <v>130</v>
      </c>
      <c r="F328" s="126" t="s">
        <v>131</v>
      </c>
      <c r="G328" s="127">
        <v>43466</v>
      </c>
      <c r="H328" s="128" t="s">
        <v>135</v>
      </c>
      <c r="I328" s="107">
        <v>5</v>
      </c>
      <c r="J328" s="333"/>
    </row>
    <row r="329" spans="1:10">
      <c r="A329" s="328"/>
      <c r="B329" s="331"/>
      <c r="C329" s="123" t="s">
        <v>125</v>
      </c>
      <c r="D329" s="124" t="s">
        <v>127</v>
      </c>
      <c r="E329" s="125" t="s">
        <v>128</v>
      </c>
      <c r="F329" s="126" t="s">
        <v>129</v>
      </c>
      <c r="G329" s="127">
        <v>43466</v>
      </c>
      <c r="H329" s="128" t="s">
        <v>135</v>
      </c>
      <c r="I329" s="107">
        <v>5.63</v>
      </c>
      <c r="J329" s="334"/>
    </row>
    <row r="331" spans="1:10" ht="15" customHeight="1">
      <c r="A331" s="326">
        <v>83</v>
      </c>
      <c r="B331" s="329" t="s">
        <v>285</v>
      </c>
      <c r="C331" s="123" t="s">
        <v>123</v>
      </c>
      <c r="D331" s="124" t="s">
        <v>126</v>
      </c>
      <c r="E331" s="125" t="s">
        <v>133</v>
      </c>
      <c r="F331" s="126" t="s">
        <v>134</v>
      </c>
      <c r="G331" s="127">
        <v>43466</v>
      </c>
      <c r="H331" s="128" t="s">
        <v>135</v>
      </c>
      <c r="I331" s="107">
        <v>160.62</v>
      </c>
      <c r="J331" s="332">
        <f>AVERAGE(I331:I333)</f>
        <v>75.27</v>
      </c>
    </row>
    <row r="332" spans="1:10">
      <c r="A332" s="327"/>
      <c r="B332" s="330"/>
      <c r="C332" s="123" t="s">
        <v>124</v>
      </c>
      <c r="D332" s="124" t="s">
        <v>132</v>
      </c>
      <c r="E332" s="125" t="s">
        <v>130</v>
      </c>
      <c r="F332" s="126" t="s">
        <v>131</v>
      </c>
      <c r="G332" s="127">
        <v>43466</v>
      </c>
      <c r="H332" s="128" t="s">
        <v>135</v>
      </c>
      <c r="I332" s="107">
        <v>40.24</v>
      </c>
      <c r="J332" s="333"/>
    </row>
    <row r="333" spans="1:10">
      <c r="A333" s="328"/>
      <c r="B333" s="331"/>
      <c r="C333" s="123" t="s">
        <v>125</v>
      </c>
      <c r="D333" s="124" t="s">
        <v>127</v>
      </c>
      <c r="E333" s="125" t="s">
        <v>128</v>
      </c>
      <c r="F333" s="126" t="s">
        <v>129</v>
      </c>
      <c r="G333" s="127">
        <v>43466</v>
      </c>
      <c r="H333" s="128" t="s">
        <v>135</v>
      </c>
      <c r="I333" s="107">
        <v>24.96</v>
      </c>
      <c r="J333" s="334"/>
    </row>
    <row r="335" spans="1:10" ht="15" customHeight="1">
      <c r="A335" s="326">
        <v>84</v>
      </c>
      <c r="B335" s="329" t="s">
        <v>286</v>
      </c>
      <c r="C335" s="123" t="s">
        <v>123</v>
      </c>
      <c r="D335" s="124" t="s">
        <v>126</v>
      </c>
      <c r="E335" s="125" t="s">
        <v>133</v>
      </c>
      <c r="F335" s="126" t="s">
        <v>134</v>
      </c>
      <c r="G335" s="127">
        <v>43466</v>
      </c>
      <c r="H335" s="128" t="s">
        <v>135</v>
      </c>
      <c r="I335" s="107">
        <v>26.52</v>
      </c>
      <c r="J335" s="332">
        <f>AVERAGE(I335:I337)</f>
        <v>22.41</v>
      </c>
    </row>
    <row r="336" spans="1:10">
      <c r="A336" s="327"/>
      <c r="B336" s="330"/>
      <c r="C336" s="123" t="s">
        <v>124</v>
      </c>
      <c r="D336" s="124" t="s">
        <v>132</v>
      </c>
      <c r="E336" s="125" t="s">
        <v>130</v>
      </c>
      <c r="F336" s="126" t="s">
        <v>131</v>
      </c>
      <c r="G336" s="127">
        <v>43466</v>
      </c>
      <c r="H336" s="128" t="s">
        <v>135</v>
      </c>
      <c r="I336" s="107">
        <v>26.22</v>
      </c>
      <c r="J336" s="333"/>
    </row>
    <row r="337" spans="1:10">
      <c r="A337" s="328"/>
      <c r="B337" s="331"/>
      <c r="C337" s="123" t="s">
        <v>125</v>
      </c>
      <c r="D337" s="124" t="s">
        <v>127</v>
      </c>
      <c r="E337" s="125" t="s">
        <v>128</v>
      </c>
      <c r="F337" s="126" t="s">
        <v>129</v>
      </c>
      <c r="G337" s="127">
        <v>43466</v>
      </c>
      <c r="H337" s="128" t="s">
        <v>135</v>
      </c>
      <c r="I337" s="107">
        <v>14.5</v>
      </c>
      <c r="J337" s="334"/>
    </row>
    <row r="339" spans="1:10" ht="15" customHeight="1">
      <c r="A339" s="326">
        <v>85</v>
      </c>
      <c r="B339" s="329" t="s">
        <v>287</v>
      </c>
      <c r="C339" s="123" t="s">
        <v>123</v>
      </c>
      <c r="D339" s="124" t="s">
        <v>126</v>
      </c>
      <c r="E339" s="125" t="s">
        <v>133</v>
      </c>
      <c r="F339" s="126" t="s">
        <v>134</v>
      </c>
      <c r="G339" s="127">
        <v>43466</v>
      </c>
      <c r="H339" s="128" t="s">
        <v>137</v>
      </c>
      <c r="I339" s="107">
        <v>2.56</v>
      </c>
      <c r="J339" s="332">
        <f>AVERAGE(I339:I341)</f>
        <v>4.01</v>
      </c>
    </row>
    <row r="340" spans="1:10">
      <c r="A340" s="327"/>
      <c r="B340" s="330"/>
      <c r="C340" s="123" t="s">
        <v>124</v>
      </c>
      <c r="D340" s="124" t="s">
        <v>132</v>
      </c>
      <c r="E340" s="125" t="s">
        <v>130</v>
      </c>
      <c r="F340" s="126" t="s">
        <v>131</v>
      </c>
      <c r="G340" s="127">
        <v>43466</v>
      </c>
      <c r="H340" s="128" t="s">
        <v>137</v>
      </c>
      <c r="I340" s="107">
        <v>6.61</v>
      </c>
      <c r="J340" s="333"/>
    </row>
    <row r="341" spans="1:10">
      <c r="A341" s="328"/>
      <c r="B341" s="331"/>
      <c r="C341" s="123" t="s">
        <v>125</v>
      </c>
      <c r="D341" s="124" t="s">
        <v>127</v>
      </c>
      <c r="E341" s="125" t="s">
        <v>128</v>
      </c>
      <c r="F341" s="126" t="s">
        <v>129</v>
      </c>
      <c r="G341" s="127">
        <v>43466</v>
      </c>
      <c r="H341" s="128" t="s">
        <v>137</v>
      </c>
      <c r="I341" s="107">
        <v>2.86</v>
      </c>
      <c r="J341" s="334"/>
    </row>
    <row r="343" spans="1:10" ht="15" customHeight="1">
      <c r="A343" s="326">
        <v>86</v>
      </c>
      <c r="B343" s="329" t="s">
        <v>288</v>
      </c>
      <c r="C343" s="123" t="s">
        <v>123</v>
      </c>
      <c r="D343" s="124" t="s">
        <v>126</v>
      </c>
      <c r="E343" s="125" t="s">
        <v>133</v>
      </c>
      <c r="F343" s="126" t="s">
        <v>134</v>
      </c>
      <c r="G343" s="127">
        <v>43466</v>
      </c>
      <c r="H343" s="128" t="s">
        <v>135</v>
      </c>
      <c r="I343" s="107">
        <v>16.25</v>
      </c>
      <c r="J343" s="332">
        <f>AVERAGE(I343:I345)</f>
        <v>13.61</v>
      </c>
    </row>
    <row r="344" spans="1:10">
      <c r="A344" s="327"/>
      <c r="B344" s="330"/>
      <c r="C344" s="123" t="s">
        <v>124</v>
      </c>
      <c r="D344" s="124" t="s">
        <v>132</v>
      </c>
      <c r="E344" s="125" t="s">
        <v>130</v>
      </c>
      <c r="F344" s="126" t="s">
        <v>131</v>
      </c>
      <c r="G344" s="127">
        <v>43466</v>
      </c>
      <c r="H344" s="128" t="s">
        <v>135</v>
      </c>
      <c r="I344" s="107">
        <v>9.6</v>
      </c>
      <c r="J344" s="333"/>
    </row>
    <row r="345" spans="1:10">
      <c r="A345" s="328"/>
      <c r="B345" s="331"/>
      <c r="C345" s="123" t="s">
        <v>125</v>
      </c>
      <c r="D345" s="124" t="s">
        <v>127</v>
      </c>
      <c r="E345" s="125" t="s">
        <v>128</v>
      </c>
      <c r="F345" s="126" t="s">
        <v>129</v>
      </c>
      <c r="G345" s="127">
        <v>43466</v>
      </c>
      <c r="H345" s="128" t="s">
        <v>135</v>
      </c>
      <c r="I345" s="107">
        <v>14.99</v>
      </c>
      <c r="J345" s="334"/>
    </row>
    <row r="347" spans="1:10" ht="15" customHeight="1">
      <c r="A347" s="326">
        <v>87</v>
      </c>
      <c r="B347" s="329" t="s">
        <v>288</v>
      </c>
      <c r="C347" s="123" t="s">
        <v>123</v>
      </c>
      <c r="D347" s="124" t="s">
        <v>126</v>
      </c>
      <c r="E347" s="125" t="s">
        <v>133</v>
      </c>
      <c r="F347" s="126" t="s">
        <v>134</v>
      </c>
      <c r="G347" s="127">
        <v>43466</v>
      </c>
      <c r="H347" s="128" t="s">
        <v>135</v>
      </c>
      <c r="I347" s="107">
        <v>16.25</v>
      </c>
      <c r="J347" s="332">
        <f>AVERAGE(I347:I349)</f>
        <v>13.61</v>
      </c>
    </row>
    <row r="348" spans="1:10">
      <c r="A348" s="327"/>
      <c r="B348" s="330"/>
      <c r="C348" s="123" t="s">
        <v>124</v>
      </c>
      <c r="D348" s="124" t="s">
        <v>132</v>
      </c>
      <c r="E348" s="125" t="s">
        <v>130</v>
      </c>
      <c r="F348" s="126" t="s">
        <v>131</v>
      </c>
      <c r="G348" s="127">
        <v>43466</v>
      </c>
      <c r="H348" s="128" t="s">
        <v>135</v>
      </c>
      <c r="I348" s="107">
        <v>9.6</v>
      </c>
      <c r="J348" s="333"/>
    </row>
    <row r="349" spans="1:10">
      <c r="A349" s="328"/>
      <c r="B349" s="331"/>
      <c r="C349" s="123" t="s">
        <v>125</v>
      </c>
      <c r="D349" s="124" t="s">
        <v>127</v>
      </c>
      <c r="E349" s="125" t="s">
        <v>128</v>
      </c>
      <c r="F349" s="126" t="s">
        <v>129</v>
      </c>
      <c r="G349" s="127">
        <v>43466</v>
      </c>
      <c r="H349" s="128" t="s">
        <v>135</v>
      </c>
      <c r="I349" s="107">
        <v>14.99</v>
      </c>
      <c r="J349" s="334"/>
    </row>
    <row r="351" spans="1:10" ht="15" customHeight="1">
      <c r="A351" s="326">
        <v>88</v>
      </c>
      <c r="B351" s="329" t="s">
        <v>289</v>
      </c>
      <c r="C351" s="123" t="s">
        <v>123</v>
      </c>
      <c r="D351" s="124" t="s">
        <v>126</v>
      </c>
      <c r="E351" s="125" t="s">
        <v>133</v>
      </c>
      <c r="F351" s="126" t="s">
        <v>134</v>
      </c>
      <c r="G351" s="127">
        <v>43466</v>
      </c>
      <c r="H351" s="128" t="s">
        <v>135</v>
      </c>
      <c r="I351" s="107">
        <v>13.06</v>
      </c>
      <c r="J351" s="332">
        <f>AVERAGE(I351:I353)</f>
        <v>12.3</v>
      </c>
    </row>
    <row r="352" spans="1:10">
      <c r="A352" s="327"/>
      <c r="B352" s="330"/>
      <c r="C352" s="123" t="s">
        <v>124</v>
      </c>
      <c r="D352" s="124" t="s">
        <v>132</v>
      </c>
      <c r="E352" s="125" t="s">
        <v>130</v>
      </c>
      <c r="F352" s="126" t="s">
        <v>131</v>
      </c>
      <c r="G352" s="127">
        <v>43466</v>
      </c>
      <c r="H352" s="128" t="s">
        <v>135</v>
      </c>
      <c r="I352" s="107">
        <v>13.42</v>
      </c>
      <c r="J352" s="333"/>
    </row>
    <row r="353" spans="1:11">
      <c r="A353" s="328"/>
      <c r="B353" s="331"/>
      <c r="C353" s="123" t="s">
        <v>125</v>
      </c>
      <c r="D353" s="124" t="s">
        <v>127</v>
      </c>
      <c r="E353" s="125" t="s">
        <v>128</v>
      </c>
      <c r="F353" s="126" t="s">
        <v>129</v>
      </c>
      <c r="G353" s="127">
        <v>43466</v>
      </c>
      <c r="H353" s="128" t="s">
        <v>135</v>
      </c>
      <c r="I353" s="107">
        <v>10.41</v>
      </c>
      <c r="J353" s="334"/>
    </row>
    <row r="355" spans="1:11" ht="15" customHeight="1">
      <c r="A355" s="326">
        <v>89</v>
      </c>
      <c r="B355" s="329" t="s">
        <v>290</v>
      </c>
      <c r="C355" s="123" t="s">
        <v>123</v>
      </c>
      <c r="D355" s="124" t="s">
        <v>126</v>
      </c>
      <c r="E355" s="125" t="s">
        <v>133</v>
      </c>
      <c r="F355" s="126" t="s">
        <v>134</v>
      </c>
      <c r="G355" s="127">
        <v>43466</v>
      </c>
      <c r="H355" s="128" t="s">
        <v>135</v>
      </c>
      <c r="I355" s="107">
        <v>13.06</v>
      </c>
      <c r="J355" s="332">
        <f>AVERAGE(I355:I357)</f>
        <v>12.3</v>
      </c>
    </row>
    <row r="356" spans="1:11">
      <c r="A356" s="327"/>
      <c r="B356" s="330"/>
      <c r="C356" s="123" t="s">
        <v>124</v>
      </c>
      <c r="D356" s="124" t="s">
        <v>132</v>
      </c>
      <c r="E356" s="125" t="s">
        <v>130</v>
      </c>
      <c r="F356" s="126" t="s">
        <v>131</v>
      </c>
      <c r="G356" s="127">
        <v>43466</v>
      </c>
      <c r="H356" s="128" t="s">
        <v>135</v>
      </c>
      <c r="I356" s="107">
        <v>13.42</v>
      </c>
      <c r="J356" s="333"/>
    </row>
    <row r="357" spans="1:11">
      <c r="A357" s="328"/>
      <c r="B357" s="331"/>
      <c r="C357" s="123" t="s">
        <v>125</v>
      </c>
      <c r="D357" s="124" t="s">
        <v>127</v>
      </c>
      <c r="E357" s="125" t="s">
        <v>128</v>
      </c>
      <c r="F357" s="126" t="s">
        <v>129</v>
      </c>
      <c r="G357" s="127">
        <v>43466</v>
      </c>
      <c r="H357" s="128" t="s">
        <v>135</v>
      </c>
      <c r="I357" s="107">
        <v>10.41</v>
      </c>
      <c r="J357" s="334"/>
    </row>
    <row r="359" spans="1:11" ht="15" customHeight="1">
      <c r="A359" s="326">
        <v>90</v>
      </c>
      <c r="B359" s="329" t="s">
        <v>291</v>
      </c>
      <c r="C359" s="123" t="s">
        <v>123</v>
      </c>
      <c r="D359" s="124" t="s">
        <v>126</v>
      </c>
      <c r="E359" s="125" t="s">
        <v>133</v>
      </c>
      <c r="F359" s="126" t="s">
        <v>134</v>
      </c>
      <c r="G359" s="127">
        <v>43466</v>
      </c>
      <c r="H359" s="128" t="s">
        <v>138</v>
      </c>
      <c r="I359" s="107">
        <v>1500</v>
      </c>
      <c r="J359" s="335">
        <f>AVERAGE(I359:I360)</f>
        <v>1400</v>
      </c>
    </row>
    <row r="360" spans="1:11">
      <c r="A360" s="327"/>
      <c r="B360" s="330"/>
      <c r="C360" s="123" t="s">
        <v>124</v>
      </c>
      <c r="D360" s="124" t="s">
        <v>132</v>
      </c>
      <c r="E360" s="125" t="s">
        <v>130</v>
      </c>
      <c r="F360" s="126" t="s">
        <v>131</v>
      </c>
      <c r="G360" s="127">
        <v>43466</v>
      </c>
      <c r="H360" s="128" t="s">
        <v>138</v>
      </c>
      <c r="I360" s="107">
        <v>1300</v>
      </c>
      <c r="J360" s="336"/>
    </row>
    <row r="361" spans="1:11">
      <c r="A361" s="328"/>
      <c r="B361" s="331"/>
      <c r="C361" s="123" t="s">
        <v>125</v>
      </c>
      <c r="D361" s="124" t="s">
        <v>127</v>
      </c>
      <c r="E361" s="125" t="s">
        <v>128</v>
      </c>
      <c r="F361" s="126" t="s">
        <v>129</v>
      </c>
      <c r="G361" s="127">
        <v>43466</v>
      </c>
      <c r="H361" s="128" t="s">
        <v>138</v>
      </c>
      <c r="I361" s="107">
        <v>3150</v>
      </c>
      <c r="J361" s="337"/>
      <c r="K361" t="s">
        <v>486</v>
      </c>
    </row>
    <row r="363" spans="1:11" ht="15" customHeight="1">
      <c r="A363" s="326">
        <v>91</v>
      </c>
      <c r="B363" s="329" t="s">
        <v>292</v>
      </c>
      <c r="C363" s="123" t="s">
        <v>123</v>
      </c>
      <c r="D363" s="124" t="s">
        <v>126</v>
      </c>
      <c r="E363" s="125" t="s">
        <v>133</v>
      </c>
      <c r="F363" s="126" t="s">
        <v>134</v>
      </c>
      <c r="G363" s="127">
        <v>43466</v>
      </c>
      <c r="H363" s="128" t="s">
        <v>135</v>
      </c>
      <c r="I363" s="107">
        <v>15.52</v>
      </c>
      <c r="J363" s="332">
        <f>AVERAGE(I363:I365)</f>
        <v>12.69</v>
      </c>
    </row>
    <row r="364" spans="1:11">
      <c r="A364" s="327"/>
      <c r="B364" s="330"/>
      <c r="C364" s="123" t="s">
        <v>124</v>
      </c>
      <c r="D364" s="124" t="s">
        <v>132</v>
      </c>
      <c r="E364" s="125" t="s">
        <v>130</v>
      </c>
      <c r="F364" s="126" t="s">
        <v>131</v>
      </c>
      <c r="G364" s="127">
        <v>43466</v>
      </c>
      <c r="H364" s="128" t="s">
        <v>135</v>
      </c>
      <c r="I364" s="107">
        <v>9.6</v>
      </c>
      <c r="J364" s="333"/>
    </row>
    <row r="365" spans="1:11">
      <c r="A365" s="328"/>
      <c r="B365" s="331"/>
      <c r="C365" s="123" t="s">
        <v>125</v>
      </c>
      <c r="D365" s="124" t="s">
        <v>127</v>
      </c>
      <c r="E365" s="125" t="s">
        <v>128</v>
      </c>
      <c r="F365" s="126" t="s">
        <v>129</v>
      </c>
      <c r="G365" s="127">
        <v>43466</v>
      </c>
      <c r="H365" s="128" t="s">
        <v>135</v>
      </c>
      <c r="I365" s="107">
        <v>12.95</v>
      </c>
      <c r="J365" s="334"/>
    </row>
    <row r="367" spans="1:11" ht="15" customHeight="1">
      <c r="A367" s="326">
        <v>92</v>
      </c>
      <c r="B367" s="329" t="s">
        <v>292</v>
      </c>
      <c r="C367" s="123" t="s">
        <v>123</v>
      </c>
      <c r="D367" s="124" t="s">
        <v>126</v>
      </c>
      <c r="E367" s="125" t="s">
        <v>133</v>
      </c>
      <c r="F367" s="126" t="s">
        <v>134</v>
      </c>
      <c r="G367" s="127">
        <v>43466</v>
      </c>
      <c r="H367" s="128" t="s">
        <v>135</v>
      </c>
      <c r="I367" s="107">
        <v>15.52</v>
      </c>
      <c r="J367" s="332">
        <f>AVERAGE(I367:I369)</f>
        <v>12.69</v>
      </c>
    </row>
    <row r="368" spans="1:11">
      <c r="A368" s="327"/>
      <c r="B368" s="330"/>
      <c r="C368" s="123" t="s">
        <v>124</v>
      </c>
      <c r="D368" s="124" t="s">
        <v>132</v>
      </c>
      <c r="E368" s="125" t="s">
        <v>130</v>
      </c>
      <c r="F368" s="126" t="s">
        <v>131</v>
      </c>
      <c r="G368" s="127">
        <v>43466</v>
      </c>
      <c r="H368" s="128" t="s">
        <v>135</v>
      </c>
      <c r="I368" s="107">
        <v>9.6</v>
      </c>
      <c r="J368" s="333"/>
    </row>
    <row r="369" spans="1:10">
      <c r="A369" s="328"/>
      <c r="B369" s="331"/>
      <c r="C369" s="123" t="s">
        <v>125</v>
      </c>
      <c r="D369" s="124" t="s">
        <v>127</v>
      </c>
      <c r="E369" s="125" t="s">
        <v>128</v>
      </c>
      <c r="F369" s="126" t="s">
        <v>129</v>
      </c>
      <c r="G369" s="127">
        <v>43466</v>
      </c>
      <c r="H369" s="128" t="s">
        <v>135</v>
      </c>
      <c r="I369" s="107">
        <v>12.95</v>
      </c>
      <c r="J369" s="334"/>
    </row>
    <row r="371" spans="1:10" ht="15" customHeight="1">
      <c r="A371" s="326">
        <v>93</v>
      </c>
      <c r="B371" s="329" t="s">
        <v>293</v>
      </c>
      <c r="C371" s="123" t="s">
        <v>123</v>
      </c>
      <c r="D371" s="124" t="s">
        <v>126</v>
      </c>
      <c r="E371" s="125" t="s">
        <v>133</v>
      </c>
      <c r="F371" s="126" t="s">
        <v>134</v>
      </c>
      <c r="G371" s="127">
        <v>43466</v>
      </c>
      <c r="H371" s="128" t="s">
        <v>135</v>
      </c>
      <c r="I371" s="107">
        <v>0.13</v>
      </c>
      <c r="J371" s="332">
        <f>AVERAGE(I371:I373)</f>
        <v>1.5</v>
      </c>
    </row>
    <row r="372" spans="1:10">
      <c r="A372" s="327"/>
      <c r="B372" s="330"/>
      <c r="C372" s="123" t="s">
        <v>124</v>
      </c>
      <c r="D372" s="124" t="s">
        <v>132</v>
      </c>
      <c r="E372" s="125" t="s">
        <v>130</v>
      </c>
      <c r="F372" s="126" t="s">
        <v>131</v>
      </c>
      <c r="G372" s="127">
        <v>43466</v>
      </c>
      <c r="H372" s="128" t="s">
        <v>135</v>
      </c>
      <c r="I372" s="107">
        <v>2.86</v>
      </c>
      <c r="J372" s="333"/>
    </row>
    <row r="373" spans="1:10">
      <c r="A373" s="328"/>
      <c r="B373" s="331"/>
      <c r="C373" s="123" t="s">
        <v>125</v>
      </c>
      <c r="D373" s="124" t="s">
        <v>127</v>
      </c>
      <c r="E373" s="125" t="s">
        <v>128</v>
      </c>
      <c r="F373" s="126" t="s">
        <v>129</v>
      </c>
      <c r="G373" s="127">
        <v>43466</v>
      </c>
      <c r="H373" s="128" t="s">
        <v>135</v>
      </c>
      <c r="I373" s="107">
        <v>1.5</v>
      </c>
      <c r="J373" s="334"/>
    </row>
    <row r="375" spans="1:10" ht="15" customHeight="1">
      <c r="A375" s="326">
        <v>94</v>
      </c>
      <c r="B375" s="329" t="s">
        <v>294</v>
      </c>
      <c r="C375" s="123" t="s">
        <v>123</v>
      </c>
      <c r="D375" s="124" t="s">
        <v>126</v>
      </c>
      <c r="E375" s="125" t="s">
        <v>133</v>
      </c>
      <c r="F375" s="126" t="s">
        <v>134</v>
      </c>
      <c r="G375" s="127">
        <v>43466</v>
      </c>
      <c r="H375" s="128" t="s">
        <v>135</v>
      </c>
      <c r="I375" s="107">
        <v>5.96</v>
      </c>
      <c r="J375" s="332">
        <f>AVERAGE(I375:I377)</f>
        <v>5.48</v>
      </c>
    </row>
    <row r="376" spans="1:10">
      <c r="A376" s="327"/>
      <c r="B376" s="330"/>
      <c r="C376" s="123" t="s">
        <v>124</v>
      </c>
      <c r="D376" s="124" t="s">
        <v>132</v>
      </c>
      <c r="E376" s="125" t="s">
        <v>130</v>
      </c>
      <c r="F376" s="126" t="s">
        <v>131</v>
      </c>
      <c r="G376" s="127">
        <v>43466</v>
      </c>
      <c r="H376" s="128" t="s">
        <v>135</v>
      </c>
      <c r="I376" s="107">
        <v>4.1399999999999997</v>
      </c>
      <c r="J376" s="333"/>
    </row>
    <row r="377" spans="1:10">
      <c r="A377" s="328"/>
      <c r="B377" s="331"/>
      <c r="C377" s="123" t="s">
        <v>125</v>
      </c>
      <c r="D377" s="124" t="s">
        <v>127</v>
      </c>
      <c r="E377" s="125" t="s">
        <v>128</v>
      </c>
      <c r="F377" s="126" t="s">
        <v>129</v>
      </c>
      <c r="G377" s="127">
        <v>43466</v>
      </c>
      <c r="H377" s="128" t="s">
        <v>135</v>
      </c>
      <c r="I377" s="107">
        <v>6.34</v>
      </c>
      <c r="J377" s="334"/>
    </row>
    <row r="379" spans="1:10" ht="15" customHeight="1">
      <c r="A379" s="326">
        <v>95</v>
      </c>
      <c r="B379" s="329" t="s">
        <v>294</v>
      </c>
      <c r="C379" s="123" t="s">
        <v>123</v>
      </c>
      <c r="D379" s="124" t="s">
        <v>126</v>
      </c>
      <c r="E379" s="125" t="s">
        <v>133</v>
      </c>
      <c r="F379" s="126" t="s">
        <v>134</v>
      </c>
      <c r="G379" s="127">
        <v>43466</v>
      </c>
      <c r="H379" s="128" t="s">
        <v>135</v>
      </c>
      <c r="I379" s="107">
        <v>5.96</v>
      </c>
      <c r="J379" s="332">
        <f>AVERAGE(I379:I381)</f>
        <v>5.48</v>
      </c>
    </row>
    <row r="380" spans="1:10">
      <c r="A380" s="327"/>
      <c r="B380" s="330"/>
      <c r="C380" s="123" t="s">
        <v>124</v>
      </c>
      <c r="D380" s="124" t="s">
        <v>132</v>
      </c>
      <c r="E380" s="125" t="s">
        <v>130</v>
      </c>
      <c r="F380" s="126" t="s">
        <v>131</v>
      </c>
      <c r="G380" s="127">
        <v>43466</v>
      </c>
      <c r="H380" s="128" t="s">
        <v>135</v>
      </c>
      <c r="I380" s="107">
        <v>4.1399999999999997</v>
      </c>
      <c r="J380" s="333"/>
    </row>
    <row r="381" spans="1:10">
      <c r="A381" s="328"/>
      <c r="B381" s="331"/>
      <c r="C381" s="123" t="s">
        <v>125</v>
      </c>
      <c r="D381" s="124" t="s">
        <v>127</v>
      </c>
      <c r="E381" s="125" t="s">
        <v>128</v>
      </c>
      <c r="F381" s="126" t="s">
        <v>129</v>
      </c>
      <c r="G381" s="127">
        <v>43466</v>
      </c>
      <c r="H381" s="128" t="s">
        <v>135</v>
      </c>
      <c r="I381" s="107">
        <v>6.34</v>
      </c>
      <c r="J381" s="334"/>
    </row>
    <row r="383" spans="1:10" ht="15" customHeight="1">
      <c r="A383" s="326">
        <v>96</v>
      </c>
      <c r="B383" s="329" t="s">
        <v>295</v>
      </c>
      <c r="C383" s="123" t="s">
        <v>123</v>
      </c>
      <c r="D383" s="124" t="s">
        <v>126</v>
      </c>
      <c r="E383" s="125" t="s">
        <v>133</v>
      </c>
      <c r="F383" s="126" t="s">
        <v>134</v>
      </c>
      <c r="G383" s="127">
        <v>43466</v>
      </c>
      <c r="H383" s="128" t="s">
        <v>135</v>
      </c>
      <c r="I383" s="107">
        <v>7.79</v>
      </c>
      <c r="J383" s="332">
        <f>AVERAGE(I383:I385)</f>
        <v>7.67</v>
      </c>
    </row>
    <row r="384" spans="1:10">
      <c r="A384" s="327"/>
      <c r="B384" s="330"/>
      <c r="C384" s="123" t="s">
        <v>124</v>
      </c>
      <c r="D384" s="124" t="s">
        <v>132</v>
      </c>
      <c r="E384" s="125" t="s">
        <v>130</v>
      </c>
      <c r="F384" s="126" t="s">
        <v>131</v>
      </c>
      <c r="G384" s="127">
        <v>43466</v>
      </c>
      <c r="H384" s="128" t="s">
        <v>135</v>
      </c>
      <c r="I384" s="107">
        <v>8.11</v>
      </c>
      <c r="J384" s="333"/>
    </row>
    <row r="385" spans="1:10">
      <c r="A385" s="328"/>
      <c r="B385" s="331"/>
      <c r="C385" s="123" t="s">
        <v>125</v>
      </c>
      <c r="D385" s="124" t="s">
        <v>127</v>
      </c>
      <c r="E385" s="125" t="s">
        <v>128</v>
      </c>
      <c r="F385" s="126" t="s">
        <v>129</v>
      </c>
      <c r="G385" s="127">
        <v>43466</v>
      </c>
      <c r="H385" s="128" t="s">
        <v>135</v>
      </c>
      <c r="I385" s="107">
        <v>7.12</v>
      </c>
      <c r="J385" s="334"/>
    </row>
    <row r="387" spans="1:10" ht="15" customHeight="1">
      <c r="A387" s="326">
        <v>97</v>
      </c>
      <c r="B387" s="329" t="s">
        <v>296</v>
      </c>
      <c r="C387" s="123" t="s">
        <v>123</v>
      </c>
      <c r="D387" s="124" t="s">
        <v>126</v>
      </c>
      <c r="E387" s="125" t="s">
        <v>133</v>
      </c>
      <c r="F387" s="126" t="s">
        <v>134</v>
      </c>
      <c r="G387" s="127">
        <v>43466</v>
      </c>
      <c r="H387" s="128" t="s">
        <v>135</v>
      </c>
      <c r="I387" s="107">
        <v>9.18</v>
      </c>
      <c r="J387" s="332">
        <f>AVERAGE(I387:I389)</f>
        <v>7.79</v>
      </c>
    </row>
    <row r="388" spans="1:10">
      <c r="A388" s="327"/>
      <c r="B388" s="330"/>
      <c r="C388" s="123" t="s">
        <v>124</v>
      </c>
      <c r="D388" s="124" t="s">
        <v>132</v>
      </c>
      <c r="E388" s="125" t="s">
        <v>130</v>
      </c>
      <c r="F388" s="126" t="s">
        <v>131</v>
      </c>
      <c r="G388" s="127">
        <v>43466</v>
      </c>
      <c r="H388" s="128" t="s">
        <v>135</v>
      </c>
      <c r="I388" s="107">
        <v>6.76</v>
      </c>
      <c r="J388" s="333"/>
    </row>
    <row r="389" spans="1:10">
      <c r="A389" s="328"/>
      <c r="B389" s="331"/>
      <c r="C389" s="123" t="s">
        <v>125</v>
      </c>
      <c r="D389" s="124" t="s">
        <v>127</v>
      </c>
      <c r="E389" s="125" t="s">
        <v>128</v>
      </c>
      <c r="F389" s="126" t="s">
        <v>129</v>
      </c>
      <c r="G389" s="127">
        <v>43466</v>
      </c>
      <c r="H389" s="128" t="s">
        <v>135</v>
      </c>
      <c r="I389" s="107">
        <v>7.44</v>
      </c>
      <c r="J389" s="334"/>
    </row>
    <row r="391" spans="1:10" ht="15" customHeight="1">
      <c r="A391" s="326">
        <v>98</v>
      </c>
      <c r="B391" s="329" t="s">
        <v>296</v>
      </c>
      <c r="C391" s="123" t="s">
        <v>123</v>
      </c>
      <c r="D391" s="124" t="s">
        <v>126</v>
      </c>
      <c r="E391" s="125" t="s">
        <v>133</v>
      </c>
      <c r="F391" s="126" t="s">
        <v>134</v>
      </c>
      <c r="G391" s="127">
        <v>43466</v>
      </c>
      <c r="H391" s="128" t="s">
        <v>135</v>
      </c>
      <c r="I391" s="107">
        <v>9.18</v>
      </c>
      <c r="J391" s="332">
        <f>AVERAGE(I391:I393)</f>
        <v>7.79</v>
      </c>
    </row>
    <row r="392" spans="1:10">
      <c r="A392" s="327"/>
      <c r="B392" s="330"/>
      <c r="C392" s="123" t="s">
        <v>124</v>
      </c>
      <c r="D392" s="124" t="s">
        <v>132</v>
      </c>
      <c r="E392" s="125" t="s">
        <v>130</v>
      </c>
      <c r="F392" s="126" t="s">
        <v>131</v>
      </c>
      <c r="G392" s="127">
        <v>43466</v>
      </c>
      <c r="H392" s="128" t="s">
        <v>135</v>
      </c>
      <c r="I392" s="107">
        <v>6.76</v>
      </c>
      <c r="J392" s="333"/>
    </row>
    <row r="393" spans="1:10">
      <c r="A393" s="328"/>
      <c r="B393" s="331"/>
      <c r="C393" s="123" t="s">
        <v>125</v>
      </c>
      <c r="D393" s="124" t="s">
        <v>127</v>
      </c>
      <c r="E393" s="125" t="s">
        <v>128</v>
      </c>
      <c r="F393" s="126" t="s">
        <v>129</v>
      </c>
      <c r="G393" s="127">
        <v>43466</v>
      </c>
      <c r="H393" s="128" t="s">
        <v>135</v>
      </c>
      <c r="I393" s="107">
        <v>7.44</v>
      </c>
      <c r="J393" s="334"/>
    </row>
    <row r="395" spans="1:10" ht="15" customHeight="1">
      <c r="A395" s="326">
        <v>99</v>
      </c>
      <c r="B395" s="329" t="s">
        <v>297</v>
      </c>
      <c r="C395" s="123" t="s">
        <v>123</v>
      </c>
      <c r="D395" s="124" t="s">
        <v>126</v>
      </c>
      <c r="E395" s="125" t="s">
        <v>133</v>
      </c>
      <c r="F395" s="126" t="s">
        <v>134</v>
      </c>
      <c r="G395" s="127">
        <v>43466</v>
      </c>
      <c r="H395" s="128" t="s">
        <v>135</v>
      </c>
      <c r="I395" s="107">
        <v>12.11</v>
      </c>
      <c r="J395" s="332">
        <f>AVERAGE(I395:I397)</f>
        <v>12.22</v>
      </c>
    </row>
    <row r="396" spans="1:10">
      <c r="A396" s="327"/>
      <c r="B396" s="330"/>
      <c r="C396" s="123" t="s">
        <v>124</v>
      </c>
      <c r="D396" s="124" t="s">
        <v>132</v>
      </c>
      <c r="E396" s="125" t="s">
        <v>130</v>
      </c>
      <c r="F396" s="126" t="s">
        <v>131</v>
      </c>
      <c r="G396" s="127">
        <v>43466</v>
      </c>
      <c r="H396" s="128" t="s">
        <v>135</v>
      </c>
      <c r="I396" s="107">
        <v>13.22</v>
      </c>
      <c r="J396" s="333"/>
    </row>
    <row r="397" spans="1:10">
      <c r="A397" s="328"/>
      <c r="B397" s="331"/>
      <c r="C397" s="123" t="s">
        <v>125</v>
      </c>
      <c r="D397" s="124" t="s">
        <v>127</v>
      </c>
      <c r="E397" s="125" t="s">
        <v>128</v>
      </c>
      <c r="F397" s="126" t="s">
        <v>129</v>
      </c>
      <c r="G397" s="127">
        <v>43466</v>
      </c>
      <c r="H397" s="128" t="s">
        <v>135</v>
      </c>
      <c r="I397" s="107">
        <v>11.33</v>
      </c>
      <c r="J397" s="334"/>
    </row>
    <row r="399" spans="1:10" ht="15" customHeight="1">
      <c r="A399" s="326">
        <v>100</v>
      </c>
      <c r="B399" s="329" t="s">
        <v>298</v>
      </c>
      <c r="C399" s="123" t="s">
        <v>123</v>
      </c>
      <c r="D399" s="124" t="s">
        <v>126</v>
      </c>
      <c r="E399" s="125" t="s">
        <v>133</v>
      </c>
      <c r="F399" s="126" t="s">
        <v>134</v>
      </c>
      <c r="G399" s="127">
        <v>43466</v>
      </c>
      <c r="H399" s="128" t="s">
        <v>135</v>
      </c>
      <c r="I399" s="107">
        <v>16.52</v>
      </c>
      <c r="J399" s="332">
        <f>AVERAGE(I399:I401)</f>
        <v>17.39</v>
      </c>
    </row>
    <row r="400" spans="1:10">
      <c r="A400" s="327"/>
      <c r="B400" s="330"/>
      <c r="C400" s="123" t="s">
        <v>124</v>
      </c>
      <c r="D400" s="124" t="s">
        <v>132</v>
      </c>
      <c r="E400" s="125" t="s">
        <v>130</v>
      </c>
      <c r="F400" s="126" t="s">
        <v>131</v>
      </c>
      <c r="G400" s="127">
        <v>43466</v>
      </c>
      <c r="H400" s="128" t="s">
        <v>135</v>
      </c>
      <c r="I400" s="107">
        <v>18.64</v>
      </c>
      <c r="J400" s="333"/>
    </row>
    <row r="401" spans="1:10">
      <c r="A401" s="328"/>
      <c r="B401" s="331"/>
      <c r="C401" s="123" t="s">
        <v>125</v>
      </c>
      <c r="D401" s="124" t="s">
        <v>127</v>
      </c>
      <c r="E401" s="125" t="s">
        <v>128</v>
      </c>
      <c r="F401" s="126" t="s">
        <v>129</v>
      </c>
      <c r="G401" s="127">
        <v>43466</v>
      </c>
      <c r="H401" s="128" t="s">
        <v>135</v>
      </c>
      <c r="I401" s="107">
        <v>17.02</v>
      </c>
      <c r="J401" s="334"/>
    </row>
    <row r="403" spans="1:10" ht="15" customHeight="1">
      <c r="A403" s="326">
        <v>101</v>
      </c>
      <c r="B403" s="329" t="s">
        <v>299</v>
      </c>
      <c r="C403" s="123" t="s">
        <v>123</v>
      </c>
      <c r="D403" s="124" t="s">
        <v>126</v>
      </c>
      <c r="E403" s="125" t="s">
        <v>133</v>
      </c>
      <c r="F403" s="126" t="s">
        <v>134</v>
      </c>
      <c r="G403" s="127">
        <v>43466</v>
      </c>
      <c r="H403" s="128" t="s">
        <v>135</v>
      </c>
      <c r="I403" s="107">
        <v>16.52</v>
      </c>
      <c r="J403" s="332">
        <f>AVERAGE(I403:I405)</f>
        <v>17.39</v>
      </c>
    </row>
    <row r="404" spans="1:10">
      <c r="A404" s="327"/>
      <c r="B404" s="330"/>
      <c r="C404" s="123" t="s">
        <v>124</v>
      </c>
      <c r="D404" s="124" t="s">
        <v>132</v>
      </c>
      <c r="E404" s="125" t="s">
        <v>130</v>
      </c>
      <c r="F404" s="126" t="s">
        <v>131</v>
      </c>
      <c r="G404" s="127">
        <v>43466</v>
      </c>
      <c r="H404" s="128" t="s">
        <v>135</v>
      </c>
      <c r="I404" s="107">
        <v>18.64</v>
      </c>
      <c r="J404" s="333"/>
    </row>
    <row r="405" spans="1:10">
      <c r="A405" s="328"/>
      <c r="B405" s="331"/>
      <c r="C405" s="123" t="s">
        <v>125</v>
      </c>
      <c r="D405" s="124" t="s">
        <v>127</v>
      </c>
      <c r="E405" s="125" t="s">
        <v>128</v>
      </c>
      <c r="F405" s="126" t="s">
        <v>129</v>
      </c>
      <c r="G405" s="127">
        <v>43466</v>
      </c>
      <c r="H405" s="128" t="s">
        <v>135</v>
      </c>
      <c r="I405" s="107">
        <v>17.02</v>
      </c>
      <c r="J405" s="334"/>
    </row>
    <row r="407" spans="1:10" ht="15" customHeight="1">
      <c r="A407" s="326">
        <v>102</v>
      </c>
      <c r="B407" s="329" t="s">
        <v>300</v>
      </c>
      <c r="C407" s="123" t="s">
        <v>123</v>
      </c>
      <c r="D407" s="124" t="s">
        <v>126</v>
      </c>
      <c r="E407" s="125" t="s">
        <v>133</v>
      </c>
      <c r="F407" s="126" t="s">
        <v>134</v>
      </c>
      <c r="G407" s="127">
        <v>43466</v>
      </c>
      <c r="H407" s="128" t="s">
        <v>135</v>
      </c>
      <c r="I407" s="107">
        <v>18.100000000000001</v>
      </c>
      <c r="J407" s="332">
        <f>AVERAGE(I407:I409)</f>
        <v>18.32</v>
      </c>
    </row>
    <row r="408" spans="1:10">
      <c r="A408" s="327"/>
      <c r="B408" s="330"/>
      <c r="C408" s="123" t="s">
        <v>124</v>
      </c>
      <c r="D408" s="124" t="s">
        <v>132</v>
      </c>
      <c r="E408" s="125" t="s">
        <v>130</v>
      </c>
      <c r="F408" s="126" t="s">
        <v>131</v>
      </c>
      <c r="G408" s="127">
        <v>43466</v>
      </c>
      <c r="H408" s="128" t="s">
        <v>135</v>
      </c>
      <c r="I408" s="107">
        <v>18.64</v>
      </c>
      <c r="J408" s="333"/>
    </row>
    <row r="409" spans="1:10">
      <c r="A409" s="328"/>
      <c r="B409" s="331"/>
      <c r="C409" s="123" t="s">
        <v>125</v>
      </c>
      <c r="D409" s="124" t="s">
        <v>127</v>
      </c>
      <c r="E409" s="125" t="s">
        <v>128</v>
      </c>
      <c r="F409" s="126" t="s">
        <v>129</v>
      </c>
      <c r="G409" s="127">
        <v>43466</v>
      </c>
      <c r="H409" s="128" t="s">
        <v>135</v>
      </c>
      <c r="I409" s="107">
        <v>18.21</v>
      </c>
      <c r="J409" s="334"/>
    </row>
    <row r="411" spans="1:10" ht="15" customHeight="1">
      <c r="A411" s="326">
        <v>103</v>
      </c>
      <c r="B411" s="329" t="s">
        <v>301</v>
      </c>
      <c r="C411" s="123" t="s">
        <v>123</v>
      </c>
      <c r="D411" s="124" t="s">
        <v>126</v>
      </c>
      <c r="E411" s="125" t="s">
        <v>133</v>
      </c>
      <c r="F411" s="126" t="s">
        <v>134</v>
      </c>
      <c r="G411" s="127">
        <v>43466</v>
      </c>
      <c r="H411" s="128" t="s">
        <v>135</v>
      </c>
      <c r="I411" s="107">
        <v>19.45</v>
      </c>
      <c r="J411" s="332">
        <f>AVERAGE(I411:I413)</f>
        <v>18.89</v>
      </c>
    </row>
    <row r="412" spans="1:10">
      <c r="A412" s="327"/>
      <c r="B412" s="330"/>
      <c r="C412" s="123" t="s">
        <v>124</v>
      </c>
      <c r="D412" s="124" t="s">
        <v>132</v>
      </c>
      <c r="E412" s="125" t="s">
        <v>130</v>
      </c>
      <c r="F412" s="126" t="s">
        <v>131</v>
      </c>
      <c r="G412" s="127">
        <v>43466</v>
      </c>
      <c r="H412" s="128" t="s">
        <v>135</v>
      </c>
      <c r="I412" s="107">
        <v>18.64</v>
      </c>
      <c r="J412" s="333"/>
    </row>
    <row r="413" spans="1:10">
      <c r="A413" s="328"/>
      <c r="B413" s="331"/>
      <c r="C413" s="123" t="s">
        <v>125</v>
      </c>
      <c r="D413" s="124" t="s">
        <v>127</v>
      </c>
      <c r="E413" s="125" t="s">
        <v>128</v>
      </c>
      <c r="F413" s="126" t="s">
        <v>129</v>
      </c>
      <c r="G413" s="127">
        <v>43466</v>
      </c>
      <c r="H413" s="128" t="s">
        <v>135</v>
      </c>
      <c r="I413" s="107">
        <v>18.59</v>
      </c>
      <c r="J413" s="334"/>
    </row>
    <row r="415" spans="1:10" ht="15" customHeight="1">
      <c r="A415" s="326">
        <v>104</v>
      </c>
      <c r="B415" s="329" t="s">
        <v>302</v>
      </c>
      <c r="C415" s="123" t="s">
        <v>123</v>
      </c>
      <c r="D415" s="124" t="s">
        <v>126</v>
      </c>
      <c r="E415" s="125" t="s">
        <v>133</v>
      </c>
      <c r="F415" s="126" t="s">
        <v>134</v>
      </c>
      <c r="G415" s="127">
        <v>43466</v>
      </c>
      <c r="H415" s="128" t="s">
        <v>135</v>
      </c>
      <c r="I415" s="107">
        <v>465.48</v>
      </c>
      <c r="J415" s="332">
        <f>AVERAGE(I415:I417)</f>
        <v>377.03</v>
      </c>
    </row>
    <row r="416" spans="1:10">
      <c r="A416" s="327"/>
      <c r="B416" s="330"/>
      <c r="C416" s="123" t="s">
        <v>124</v>
      </c>
      <c r="D416" s="124" t="s">
        <v>132</v>
      </c>
      <c r="E416" s="125" t="s">
        <v>130</v>
      </c>
      <c r="F416" s="126" t="s">
        <v>131</v>
      </c>
      <c r="G416" s="127">
        <v>43466</v>
      </c>
      <c r="H416" s="128" t="s">
        <v>135</v>
      </c>
      <c r="I416" s="107">
        <v>370</v>
      </c>
      <c r="J416" s="333"/>
    </row>
    <row r="417" spans="1:10">
      <c r="A417" s="328"/>
      <c r="B417" s="331"/>
      <c r="C417" s="123" t="s">
        <v>125</v>
      </c>
      <c r="D417" s="124" t="s">
        <v>127</v>
      </c>
      <c r="E417" s="125" t="s">
        <v>128</v>
      </c>
      <c r="F417" s="126" t="s">
        <v>129</v>
      </c>
      <c r="G417" s="127">
        <v>43466</v>
      </c>
      <c r="H417" s="128" t="s">
        <v>135</v>
      </c>
      <c r="I417" s="107">
        <v>295.62</v>
      </c>
      <c r="J417" s="334"/>
    </row>
    <row r="419" spans="1:10" ht="15" customHeight="1">
      <c r="A419" s="326">
        <v>105</v>
      </c>
      <c r="B419" s="329" t="s">
        <v>302</v>
      </c>
      <c r="C419" s="123" t="s">
        <v>123</v>
      </c>
      <c r="D419" s="124" t="s">
        <v>126</v>
      </c>
      <c r="E419" s="125" t="s">
        <v>133</v>
      </c>
      <c r="F419" s="126" t="s">
        <v>134</v>
      </c>
      <c r="G419" s="127">
        <v>43466</v>
      </c>
      <c r="H419" s="128" t="s">
        <v>135</v>
      </c>
      <c r="I419" s="107">
        <v>465.48</v>
      </c>
      <c r="J419" s="332">
        <f>AVERAGE(I419:I421)</f>
        <v>377.03</v>
      </c>
    </row>
    <row r="420" spans="1:10">
      <c r="A420" s="327"/>
      <c r="B420" s="330"/>
      <c r="C420" s="123" t="s">
        <v>124</v>
      </c>
      <c r="D420" s="124" t="s">
        <v>132</v>
      </c>
      <c r="E420" s="125" t="s">
        <v>130</v>
      </c>
      <c r="F420" s="126" t="s">
        <v>131</v>
      </c>
      <c r="G420" s="127">
        <v>43466</v>
      </c>
      <c r="H420" s="128" t="s">
        <v>135</v>
      </c>
      <c r="I420" s="107">
        <v>370</v>
      </c>
      <c r="J420" s="333"/>
    </row>
    <row r="421" spans="1:10">
      <c r="A421" s="328"/>
      <c r="B421" s="331"/>
      <c r="C421" s="123" t="s">
        <v>125</v>
      </c>
      <c r="D421" s="124" t="s">
        <v>127</v>
      </c>
      <c r="E421" s="125" t="s">
        <v>128</v>
      </c>
      <c r="F421" s="126" t="s">
        <v>129</v>
      </c>
      <c r="G421" s="127">
        <v>43466</v>
      </c>
      <c r="H421" s="128" t="s">
        <v>135</v>
      </c>
      <c r="I421" s="107">
        <v>295.62</v>
      </c>
      <c r="J421" s="334"/>
    </row>
    <row r="423" spans="1:10" ht="15" customHeight="1">
      <c r="A423" s="326">
        <v>106</v>
      </c>
      <c r="B423" s="329" t="s">
        <v>303</v>
      </c>
      <c r="C423" s="123" t="s">
        <v>123</v>
      </c>
      <c r="D423" s="124" t="s">
        <v>126</v>
      </c>
      <c r="E423" s="125" t="s">
        <v>133</v>
      </c>
      <c r="F423" s="126" t="s">
        <v>134</v>
      </c>
      <c r="G423" s="127">
        <v>43466</v>
      </c>
      <c r="H423" s="128" t="s">
        <v>140</v>
      </c>
      <c r="I423" s="107">
        <v>5.49</v>
      </c>
      <c r="J423" s="332">
        <f>AVERAGE(I423:I425)</f>
        <v>100.16</v>
      </c>
    </row>
    <row r="424" spans="1:10">
      <c r="A424" s="327"/>
      <c r="B424" s="330"/>
      <c r="C424" s="123" t="s">
        <v>124</v>
      </c>
      <c r="D424" s="124" t="s">
        <v>132</v>
      </c>
      <c r="E424" s="125" t="s">
        <v>130</v>
      </c>
      <c r="F424" s="126" t="s">
        <v>131</v>
      </c>
      <c r="G424" s="127">
        <v>43466</v>
      </c>
      <c r="H424" s="128" t="s">
        <v>140</v>
      </c>
      <c r="I424" s="107">
        <v>110</v>
      </c>
      <c r="J424" s="333"/>
    </row>
    <row r="425" spans="1:10">
      <c r="A425" s="328"/>
      <c r="B425" s="331"/>
      <c r="C425" s="123" t="s">
        <v>125</v>
      </c>
      <c r="D425" s="124" t="s">
        <v>127</v>
      </c>
      <c r="E425" s="125" t="s">
        <v>128</v>
      </c>
      <c r="F425" s="126" t="s">
        <v>129</v>
      </c>
      <c r="G425" s="127">
        <v>43466</v>
      </c>
      <c r="H425" s="128" t="s">
        <v>140</v>
      </c>
      <c r="I425" s="107">
        <v>185</v>
      </c>
      <c r="J425" s="334"/>
    </row>
    <row r="427" spans="1:10" ht="15" customHeight="1">
      <c r="A427" s="326">
        <v>107</v>
      </c>
      <c r="B427" s="329" t="s">
        <v>304</v>
      </c>
      <c r="C427" s="123" t="s">
        <v>123</v>
      </c>
      <c r="D427" s="124" t="s">
        <v>126</v>
      </c>
      <c r="E427" s="125" t="s">
        <v>133</v>
      </c>
      <c r="F427" s="126" t="s">
        <v>134</v>
      </c>
      <c r="G427" s="127">
        <v>43466</v>
      </c>
      <c r="H427" s="128" t="s">
        <v>135</v>
      </c>
      <c r="I427" s="107">
        <v>56</v>
      </c>
      <c r="J427" s="332">
        <f>AVERAGE(I427:I429)</f>
        <v>222.24</v>
      </c>
    </row>
    <row r="428" spans="1:10">
      <c r="A428" s="327"/>
      <c r="B428" s="330"/>
      <c r="C428" s="123" t="s">
        <v>124</v>
      </c>
      <c r="D428" s="124" t="s">
        <v>132</v>
      </c>
      <c r="E428" s="125" t="s">
        <v>130</v>
      </c>
      <c r="F428" s="126" t="s">
        <v>131</v>
      </c>
      <c r="G428" s="127">
        <v>43466</v>
      </c>
      <c r="H428" s="128" t="s">
        <v>135</v>
      </c>
      <c r="I428" s="107">
        <v>185.71</v>
      </c>
      <c r="J428" s="333"/>
    </row>
    <row r="429" spans="1:10">
      <c r="A429" s="328"/>
      <c r="B429" s="331"/>
      <c r="C429" s="123" t="s">
        <v>125</v>
      </c>
      <c r="D429" s="124" t="s">
        <v>127</v>
      </c>
      <c r="E429" s="125" t="s">
        <v>128</v>
      </c>
      <c r="F429" s="126" t="s">
        <v>129</v>
      </c>
      <c r="G429" s="127">
        <v>43466</v>
      </c>
      <c r="H429" s="128" t="s">
        <v>135</v>
      </c>
      <c r="I429" s="107">
        <v>425</v>
      </c>
      <c r="J429" s="334"/>
    </row>
    <row r="431" spans="1:10" ht="15" customHeight="1">
      <c r="A431" s="326">
        <v>108</v>
      </c>
      <c r="B431" s="329" t="s">
        <v>305</v>
      </c>
      <c r="C431" s="123" t="s">
        <v>123</v>
      </c>
      <c r="D431" s="124" t="s">
        <v>126</v>
      </c>
      <c r="E431" s="125" t="s">
        <v>133</v>
      </c>
      <c r="F431" s="126" t="s">
        <v>134</v>
      </c>
      <c r="G431" s="127">
        <v>43466</v>
      </c>
      <c r="H431" s="128" t="s">
        <v>135</v>
      </c>
      <c r="I431" s="107">
        <v>44</v>
      </c>
      <c r="J431" s="332">
        <f>AVERAGE(I431:I433)</f>
        <v>142.52000000000001</v>
      </c>
    </row>
    <row r="432" spans="1:10">
      <c r="A432" s="327"/>
      <c r="B432" s="330"/>
      <c r="C432" s="123" t="s">
        <v>124</v>
      </c>
      <c r="D432" s="124" t="s">
        <v>132</v>
      </c>
      <c r="E432" s="125" t="s">
        <v>130</v>
      </c>
      <c r="F432" s="126" t="s">
        <v>131</v>
      </c>
      <c r="G432" s="127">
        <v>43466</v>
      </c>
      <c r="H432" s="128" t="s">
        <v>135</v>
      </c>
      <c r="I432" s="107">
        <v>68.569999999999993</v>
      </c>
      <c r="J432" s="333"/>
    </row>
    <row r="433" spans="1:10">
      <c r="A433" s="328"/>
      <c r="B433" s="331"/>
      <c r="C433" s="123" t="s">
        <v>125</v>
      </c>
      <c r="D433" s="124" t="s">
        <v>127</v>
      </c>
      <c r="E433" s="125" t="s">
        <v>128</v>
      </c>
      <c r="F433" s="126" t="s">
        <v>129</v>
      </c>
      <c r="G433" s="127">
        <v>43466</v>
      </c>
      <c r="H433" s="128" t="s">
        <v>135</v>
      </c>
      <c r="I433" s="107">
        <v>315</v>
      </c>
      <c r="J433" s="334"/>
    </row>
    <row r="435" spans="1:10" ht="15" customHeight="1">
      <c r="A435" s="326">
        <v>109</v>
      </c>
      <c r="B435" s="329" t="s">
        <v>306</v>
      </c>
      <c r="C435" s="123" t="s">
        <v>123</v>
      </c>
      <c r="D435" s="124" t="s">
        <v>126</v>
      </c>
      <c r="E435" s="125" t="s">
        <v>133</v>
      </c>
      <c r="F435" s="126" t="s">
        <v>134</v>
      </c>
      <c r="G435" s="127">
        <v>43466</v>
      </c>
      <c r="H435" s="128" t="s">
        <v>135</v>
      </c>
      <c r="I435" s="107">
        <v>10.38</v>
      </c>
      <c r="J435" s="332">
        <f>AVERAGE(I435:I437)</f>
        <v>13.71</v>
      </c>
    </row>
    <row r="436" spans="1:10">
      <c r="A436" s="327"/>
      <c r="B436" s="330"/>
      <c r="C436" s="123" t="s">
        <v>124</v>
      </c>
      <c r="D436" s="124" t="s">
        <v>132</v>
      </c>
      <c r="E436" s="125" t="s">
        <v>130</v>
      </c>
      <c r="F436" s="126" t="s">
        <v>131</v>
      </c>
      <c r="G436" s="127">
        <v>43466</v>
      </c>
      <c r="H436" s="128" t="s">
        <v>135</v>
      </c>
      <c r="I436" s="107">
        <v>11.25</v>
      </c>
      <c r="J436" s="333"/>
    </row>
    <row r="437" spans="1:10">
      <c r="A437" s="328"/>
      <c r="B437" s="331"/>
      <c r="C437" s="123" t="s">
        <v>125</v>
      </c>
      <c r="D437" s="124" t="s">
        <v>127</v>
      </c>
      <c r="E437" s="125" t="s">
        <v>128</v>
      </c>
      <c r="F437" s="126" t="s">
        <v>129</v>
      </c>
      <c r="G437" s="127">
        <v>43466</v>
      </c>
      <c r="H437" s="128" t="s">
        <v>135</v>
      </c>
      <c r="I437" s="107">
        <v>19.489999999999998</v>
      </c>
      <c r="J437" s="334"/>
    </row>
    <row r="439" spans="1:10" ht="15" customHeight="1">
      <c r="A439" s="326">
        <v>110</v>
      </c>
      <c r="B439" s="329" t="s">
        <v>307</v>
      </c>
      <c r="C439" s="123" t="s">
        <v>123</v>
      </c>
      <c r="D439" s="124" t="s">
        <v>126</v>
      </c>
      <c r="E439" s="125" t="s">
        <v>133</v>
      </c>
      <c r="F439" s="126" t="s">
        <v>134</v>
      </c>
      <c r="G439" s="127">
        <v>43466</v>
      </c>
      <c r="H439" s="128" t="s">
        <v>135</v>
      </c>
      <c r="I439" s="107">
        <v>8</v>
      </c>
      <c r="J439" s="332">
        <f>AVERAGE(I439:I441)</f>
        <v>16.86</v>
      </c>
    </row>
    <row r="440" spans="1:10">
      <c r="A440" s="327"/>
      <c r="B440" s="330"/>
      <c r="C440" s="123" t="s">
        <v>124</v>
      </c>
      <c r="D440" s="124" t="s">
        <v>132</v>
      </c>
      <c r="E440" s="125" t="s">
        <v>130</v>
      </c>
      <c r="F440" s="126" t="s">
        <v>131</v>
      </c>
      <c r="G440" s="127">
        <v>43466</v>
      </c>
      <c r="H440" s="128" t="s">
        <v>135</v>
      </c>
      <c r="I440" s="107">
        <v>12.59</v>
      </c>
      <c r="J440" s="333"/>
    </row>
    <row r="441" spans="1:10">
      <c r="A441" s="328"/>
      <c r="B441" s="331"/>
      <c r="C441" s="123" t="s">
        <v>125</v>
      </c>
      <c r="D441" s="124" t="s">
        <v>127</v>
      </c>
      <c r="E441" s="125" t="s">
        <v>128</v>
      </c>
      <c r="F441" s="126" t="s">
        <v>129</v>
      </c>
      <c r="G441" s="127">
        <v>43466</v>
      </c>
      <c r="H441" s="128" t="s">
        <v>135</v>
      </c>
      <c r="I441" s="107">
        <v>30</v>
      </c>
      <c r="J441" s="334"/>
    </row>
    <row r="443" spans="1:10" ht="15" customHeight="1">
      <c r="A443" s="326">
        <v>111</v>
      </c>
      <c r="B443" s="329" t="s">
        <v>308</v>
      </c>
      <c r="C443" s="123" t="s">
        <v>123</v>
      </c>
      <c r="D443" s="124" t="s">
        <v>126</v>
      </c>
      <c r="E443" s="125" t="s">
        <v>133</v>
      </c>
      <c r="F443" s="126" t="s">
        <v>134</v>
      </c>
      <c r="G443" s="127">
        <v>43466</v>
      </c>
      <c r="H443" s="128" t="s">
        <v>135</v>
      </c>
      <c r="I443" s="107">
        <v>43.01</v>
      </c>
      <c r="J443" s="332">
        <f>AVERAGE(I443:I445)</f>
        <v>66</v>
      </c>
    </row>
    <row r="444" spans="1:10">
      <c r="A444" s="327"/>
      <c r="B444" s="330"/>
      <c r="C444" s="123" t="s">
        <v>124</v>
      </c>
      <c r="D444" s="124" t="s">
        <v>132</v>
      </c>
      <c r="E444" s="125" t="s">
        <v>130</v>
      </c>
      <c r="F444" s="126" t="s">
        <v>131</v>
      </c>
      <c r="G444" s="127">
        <v>43466</v>
      </c>
      <c r="H444" s="128" t="s">
        <v>135</v>
      </c>
      <c r="I444" s="107">
        <v>90</v>
      </c>
      <c r="J444" s="333"/>
    </row>
    <row r="445" spans="1:10">
      <c r="A445" s="328"/>
      <c r="B445" s="331"/>
      <c r="C445" s="123" t="s">
        <v>125</v>
      </c>
      <c r="D445" s="124" t="s">
        <v>127</v>
      </c>
      <c r="E445" s="125" t="s">
        <v>128</v>
      </c>
      <c r="F445" s="126" t="s">
        <v>129</v>
      </c>
      <c r="G445" s="127">
        <v>43466</v>
      </c>
      <c r="H445" s="128" t="s">
        <v>135</v>
      </c>
      <c r="I445" s="107">
        <v>65</v>
      </c>
      <c r="J445" s="334"/>
    </row>
    <row r="447" spans="1:10" ht="15" customHeight="1">
      <c r="A447" s="326">
        <v>112</v>
      </c>
      <c r="B447" s="329" t="s">
        <v>309</v>
      </c>
      <c r="C447" s="123" t="s">
        <v>123</v>
      </c>
      <c r="D447" s="124" t="s">
        <v>126</v>
      </c>
      <c r="E447" s="125" t="s">
        <v>133</v>
      </c>
      <c r="F447" s="126" t="s">
        <v>134</v>
      </c>
      <c r="G447" s="127">
        <v>43466</v>
      </c>
      <c r="H447" s="128" t="s">
        <v>138</v>
      </c>
      <c r="I447" s="107">
        <v>43.01</v>
      </c>
      <c r="J447" s="332">
        <f>AVERAGE(I447:I449)</f>
        <v>66</v>
      </c>
    </row>
    <row r="448" spans="1:10">
      <c r="A448" s="327"/>
      <c r="B448" s="330"/>
      <c r="C448" s="123" t="s">
        <v>124</v>
      </c>
      <c r="D448" s="124" t="s">
        <v>132</v>
      </c>
      <c r="E448" s="125" t="s">
        <v>130</v>
      </c>
      <c r="F448" s="126" t="s">
        <v>131</v>
      </c>
      <c r="G448" s="127">
        <v>43466</v>
      </c>
      <c r="H448" s="128" t="s">
        <v>138</v>
      </c>
      <c r="I448" s="107">
        <v>90</v>
      </c>
      <c r="J448" s="333"/>
    </row>
    <row r="449" spans="1:10">
      <c r="A449" s="328"/>
      <c r="B449" s="331"/>
      <c r="C449" s="123" t="s">
        <v>125</v>
      </c>
      <c r="D449" s="124" t="s">
        <v>127</v>
      </c>
      <c r="E449" s="125" t="s">
        <v>128</v>
      </c>
      <c r="F449" s="126" t="s">
        <v>129</v>
      </c>
      <c r="G449" s="127">
        <v>43466</v>
      </c>
      <c r="H449" s="128" t="s">
        <v>138</v>
      </c>
      <c r="I449" s="107">
        <v>65</v>
      </c>
      <c r="J449" s="334"/>
    </row>
    <row r="451" spans="1:10" ht="15" customHeight="1">
      <c r="A451" s="326">
        <v>113</v>
      </c>
      <c r="B451" s="329" t="s">
        <v>310</v>
      </c>
      <c r="C451" s="123" t="s">
        <v>123</v>
      </c>
      <c r="D451" s="124" t="s">
        <v>126</v>
      </c>
      <c r="E451" s="125" t="s">
        <v>133</v>
      </c>
      <c r="F451" s="126" t="s">
        <v>134</v>
      </c>
      <c r="G451" s="127">
        <v>43466</v>
      </c>
      <c r="H451" s="128" t="s">
        <v>135</v>
      </c>
      <c r="I451" s="107">
        <v>1500</v>
      </c>
      <c r="J451" s="332">
        <f>AVERAGE(I451:I453)</f>
        <v>1296.67</v>
      </c>
    </row>
    <row r="452" spans="1:10">
      <c r="A452" s="327"/>
      <c r="B452" s="330"/>
      <c r="C452" s="123" t="s">
        <v>124</v>
      </c>
      <c r="D452" s="124" t="s">
        <v>132</v>
      </c>
      <c r="E452" s="125" t="s">
        <v>130</v>
      </c>
      <c r="F452" s="126" t="s">
        <v>131</v>
      </c>
      <c r="G452" s="127">
        <v>43466</v>
      </c>
      <c r="H452" s="128" t="s">
        <v>135</v>
      </c>
      <c r="I452" s="107">
        <v>1500</v>
      </c>
      <c r="J452" s="333"/>
    </row>
    <row r="453" spans="1:10">
      <c r="A453" s="328"/>
      <c r="B453" s="331"/>
      <c r="C453" s="123" t="s">
        <v>125</v>
      </c>
      <c r="D453" s="124" t="s">
        <v>127</v>
      </c>
      <c r="E453" s="125" t="s">
        <v>128</v>
      </c>
      <c r="F453" s="126" t="s">
        <v>129</v>
      </c>
      <c r="G453" s="127">
        <v>43466</v>
      </c>
      <c r="H453" s="128" t="s">
        <v>135</v>
      </c>
      <c r="I453" s="107">
        <v>890</v>
      </c>
      <c r="J453" s="334"/>
    </row>
    <row r="455" spans="1:10" ht="15" customHeight="1">
      <c r="A455" s="326">
        <v>114</v>
      </c>
      <c r="B455" s="329" t="s">
        <v>311</v>
      </c>
      <c r="C455" s="123" t="s">
        <v>123</v>
      </c>
      <c r="D455" s="124" t="s">
        <v>126</v>
      </c>
      <c r="E455" s="125" t="s">
        <v>133</v>
      </c>
      <c r="F455" s="126" t="s">
        <v>134</v>
      </c>
      <c r="G455" s="127">
        <v>43466</v>
      </c>
      <c r="H455" s="128" t="s">
        <v>135</v>
      </c>
      <c r="I455" s="107">
        <v>552</v>
      </c>
      <c r="J455" s="332">
        <f>AVERAGE(I455:I457)</f>
        <v>538.01</v>
      </c>
    </row>
    <row r="456" spans="1:10">
      <c r="A456" s="327"/>
      <c r="B456" s="330"/>
      <c r="C456" s="123" t="s">
        <v>124</v>
      </c>
      <c r="D456" s="124" t="s">
        <v>132</v>
      </c>
      <c r="E456" s="125" t="s">
        <v>130</v>
      </c>
      <c r="F456" s="126" t="s">
        <v>131</v>
      </c>
      <c r="G456" s="127">
        <v>43466</v>
      </c>
      <c r="H456" s="128" t="s">
        <v>135</v>
      </c>
      <c r="I456" s="107">
        <v>555.03</v>
      </c>
      <c r="J456" s="333"/>
    </row>
    <row r="457" spans="1:10">
      <c r="A457" s="328"/>
      <c r="B457" s="331"/>
      <c r="C457" s="123" t="s">
        <v>125</v>
      </c>
      <c r="D457" s="124" t="s">
        <v>127</v>
      </c>
      <c r="E457" s="125" t="s">
        <v>128</v>
      </c>
      <c r="F457" s="126" t="s">
        <v>129</v>
      </c>
      <c r="G457" s="127">
        <v>43466</v>
      </c>
      <c r="H457" s="128" t="s">
        <v>135</v>
      </c>
      <c r="I457" s="107">
        <v>507</v>
      </c>
      <c r="J457" s="334"/>
    </row>
    <row r="458" spans="1:10">
      <c r="A458" s="165"/>
    </row>
    <row r="459" spans="1:10" ht="15" customHeight="1">
      <c r="A459" s="326">
        <v>115</v>
      </c>
      <c r="B459" s="329" t="s">
        <v>312</v>
      </c>
      <c r="C459" s="123" t="s">
        <v>123</v>
      </c>
      <c r="D459" s="124" t="s">
        <v>126</v>
      </c>
      <c r="E459" s="125" t="s">
        <v>133</v>
      </c>
      <c r="F459" s="126" t="s">
        <v>134</v>
      </c>
      <c r="G459" s="127">
        <v>43466</v>
      </c>
      <c r="H459" s="128" t="s">
        <v>135</v>
      </c>
      <c r="I459" s="107">
        <v>861</v>
      </c>
      <c r="J459" s="332">
        <f>AVERAGE(I459:I461)</f>
        <v>834.17</v>
      </c>
    </row>
    <row r="460" spans="1:10">
      <c r="A460" s="327"/>
      <c r="B460" s="330"/>
      <c r="C460" s="123" t="s">
        <v>124</v>
      </c>
      <c r="D460" s="124" t="s">
        <v>132</v>
      </c>
      <c r="E460" s="125" t="s">
        <v>130</v>
      </c>
      <c r="F460" s="126" t="s">
        <v>131</v>
      </c>
      <c r="G460" s="127">
        <v>43466</v>
      </c>
      <c r="H460" s="128" t="s">
        <v>135</v>
      </c>
      <c r="I460" s="107">
        <v>799.51</v>
      </c>
      <c r="J460" s="333"/>
    </row>
    <row r="461" spans="1:10">
      <c r="A461" s="328"/>
      <c r="B461" s="331"/>
      <c r="C461" s="123" t="s">
        <v>125</v>
      </c>
      <c r="D461" s="124" t="s">
        <v>127</v>
      </c>
      <c r="E461" s="125" t="s">
        <v>128</v>
      </c>
      <c r="F461" s="126" t="s">
        <v>129</v>
      </c>
      <c r="G461" s="127">
        <v>43466</v>
      </c>
      <c r="H461" s="128" t="s">
        <v>135</v>
      </c>
      <c r="I461" s="107">
        <v>842</v>
      </c>
      <c r="J461" s="334"/>
    </row>
    <row r="462" spans="1:10">
      <c r="A462" s="165"/>
    </row>
    <row r="463" spans="1:10" ht="15" customHeight="1">
      <c r="A463" s="326">
        <v>116</v>
      </c>
      <c r="B463" s="329" t="s">
        <v>313</v>
      </c>
      <c r="C463" s="123" t="s">
        <v>123</v>
      </c>
      <c r="D463" s="124" t="s">
        <v>126</v>
      </c>
      <c r="E463" s="125" t="s">
        <v>133</v>
      </c>
      <c r="F463" s="126" t="s">
        <v>134</v>
      </c>
      <c r="G463" s="127">
        <v>43466</v>
      </c>
      <c r="H463" s="128" t="s">
        <v>135</v>
      </c>
      <c r="I463" s="107">
        <v>1146.55</v>
      </c>
      <c r="J463" s="332">
        <f>AVERAGE(I463:I465)</f>
        <v>1124.1500000000001</v>
      </c>
    </row>
    <row r="464" spans="1:10">
      <c r="A464" s="327"/>
      <c r="B464" s="330"/>
      <c r="C464" s="123" t="s">
        <v>124</v>
      </c>
      <c r="D464" s="124" t="s">
        <v>132</v>
      </c>
      <c r="E464" s="125" t="s">
        <v>130</v>
      </c>
      <c r="F464" s="126" t="s">
        <v>131</v>
      </c>
      <c r="G464" s="127">
        <v>43466</v>
      </c>
      <c r="H464" s="128" t="s">
        <v>135</v>
      </c>
      <c r="I464" s="107">
        <v>1162.9100000000001</v>
      </c>
      <c r="J464" s="333"/>
    </row>
    <row r="465" spans="1:10">
      <c r="A465" s="328"/>
      <c r="B465" s="331"/>
      <c r="C465" s="123" t="s">
        <v>125</v>
      </c>
      <c r="D465" s="124" t="s">
        <v>127</v>
      </c>
      <c r="E465" s="125" t="s">
        <v>128</v>
      </c>
      <c r="F465" s="126" t="s">
        <v>129</v>
      </c>
      <c r="G465" s="127">
        <v>43466</v>
      </c>
      <c r="H465" s="128" t="s">
        <v>135</v>
      </c>
      <c r="I465" s="107">
        <v>1063</v>
      </c>
      <c r="J465" s="334"/>
    </row>
    <row r="467" spans="1:10" ht="15" customHeight="1">
      <c r="A467" s="326">
        <v>117</v>
      </c>
      <c r="B467" s="329" t="s">
        <v>314</v>
      </c>
      <c r="C467" s="123" t="s">
        <v>123</v>
      </c>
      <c r="D467" s="124" t="s">
        <v>126</v>
      </c>
      <c r="E467" s="125" t="s">
        <v>133</v>
      </c>
      <c r="F467" s="126" t="s">
        <v>134</v>
      </c>
      <c r="G467" s="127">
        <v>43466</v>
      </c>
      <c r="H467" s="128" t="s">
        <v>135</v>
      </c>
      <c r="I467" s="107">
        <v>2065</v>
      </c>
      <c r="J467" s="332">
        <f>AVERAGE(I467:I469)</f>
        <v>1932.96</v>
      </c>
    </row>
    <row r="468" spans="1:10">
      <c r="A468" s="327"/>
      <c r="B468" s="330"/>
      <c r="C468" s="123" t="s">
        <v>124</v>
      </c>
      <c r="D468" s="124" t="s">
        <v>132</v>
      </c>
      <c r="E468" s="125" t="s">
        <v>130</v>
      </c>
      <c r="F468" s="126" t="s">
        <v>131</v>
      </c>
      <c r="G468" s="127">
        <v>43466</v>
      </c>
      <c r="H468" s="128" t="s">
        <v>135</v>
      </c>
      <c r="I468" s="107">
        <v>2049.88</v>
      </c>
      <c r="J468" s="333"/>
    </row>
    <row r="469" spans="1:10">
      <c r="A469" s="328"/>
      <c r="B469" s="331"/>
      <c r="C469" s="123" t="s">
        <v>125</v>
      </c>
      <c r="D469" s="124" t="s">
        <v>127</v>
      </c>
      <c r="E469" s="125" t="s">
        <v>128</v>
      </c>
      <c r="F469" s="126" t="s">
        <v>129</v>
      </c>
      <c r="G469" s="127">
        <v>43466</v>
      </c>
      <c r="H469" s="128" t="s">
        <v>135</v>
      </c>
      <c r="I469" s="107">
        <v>1684</v>
      </c>
      <c r="J469" s="334"/>
    </row>
    <row r="471" spans="1:10" ht="15" customHeight="1">
      <c r="A471" s="326">
        <v>118</v>
      </c>
      <c r="B471" s="329" t="s">
        <v>314</v>
      </c>
      <c r="C471" s="123" t="s">
        <v>123</v>
      </c>
      <c r="D471" s="124" t="s">
        <v>126</v>
      </c>
      <c r="E471" s="125" t="s">
        <v>133</v>
      </c>
      <c r="F471" s="126" t="s">
        <v>134</v>
      </c>
      <c r="G471" s="127">
        <v>43466</v>
      </c>
      <c r="H471" s="128" t="s">
        <v>135</v>
      </c>
      <c r="I471" s="107">
        <v>2065</v>
      </c>
      <c r="J471" s="332">
        <f>AVERAGE(I471:I473)</f>
        <v>1932.96</v>
      </c>
    </row>
    <row r="472" spans="1:10">
      <c r="A472" s="327"/>
      <c r="B472" s="330"/>
      <c r="C472" s="123" t="s">
        <v>124</v>
      </c>
      <c r="D472" s="124" t="s">
        <v>132</v>
      </c>
      <c r="E472" s="125" t="s">
        <v>130</v>
      </c>
      <c r="F472" s="126" t="s">
        <v>131</v>
      </c>
      <c r="G472" s="127">
        <v>43466</v>
      </c>
      <c r="H472" s="128" t="s">
        <v>135</v>
      </c>
      <c r="I472" s="107">
        <v>2049.88</v>
      </c>
      <c r="J472" s="333"/>
    </row>
    <row r="473" spans="1:10">
      <c r="A473" s="328"/>
      <c r="B473" s="331"/>
      <c r="C473" s="123" t="s">
        <v>125</v>
      </c>
      <c r="D473" s="124" t="s">
        <v>127</v>
      </c>
      <c r="E473" s="125" t="s">
        <v>128</v>
      </c>
      <c r="F473" s="126" t="s">
        <v>129</v>
      </c>
      <c r="G473" s="127">
        <v>43466</v>
      </c>
      <c r="H473" s="128" t="s">
        <v>135</v>
      </c>
      <c r="I473" s="107">
        <v>1684</v>
      </c>
      <c r="J473" s="334"/>
    </row>
    <row r="475" spans="1:10" ht="15" customHeight="1">
      <c r="A475" s="326">
        <v>119</v>
      </c>
      <c r="B475" s="329" t="s">
        <v>315</v>
      </c>
      <c r="C475" s="123" t="s">
        <v>123</v>
      </c>
      <c r="D475" s="124" t="s">
        <v>126</v>
      </c>
      <c r="E475" s="125" t="s">
        <v>133</v>
      </c>
      <c r="F475" s="126" t="s">
        <v>134</v>
      </c>
      <c r="G475" s="127">
        <v>43466</v>
      </c>
      <c r="H475" s="128" t="s">
        <v>135</v>
      </c>
      <c r="I475" s="107">
        <v>1386</v>
      </c>
      <c r="J475" s="332">
        <f>AVERAGE(I475:I477)</f>
        <v>1169.1500000000001</v>
      </c>
    </row>
    <row r="476" spans="1:10">
      <c r="A476" s="327"/>
      <c r="B476" s="330"/>
      <c r="C476" s="123" t="s">
        <v>124</v>
      </c>
      <c r="D476" s="124" t="s">
        <v>132</v>
      </c>
      <c r="E476" s="125" t="s">
        <v>130</v>
      </c>
      <c r="F476" s="126" t="s">
        <v>131</v>
      </c>
      <c r="G476" s="127">
        <v>43466</v>
      </c>
      <c r="H476" s="128" t="s">
        <v>135</v>
      </c>
      <c r="I476" s="107">
        <v>1114.46</v>
      </c>
      <c r="J476" s="333"/>
    </row>
    <row r="477" spans="1:10">
      <c r="A477" s="328"/>
      <c r="B477" s="331"/>
      <c r="C477" s="123" t="s">
        <v>125</v>
      </c>
      <c r="D477" s="124" t="s">
        <v>127</v>
      </c>
      <c r="E477" s="125" t="s">
        <v>128</v>
      </c>
      <c r="F477" s="126" t="s">
        <v>129</v>
      </c>
      <c r="G477" s="127">
        <v>43466</v>
      </c>
      <c r="H477" s="128" t="s">
        <v>135</v>
      </c>
      <c r="I477" s="107">
        <v>1007</v>
      </c>
      <c r="J477" s="334"/>
    </row>
    <row r="478" spans="1:10">
      <c r="A478" s="165"/>
    </row>
    <row r="479" spans="1:10" ht="15" customHeight="1">
      <c r="A479" s="326">
        <v>120</v>
      </c>
      <c r="B479" s="329" t="s">
        <v>316</v>
      </c>
      <c r="C479" s="123" t="s">
        <v>123</v>
      </c>
      <c r="D479" s="124" t="s">
        <v>126</v>
      </c>
      <c r="E479" s="125" t="s">
        <v>133</v>
      </c>
      <c r="F479" s="126" t="s">
        <v>134</v>
      </c>
      <c r="G479" s="127">
        <v>43466</v>
      </c>
      <c r="H479" s="128" t="s">
        <v>135</v>
      </c>
      <c r="I479" s="107">
        <v>1654</v>
      </c>
      <c r="J479" s="332">
        <f>AVERAGE(I479:I481)</f>
        <v>1433.07</v>
      </c>
    </row>
    <row r="480" spans="1:10">
      <c r="A480" s="327"/>
      <c r="B480" s="330"/>
      <c r="C480" s="123" t="s">
        <v>124</v>
      </c>
      <c r="D480" s="124" t="s">
        <v>132</v>
      </c>
      <c r="E480" s="125" t="s">
        <v>130</v>
      </c>
      <c r="F480" s="126" t="s">
        <v>131</v>
      </c>
      <c r="G480" s="127">
        <v>43466</v>
      </c>
      <c r="H480" s="128" t="s">
        <v>135</v>
      </c>
      <c r="I480" s="107">
        <v>1294.21</v>
      </c>
      <c r="J480" s="333"/>
    </row>
    <row r="481" spans="1:11">
      <c r="A481" s="328"/>
      <c r="B481" s="331"/>
      <c r="C481" s="123" t="s">
        <v>125</v>
      </c>
      <c r="D481" s="124" t="s">
        <v>127</v>
      </c>
      <c r="E481" s="125" t="s">
        <v>128</v>
      </c>
      <c r="F481" s="126" t="s">
        <v>129</v>
      </c>
      <c r="G481" s="127">
        <v>43466</v>
      </c>
      <c r="H481" s="128" t="s">
        <v>135</v>
      </c>
      <c r="I481" s="107">
        <v>1351</v>
      </c>
      <c r="J481" s="334"/>
    </row>
    <row r="482" spans="1:11">
      <c r="A482" s="165"/>
    </row>
    <row r="483" spans="1:11" ht="15" customHeight="1">
      <c r="A483" s="326">
        <v>121</v>
      </c>
      <c r="B483" s="329" t="s">
        <v>316</v>
      </c>
      <c r="C483" s="123" t="s">
        <v>123</v>
      </c>
      <c r="D483" s="124" t="s">
        <v>126</v>
      </c>
      <c r="E483" s="125" t="s">
        <v>133</v>
      </c>
      <c r="F483" s="126" t="s">
        <v>134</v>
      </c>
      <c r="G483" s="127">
        <v>43466</v>
      </c>
      <c r="H483" s="128" t="s">
        <v>135</v>
      </c>
      <c r="I483" s="107">
        <v>1654</v>
      </c>
      <c r="J483" s="332">
        <f>AVERAGE(I483:I485)</f>
        <v>1433.07</v>
      </c>
    </row>
    <row r="484" spans="1:11">
      <c r="A484" s="327"/>
      <c r="B484" s="330"/>
      <c r="C484" s="123" t="s">
        <v>124</v>
      </c>
      <c r="D484" s="124" t="s">
        <v>132</v>
      </c>
      <c r="E484" s="125" t="s">
        <v>130</v>
      </c>
      <c r="F484" s="126" t="s">
        <v>131</v>
      </c>
      <c r="G484" s="127">
        <v>43466</v>
      </c>
      <c r="H484" s="128" t="s">
        <v>135</v>
      </c>
      <c r="I484" s="107">
        <v>1294.21</v>
      </c>
      <c r="J484" s="333"/>
    </row>
    <row r="485" spans="1:11">
      <c r="A485" s="328"/>
      <c r="B485" s="331"/>
      <c r="C485" s="123" t="s">
        <v>125</v>
      </c>
      <c r="D485" s="124" t="s">
        <v>127</v>
      </c>
      <c r="E485" s="125" t="s">
        <v>128</v>
      </c>
      <c r="F485" s="126" t="s">
        <v>129</v>
      </c>
      <c r="G485" s="127">
        <v>43466</v>
      </c>
      <c r="H485" s="128" t="s">
        <v>135</v>
      </c>
      <c r="I485" s="107">
        <v>1351</v>
      </c>
      <c r="J485" s="334"/>
    </row>
    <row r="487" spans="1:11" ht="15" customHeight="1">
      <c r="A487" s="326">
        <v>122</v>
      </c>
      <c r="B487" s="329" t="s">
        <v>317</v>
      </c>
      <c r="C487" s="123" t="s">
        <v>123</v>
      </c>
      <c r="D487" s="124" t="s">
        <v>126</v>
      </c>
      <c r="E487" s="125" t="s">
        <v>133</v>
      </c>
      <c r="F487" s="126" t="s">
        <v>134</v>
      </c>
      <c r="G487" s="127">
        <v>43466</v>
      </c>
      <c r="H487" s="128" t="s">
        <v>135</v>
      </c>
      <c r="I487" s="107">
        <v>16.91</v>
      </c>
      <c r="J487" s="332">
        <f>AVERAGE(I487:I489)</f>
        <v>18.149999999999999</v>
      </c>
    </row>
    <row r="488" spans="1:11">
      <c r="A488" s="327"/>
      <c r="B488" s="330"/>
      <c r="C488" s="123" t="s">
        <v>124</v>
      </c>
      <c r="D488" s="124" t="s">
        <v>132</v>
      </c>
      <c r="E488" s="125" t="s">
        <v>130</v>
      </c>
      <c r="F488" s="126" t="s">
        <v>131</v>
      </c>
      <c r="G488" s="127">
        <v>43466</v>
      </c>
      <c r="H488" s="128" t="s">
        <v>135</v>
      </c>
      <c r="I488" s="107">
        <v>18.48</v>
      </c>
      <c r="J488" s="333"/>
    </row>
    <row r="489" spans="1:11">
      <c r="A489" s="328"/>
      <c r="B489" s="331"/>
      <c r="C489" s="123" t="s">
        <v>125</v>
      </c>
      <c r="D489" s="124" t="s">
        <v>127</v>
      </c>
      <c r="E489" s="125" t="s">
        <v>128</v>
      </c>
      <c r="F489" s="126" t="s">
        <v>129</v>
      </c>
      <c r="G489" s="127">
        <v>43466</v>
      </c>
      <c r="H489" s="128" t="s">
        <v>135</v>
      </c>
      <c r="I489" s="107">
        <v>19.07</v>
      </c>
      <c r="J489" s="334"/>
    </row>
    <row r="491" spans="1:11" ht="15" customHeight="1">
      <c r="A491" s="326">
        <v>123</v>
      </c>
      <c r="B491" s="329" t="s">
        <v>318</v>
      </c>
      <c r="C491" s="123" t="s">
        <v>123</v>
      </c>
      <c r="D491" s="124" t="s">
        <v>126</v>
      </c>
      <c r="E491" s="125" t="s">
        <v>133</v>
      </c>
      <c r="F491" s="126" t="s">
        <v>134</v>
      </c>
      <c r="G491" s="127">
        <v>43466</v>
      </c>
      <c r="H491" s="128" t="s">
        <v>135</v>
      </c>
      <c r="I491" s="107">
        <v>75000</v>
      </c>
      <c r="J491" s="335">
        <f>AVERAGE(I491:I492)</f>
        <v>71000</v>
      </c>
    </row>
    <row r="492" spans="1:11">
      <c r="A492" s="327"/>
      <c r="B492" s="330"/>
      <c r="C492" s="123" t="s">
        <v>124</v>
      </c>
      <c r="D492" s="124" t="s">
        <v>132</v>
      </c>
      <c r="E492" s="125" t="s">
        <v>130</v>
      </c>
      <c r="F492" s="126" t="s">
        <v>131</v>
      </c>
      <c r="G492" s="127">
        <v>43466</v>
      </c>
      <c r="H492" s="128" t="s">
        <v>135</v>
      </c>
      <c r="I492" s="107">
        <v>67000</v>
      </c>
      <c r="J492" s="336"/>
    </row>
    <row r="493" spans="1:11">
      <c r="A493" s="328"/>
      <c r="B493" s="331"/>
      <c r="C493" s="168" t="s">
        <v>125</v>
      </c>
      <c r="D493" s="169" t="s">
        <v>127</v>
      </c>
      <c r="E493" s="170" t="s">
        <v>128</v>
      </c>
      <c r="F493" s="171" t="s">
        <v>129</v>
      </c>
      <c r="G493" s="172">
        <v>43466</v>
      </c>
      <c r="H493" s="173" t="s">
        <v>135</v>
      </c>
      <c r="I493" s="174">
        <v>102000</v>
      </c>
      <c r="J493" s="337"/>
      <c r="K493" t="s">
        <v>486</v>
      </c>
    </row>
    <row r="495" spans="1:11" ht="15" customHeight="1">
      <c r="A495" s="326">
        <v>124</v>
      </c>
      <c r="B495" s="329" t="s">
        <v>319</v>
      </c>
      <c r="C495" s="123" t="s">
        <v>123</v>
      </c>
      <c r="D495" s="124" t="s">
        <v>126</v>
      </c>
      <c r="E495" s="125" t="s">
        <v>133</v>
      </c>
      <c r="F495" s="126" t="s">
        <v>134</v>
      </c>
      <c r="G495" s="127">
        <v>43466</v>
      </c>
      <c r="H495" s="128" t="s">
        <v>135</v>
      </c>
      <c r="I495" s="107">
        <v>2.95</v>
      </c>
      <c r="J495" s="332">
        <f>AVERAGE(I495:I497)</f>
        <v>2.75</v>
      </c>
    </row>
    <row r="496" spans="1:11">
      <c r="A496" s="327"/>
      <c r="B496" s="330"/>
      <c r="C496" s="123" t="s">
        <v>124</v>
      </c>
      <c r="D496" s="124" t="s">
        <v>132</v>
      </c>
      <c r="E496" s="125" t="s">
        <v>130</v>
      </c>
      <c r="F496" s="126" t="s">
        <v>131</v>
      </c>
      <c r="G496" s="127">
        <v>43466</v>
      </c>
      <c r="H496" s="128" t="s">
        <v>135</v>
      </c>
      <c r="I496" s="107">
        <v>3.04</v>
      </c>
      <c r="J496" s="333"/>
    </row>
    <row r="497" spans="1:10">
      <c r="A497" s="328"/>
      <c r="B497" s="331"/>
      <c r="C497" s="123" t="s">
        <v>125</v>
      </c>
      <c r="D497" s="124" t="s">
        <v>127</v>
      </c>
      <c r="E497" s="125" t="s">
        <v>128</v>
      </c>
      <c r="F497" s="126" t="s">
        <v>129</v>
      </c>
      <c r="G497" s="127">
        <v>43466</v>
      </c>
      <c r="H497" s="128" t="s">
        <v>135</v>
      </c>
      <c r="I497" s="107">
        <v>2.27</v>
      </c>
      <c r="J497" s="334"/>
    </row>
    <row r="499" spans="1:10" ht="15" customHeight="1">
      <c r="A499" s="326">
        <v>125</v>
      </c>
      <c r="B499" s="329" t="s">
        <v>320</v>
      </c>
      <c r="C499" s="123" t="s">
        <v>123</v>
      </c>
      <c r="D499" s="124" t="s">
        <v>126</v>
      </c>
      <c r="E499" s="125" t="s">
        <v>133</v>
      </c>
      <c r="F499" s="126" t="s">
        <v>134</v>
      </c>
      <c r="G499" s="127">
        <v>43466</v>
      </c>
      <c r="H499" s="128" t="s">
        <v>135</v>
      </c>
      <c r="I499" s="107">
        <v>173.08</v>
      </c>
      <c r="J499" s="332">
        <f>AVERAGE(I499:I501)</f>
        <v>121.12</v>
      </c>
    </row>
    <row r="500" spans="1:10">
      <c r="A500" s="327"/>
      <c r="B500" s="330"/>
      <c r="C500" s="123" t="s">
        <v>124</v>
      </c>
      <c r="D500" s="124" t="s">
        <v>132</v>
      </c>
      <c r="E500" s="125" t="s">
        <v>130</v>
      </c>
      <c r="F500" s="126" t="s">
        <v>131</v>
      </c>
      <c r="G500" s="127">
        <v>43466</v>
      </c>
      <c r="H500" s="128" t="s">
        <v>135</v>
      </c>
      <c r="I500" s="107">
        <v>160.99</v>
      </c>
      <c r="J500" s="333"/>
    </row>
    <row r="501" spans="1:10">
      <c r="A501" s="328"/>
      <c r="B501" s="331"/>
      <c r="C501" s="123" t="s">
        <v>125</v>
      </c>
      <c r="D501" s="124" t="s">
        <v>127</v>
      </c>
      <c r="E501" s="125" t="s">
        <v>128</v>
      </c>
      <c r="F501" s="126" t="s">
        <v>129</v>
      </c>
      <c r="G501" s="127">
        <v>43466</v>
      </c>
      <c r="H501" s="128" t="s">
        <v>135</v>
      </c>
      <c r="I501" s="107">
        <v>29.3</v>
      </c>
      <c r="J501" s="334"/>
    </row>
    <row r="503" spans="1:10" ht="15" customHeight="1">
      <c r="A503" s="326">
        <v>126</v>
      </c>
      <c r="B503" s="329" t="s">
        <v>321</v>
      </c>
      <c r="C503" s="123" t="s">
        <v>123</v>
      </c>
      <c r="D503" s="124" t="s">
        <v>126</v>
      </c>
      <c r="E503" s="125" t="s">
        <v>133</v>
      </c>
      <c r="F503" s="126" t="s">
        <v>134</v>
      </c>
      <c r="G503" s="127">
        <v>43466</v>
      </c>
      <c r="H503" s="128" t="s">
        <v>137</v>
      </c>
      <c r="I503" s="107">
        <v>19.7</v>
      </c>
      <c r="J503" s="332">
        <f>AVERAGE(I503:I505)</f>
        <v>44.81</v>
      </c>
    </row>
    <row r="504" spans="1:10">
      <c r="A504" s="327"/>
      <c r="B504" s="330"/>
      <c r="C504" s="123" t="s">
        <v>124</v>
      </c>
      <c r="D504" s="124" t="s">
        <v>132</v>
      </c>
      <c r="E504" s="125" t="s">
        <v>130</v>
      </c>
      <c r="F504" s="126" t="s">
        <v>131</v>
      </c>
      <c r="G504" s="127">
        <v>43466</v>
      </c>
      <c r="H504" s="128" t="s">
        <v>137</v>
      </c>
      <c r="I504" s="107">
        <v>25.72</v>
      </c>
      <c r="J504" s="333"/>
    </row>
    <row r="505" spans="1:10">
      <c r="A505" s="328"/>
      <c r="B505" s="331"/>
      <c r="C505" s="123" t="s">
        <v>125</v>
      </c>
      <c r="D505" s="124" t="s">
        <v>127</v>
      </c>
      <c r="E505" s="125" t="s">
        <v>128</v>
      </c>
      <c r="F505" s="126" t="s">
        <v>129</v>
      </c>
      <c r="G505" s="127">
        <v>43466</v>
      </c>
      <c r="H505" s="128" t="s">
        <v>137</v>
      </c>
      <c r="I505" s="107">
        <v>89</v>
      </c>
      <c r="J505" s="334"/>
    </row>
    <row r="507" spans="1:10" ht="15" customHeight="1">
      <c r="A507" s="326">
        <v>127</v>
      </c>
      <c r="B507" s="329" t="s">
        <v>322</v>
      </c>
      <c r="C507" s="123" t="s">
        <v>123</v>
      </c>
      <c r="D507" s="124" t="s">
        <v>126</v>
      </c>
      <c r="E507" s="125" t="s">
        <v>133</v>
      </c>
      <c r="F507" s="126" t="s">
        <v>134</v>
      </c>
      <c r="G507" s="127">
        <v>43466</v>
      </c>
      <c r="H507" s="128" t="s">
        <v>135</v>
      </c>
      <c r="I507" s="107">
        <v>2.34</v>
      </c>
      <c r="J507" s="332">
        <f>AVERAGE(I507:I509)</f>
        <v>3.42</v>
      </c>
    </row>
    <row r="508" spans="1:10">
      <c r="A508" s="327"/>
      <c r="B508" s="330"/>
      <c r="C508" s="123" t="s">
        <v>124</v>
      </c>
      <c r="D508" s="124" t="s">
        <v>132</v>
      </c>
      <c r="E508" s="125" t="s">
        <v>130</v>
      </c>
      <c r="F508" s="126" t="s">
        <v>131</v>
      </c>
      <c r="G508" s="127">
        <v>43466</v>
      </c>
      <c r="H508" s="128" t="s">
        <v>135</v>
      </c>
      <c r="I508" s="107">
        <v>2.11</v>
      </c>
      <c r="J508" s="333"/>
    </row>
    <row r="509" spans="1:10">
      <c r="A509" s="328"/>
      <c r="B509" s="331"/>
      <c r="C509" s="123" t="s">
        <v>125</v>
      </c>
      <c r="D509" s="124" t="s">
        <v>127</v>
      </c>
      <c r="E509" s="125" t="s">
        <v>128</v>
      </c>
      <c r="F509" s="126" t="s">
        <v>129</v>
      </c>
      <c r="G509" s="127">
        <v>43466</v>
      </c>
      <c r="H509" s="128" t="s">
        <v>135</v>
      </c>
      <c r="I509" s="107">
        <v>5.8</v>
      </c>
      <c r="J509" s="334"/>
    </row>
    <row r="511" spans="1:10" ht="15" customHeight="1">
      <c r="A511" s="326">
        <v>128</v>
      </c>
      <c r="B511" s="329" t="s">
        <v>323</v>
      </c>
      <c r="C511" s="123" t="s">
        <v>123</v>
      </c>
      <c r="D511" s="124" t="s">
        <v>126</v>
      </c>
      <c r="E511" s="125" t="s">
        <v>133</v>
      </c>
      <c r="F511" s="126" t="s">
        <v>134</v>
      </c>
      <c r="G511" s="127">
        <v>43466</v>
      </c>
      <c r="H511" s="128" t="s">
        <v>135</v>
      </c>
      <c r="I511" s="107">
        <v>8.73</v>
      </c>
      <c r="J511" s="332">
        <f>AVERAGE(I511:I513)</f>
        <v>18.5</v>
      </c>
    </row>
    <row r="512" spans="1:10">
      <c r="A512" s="327"/>
      <c r="B512" s="330"/>
      <c r="C512" s="123" t="s">
        <v>124</v>
      </c>
      <c r="D512" s="124" t="s">
        <v>132</v>
      </c>
      <c r="E512" s="125" t="s">
        <v>130</v>
      </c>
      <c r="F512" s="126" t="s">
        <v>131</v>
      </c>
      <c r="G512" s="127">
        <v>43466</v>
      </c>
      <c r="H512" s="128" t="s">
        <v>135</v>
      </c>
      <c r="I512" s="107">
        <v>9.18</v>
      </c>
      <c r="J512" s="333"/>
    </row>
    <row r="513" spans="1:10">
      <c r="A513" s="328"/>
      <c r="B513" s="331"/>
      <c r="C513" s="123" t="s">
        <v>125</v>
      </c>
      <c r="D513" s="124" t="s">
        <v>127</v>
      </c>
      <c r="E513" s="125" t="s">
        <v>128</v>
      </c>
      <c r="F513" s="126" t="s">
        <v>129</v>
      </c>
      <c r="G513" s="127">
        <v>43466</v>
      </c>
      <c r="H513" s="128" t="s">
        <v>135</v>
      </c>
      <c r="I513" s="107">
        <v>37.6</v>
      </c>
      <c r="J513" s="334"/>
    </row>
    <row r="515" spans="1:10" ht="15" customHeight="1">
      <c r="A515" s="326">
        <v>129</v>
      </c>
      <c r="B515" s="329" t="s">
        <v>324</v>
      </c>
      <c r="C515" s="123" t="s">
        <v>123</v>
      </c>
      <c r="D515" s="124" t="s">
        <v>126</v>
      </c>
      <c r="E515" s="125" t="s">
        <v>133</v>
      </c>
      <c r="F515" s="126" t="s">
        <v>134</v>
      </c>
      <c r="G515" s="127">
        <v>43466</v>
      </c>
      <c r="H515" s="128" t="s">
        <v>135</v>
      </c>
      <c r="I515" s="107">
        <v>0.86</v>
      </c>
      <c r="J515" s="332">
        <f>AVERAGE(I515:I517)</f>
        <v>0.79</v>
      </c>
    </row>
    <row r="516" spans="1:10">
      <c r="A516" s="327"/>
      <c r="B516" s="330"/>
      <c r="C516" s="123" t="s">
        <v>124</v>
      </c>
      <c r="D516" s="124" t="s">
        <v>132</v>
      </c>
      <c r="E516" s="125" t="s">
        <v>130</v>
      </c>
      <c r="F516" s="126" t="s">
        <v>131</v>
      </c>
      <c r="G516" s="127">
        <v>43466</v>
      </c>
      <c r="H516" s="128" t="s">
        <v>135</v>
      </c>
      <c r="I516" s="107">
        <v>0.86</v>
      </c>
      <c r="J516" s="333"/>
    </row>
    <row r="517" spans="1:10">
      <c r="A517" s="328"/>
      <c r="B517" s="331"/>
      <c r="C517" s="123" t="s">
        <v>125</v>
      </c>
      <c r="D517" s="124" t="s">
        <v>127</v>
      </c>
      <c r="E517" s="125" t="s">
        <v>128</v>
      </c>
      <c r="F517" s="126" t="s">
        <v>129</v>
      </c>
      <c r="G517" s="127">
        <v>43466</v>
      </c>
      <c r="H517" s="128" t="s">
        <v>135</v>
      </c>
      <c r="I517" s="107">
        <v>0.65</v>
      </c>
      <c r="J517" s="334"/>
    </row>
    <row r="519" spans="1:10" ht="15" customHeight="1">
      <c r="A519" s="326">
        <v>130</v>
      </c>
      <c r="B519" s="329" t="s">
        <v>325</v>
      </c>
      <c r="C519" s="123" t="s">
        <v>123</v>
      </c>
      <c r="D519" s="124" t="s">
        <v>126</v>
      </c>
      <c r="E519" s="125" t="s">
        <v>133</v>
      </c>
      <c r="F519" s="126" t="s">
        <v>134</v>
      </c>
      <c r="G519" s="127">
        <v>43466</v>
      </c>
      <c r="H519" s="128" t="s">
        <v>135</v>
      </c>
      <c r="I519" s="107">
        <v>2250</v>
      </c>
      <c r="J519" s="332">
        <f>AVERAGE(I519:I521)</f>
        <v>2448</v>
      </c>
    </row>
    <row r="520" spans="1:10">
      <c r="A520" s="327"/>
      <c r="B520" s="330"/>
      <c r="C520" s="123" t="s">
        <v>124</v>
      </c>
      <c r="D520" s="124" t="s">
        <v>132</v>
      </c>
      <c r="E520" s="125" t="s">
        <v>130</v>
      </c>
      <c r="F520" s="126" t="s">
        <v>131</v>
      </c>
      <c r="G520" s="127">
        <v>43466</v>
      </c>
      <c r="H520" s="128" t="s">
        <v>135</v>
      </c>
      <c r="I520" s="107">
        <v>1900</v>
      </c>
      <c r="J520" s="333"/>
    </row>
    <row r="521" spans="1:10">
      <c r="A521" s="328"/>
      <c r="B521" s="331"/>
      <c r="C521" s="123" t="s">
        <v>125</v>
      </c>
      <c r="D521" s="124" t="s">
        <v>127</v>
      </c>
      <c r="E521" s="125" t="s">
        <v>128</v>
      </c>
      <c r="F521" s="126" t="s">
        <v>129</v>
      </c>
      <c r="G521" s="127">
        <v>43466</v>
      </c>
      <c r="H521" s="128" t="s">
        <v>135</v>
      </c>
      <c r="I521" s="107">
        <v>3194</v>
      </c>
      <c r="J521" s="334"/>
    </row>
    <row r="523" spans="1:10" ht="15" customHeight="1">
      <c r="A523" s="326">
        <v>131</v>
      </c>
      <c r="B523" s="329" t="s">
        <v>326</v>
      </c>
      <c r="C523" s="123" t="s">
        <v>123</v>
      </c>
      <c r="D523" s="124" t="s">
        <v>126</v>
      </c>
      <c r="E523" s="125" t="s">
        <v>133</v>
      </c>
      <c r="F523" s="126" t="s">
        <v>134</v>
      </c>
      <c r="G523" s="127">
        <v>43466</v>
      </c>
      <c r="H523" s="128" t="s">
        <v>135</v>
      </c>
      <c r="I523" s="107">
        <v>14500</v>
      </c>
      <c r="J523" s="332">
        <f>AVERAGE(I523:I525)</f>
        <v>15327</v>
      </c>
    </row>
    <row r="524" spans="1:10">
      <c r="A524" s="327"/>
      <c r="B524" s="330"/>
      <c r="C524" s="123" t="s">
        <v>124</v>
      </c>
      <c r="D524" s="124" t="s">
        <v>132</v>
      </c>
      <c r="E524" s="125" t="s">
        <v>130</v>
      </c>
      <c r="F524" s="126" t="s">
        <v>131</v>
      </c>
      <c r="G524" s="127">
        <v>43466</v>
      </c>
      <c r="H524" s="128" t="s">
        <v>135</v>
      </c>
      <c r="I524" s="107">
        <v>15300</v>
      </c>
      <c r="J524" s="333"/>
    </row>
    <row r="525" spans="1:10">
      <c r="A525" s="328"/>
      <c r="B525" s="331"/>
      <c r="C525" s="123" t="s">
        <v>125</v>
      </c>
      <c r="D525" s="124" t="s">
        <v>127</v>
      </c>
      <c r="E525" s="125" t="s">
        <v>128</v>
      </c>
      <c r="F525" s="126" t="s">
        <v>129</v>
      </c>
      <c r="G525" s="127">
        <v>43466</v>
      </c>
      <c r="H525" s="128" t="s">
        <v>135</v>
      </c>
      <c r="I525" s="107">
        <v>16181</v>
      </c>
      <c r="J525" s="334"/>
    </row>
    <row r="527" spans="1:10" ht="15" customHeight="1">
      <c r="A527" s="326">
        <v>132</v>
      </c>
      <c r="B527" s="329" t="s">
        <v>327</v>
      </c>
      <c r="C527" s="123" t="s">
        <v>123</v>
      </c>
      <c r="D527" s="124" t="s">
        <v>126</v>
      </c>
      <c r="E527" s="125" t="s">
        <v>133</v>
      </c>
      <c r="F527" s="126" t="s">
        <v>134</v>
      </c>
      <c r="G527" s="127">
        <v>43466</v>
      </c>
      <c r="H527" s="128" t="s">
        <v>135</v>
      </c>
      <c r="I527" s="107">
        <v>17000</v>
      </c>
      <c r="J527" s="332">
        <f>AVERAGE(I527:I529)</f>
        <v>17742</v>
      </c>
    </row>
    <row r="528" spans="1:10">
      <c r="A528" s="327"/>
      <c r="B528" s="330"/>
      <c r="C528" s="123" t="s">
        <v>124</v>
      </c>
      <c r="D528" s="124" t="s">
        <v>132</v>
      </c>
      <c r="E528" s="125" t="s">
        <v>130</v>
      </c>
      <c r="F528" s="126" t="s">
        <v>131</v>
      </c>
      <c r="G528" s="127">
        <v>43466</v>
      </c>
      <c r="H528" s="128" t="s">
        <v>135</v>
      </c>
      <c r="I528" s="107">
        <v>16000</v>
      </c>
      <c r="J528" s="333"/>
    </row>
    <row r="529" spans="1:11">
      <c r="A529" s="328"/>
      <c r="B529" s="331"/>
      <c r="C529" s="123" t="s">
        <v>125</v>
      </c>
      <c r="D529" s="124" t="s">
        <v>127</v>
      </c>
      <c r="E529" s="125" t="s">
        <v>128</v>
      </c>
      <c r="F529" s="126" t="s">
        <v>129</v>
      </c>
      <c r="G529" s="127">
        <v>43466</v>
      </c>
      <c r="H529" s="128" t="s">
        <v>135</v>
      </c>
      <c r="I529" s="107">
        <v>20226</v>
      </c>
      <c r="J529" s="334"/>
    </row>
    <row r="531" spans="1:11" ht="22.5">
      <c r="A531" s="326">
        <v>133</v>
      </c>
      <c r="B531" s="329" t="s">
        <v>366</v>
      </c>
      <c r="C531" s="231" t="s">
        <v>489</v>
      </c>
      <c r="D531" s="124" t="s">
        <v>491</v>
      </c>
      <c r="E531" s="125" t="s">
        <v>492</v>
      </c>
      <c r="F531" s="126" t="s">
        <v>495</v>
      </c>
      <c r="G531" s="127">
        <v>43524</v>
      </c>
      <c r="H531" s="128" t="s">
        <v>138</v>
      </c>
      <c r="I531" s="107">
        <v>117000</v>
      </c>
      <c r="J531" s="332">
        <f>AVERAGE(I531:I533)</f>
        <v>116500</v>
      </c>
    </row>
    <row r="532" spans="1:11">
      <c r="A532" s="327"/>
      <c r="B532" s="330"/>
      <c r="C532" s="123" t="s">
        <v>488</v>
      </c>
      <c r="D532" s="124" t="s">
        <v>493</v>
      </c>
      <c r="E532" s="125" t="s">
        <v>494</v>
      </c>
      <c r="F532" s="126" t="s">
        <v>496</v>
      </c>
      <c r="G532" s="127">
        <v>43518</v>
      </c>
      <c r="H532" s="128" t="s">
        <v>138</v>
      </c>
      <c r="I532" s="107">
        <v>116500</v>
      </c>
      <c r="J532" s="333"/>
    </row>
    <row r="533" spans="1:11">
      <c r="A533" s="328"/>
      <c r="B533" s="331"/>
      <c r="C533" s="123" t="s">
        <v>490</v>
      </c>
      <c r="D533" s="124"/>
      <c r="E533" s="125"/>
      <c r="F533" s="126"/>
      <c r="G533" s="127"/>
      <c r="H533" s="128" t="s">
        <v>138</v>
      </c>
      <c r="I533" s="107">
        <v>116000</v>
      </c>
      <c r="J533" s="334"/>
    </row>
    <row r="534" spans="1:11">
      <c r="C534" s="232"/>
      <c r="D534" s="232"/>
      <c r="E534" s="232"/>
      <c r="F534" s="232"/>
      <c r="G534" s="232"/>
      <c r="H534" s="232"/>
      <c r="I534" s="233"/>
      <c r="J534" s="233"/>
    </row>
    <row r="535" spans="1:11">
      <c r="A535" s="326">
        <v>134</v>
      </c>
      <c r="B535" s="329" t="s">
        <v>367</v>
      </c>
      <c r="C535" s="123" t="s">
        <v>488</v>
      </c>
      <c r="D535" s="124" t="s">
        <v>493</v>
      </c>
      <c r="E535" s="125" t="s">
        <v>494</v>
      </c>
      <c r="F535" s="126" t="s">
        <v>496</v>
      </c>
      <c r="G535" s="127">
        <v>43518</v>
      </c>
      <c r="H535" s="128" t="s">
        <v>138</v>
      </c>
      <c r="I535" s="107">
        <v>25800</v>
      </c>
      <c r="J535" s="332">
        <f>AVERAGE(I535:I537)</f>
        <v>26400</v>
      </c>
      <c r="K535" s="160"/>
    </row>
    <row r="536" spans="1:11">
      <c r="A536" s="327"/>
      <c r="B536" s="330"/>
      <c r="C536" s="123" t="s">
        <v>490</v>
      </c>
      <c r="D536" s="124"/>
      <c r="E536" s="125"/>
      <c r="F536" s="126"/>
      <c r="G536" s="127"/>
      <c r="H536" s="128" t="s">
        <v>138</v>
      </c>
      <c r="I536" s="107">
        <v>26400</v>
      </c>
      <c r="J536" s="333"/>
      <c r="K536" s="160"/>
    </row>
    <row r="537" spans="1:11" ht="22.5">
      <c r="A537" s="328"/>
      <c r="B537" s="331"/>
      <c r="C537" s="231" t="s">
        <v>489</v>
      </c>
      <c r="D537" s="124" t="s">
        <v>491</v>
      </c>
      <c r="E537" s="125" t="s">
        <v>492</v>
      </c>
      <c r="F537" s="126" t="s">
        <v>495</v>
      </c>
      <c r="G537" s="127">
        <v>43524</v>
      </c>
      <c r="H537" s="128" t="s">
        <v>138</v>
      </c>
      <c r="I537" s="107">
        <v>27000</v>
      </c>
      <c r="J537" s="334"/>
      <c r="K537" s="160"/>
    </row>
  </sheetData>
  <mergeCells count="403">
    <mergeCell ref="A1:J1"/>
    <mergeCell ref="J35:J37"/>
    <mergeCell ref="J39:J41"/>
    <mergeCell ref="J43:J45"/>
    <mergeCell ref="A51:A53"/>
    <mergeCell ref="A55:A57"/>
    <mergeCell ref="A59:A61"/>
    <mergeCell ref="A43:A45"/>
    <mergeCell ref="A47:A49"/>
    <mergeCell ref="B43:B45"/>
    <mergeCell ref="B47:B49"/>
    <mergeCell ref="B51:B53"/>
    <mergeCell ref="A35:A37"/>
    <mergeCell ref="A39:A41"/>
    <mergeCell ref="B35:B37"/>
    <mergeCell ref="B39:B41"/>
    <mergeCell ref="A3:A5"/>
    <mergeCell ref="J3:J5"/>
    <mergeCell ref="J7:J9"/>
    <mergeCell ref="J11:J13"/>
    <mergeCell ref="J15:J17"/>
    <mergeCell ref="J19:J21"/>
    <mergeCell ref="J23:J25"/>
    <mergeCell ref="J27:J29"/>
    <mergeCell ref="J31:J33"/>
    <mergeCell ref="A27:A29"/>
    <mergeCell ref="A31:A33"/>
    <mergeCell ref="B27:B29"/>
    <mergeCell ref="B31:B33"/>
    <mergeCell ref="A19:A21"/>
    <mergeCell ref="A23:A25"/>
    <mergeCell ref="B19:B21"/>
    <mergeCell ref="B23:B25"/>
    <mergeCell ref="J67:J69"/>
    <mergeCell ref="J71:J73"/>
    <mergeCell ref="J75:J77"/>
    <mergeCell ref="J79:J81"/>
    <mergeCell ref="J83:J85"/>
    <mergeCell ref="J47:J49"/>
    <mergeCell ref="J51:J53"/>
    <mergeCell ref="J55:J57"/>
    <mergeCell ref="J59:J61"/>
    <mergeCell ref="J63:J65"/>
    <mergeCell ref="J107:J109"/>
    <mergeCell ref="J111:J113"/>
    <mergeCell ref="J115:J117"/>
    <mergeCell ref="J119:J121"/>
    <mergeCell ref="J123:J125"/>
    <mergeCell ref="J87:J89"/>
    <mergeCell ref="J91:J93"/>
    <mergeCell ref="J95:J97"/>
    <mergeCell ref="J99:J101"/>
    <mergeCell ref="J103:J105"/>
    <mergeCell ref="J147:J149"/>
    <mergeCell ref="J151:J153"/>
    <mergeCell ref="J155:J157"/>
    <mergeCell ref="J159:J161"/>
    <mergeCell ref="J163:J165"/>
    <mergeCell ref="J127:J129"/>
    <mergeCell ref="J131:J133"/>
    <mergeCell ref="J135:J137"/>
    <mergeCell ref="J139:J141"/>
    <mergeCell ref="J143:J145"/>
    <mergeCell ref="J187:J189"/>
    <mergeCell ref="J191:J193"/>
    <mergeCell ref="J195:J197"/>
    <mergeCell ref="J199:J201"/>
    <mergeCell ref="J203:J205"/>
    <mergeCell ref="J167:J169"/>
    <mergeCell ref="J171:J173"/>
    <mergeCell ref="J175:J177"/>
    <mergeCell ref="J179:J181"/>
    <mergeCell ref="J183:J185"/>
    <mergeCell ref="J227:J229"/>
    <mergeCell ref="J231:J233"/>
    <mergeCell ref="J235:J237"/>
    <mergeCell ref="J239:J241"/>
    <mergeCell ref="J243:J245"/>
    <mergeCell ref="J207:J209"/>
    <mergeCell ref="J211:J213"/>
    <mergeCell ref="J215:J217"/>
    <mergeCell ref="J219:J221"/>
    <mergeCell ref="J223:J225"/>
    <mergeCell ref="J267:J269"/>
    <mergeCell ref="J271:J273"/>
    <mergeCell ref="J275:J277"/>
    <mergeCell ref="J279:J281"/>
    <mergeCell ref="J283:J285"/>
    <mergeCell ref="J247:J249"/>
    <mergeCell ref="J251:J253"/>
    <mergeCell ref="J255:J257"/>
    <mergeCell ref="J259:J261"/>
    <mergeCell ref="J263:J265"/>
    <mergeCell ref="J307:J309"/>
    <mergeCell ref="J311:J313"/>
    <mergeCell ref="J315:J317"/>
    <mergeCell ref="J319:J321"/>
    <mergeCell ref="J323:J325"/>
    <mergeCell ref="J287:J289"/>
    <mergeCell ref="J291:J293"/>
    <mergeCell ref="J295:J297"/>
    <mergeCell ref="J299:J301"/>
    <mergeCell ref="J303:J305"/>
    <mergeCell ref="J347:J349"/>
    <mergeCell ref="J351:J353"/>
    <mergeCell ref="J355:J357"/>
    <mergeCell ref="J359:J361"/>
    <mergeCell ref="J363:J365"/>
    <mergeCell ref="J327:J329"/>
    <mergeCell ref="J331:J333"/>
    <mergeCell ref="J335:J337"/>
    <mergeCell ref="J339:J341"/>
    <mergeCell ref="J343:J345"/>
    <mergeCell ref="J387:J389"/>
    <mergeCell ref="J391:J393"/>
    <mergeCell ref="J395:J397"/>
    <mergeCell ref="J399:J401"/>
    <mergeCell ref="J403:J405"/>
    <mergeCell ref="J367:J369"/>
    <mergeCell ref="J371:J373"/>
    <mergeCell ref="J375:J377"/>
    <mergeCell ref="J379:J381"/>
    <mergeCell ref="J383:J385"/>
    <mergeCell ref="J455:J457"/>
    <mergeCell ref="J459:J461"/>
    <mergeCell ref="J463:J465"/>
    <mergeCell ref="J427:J429"/>
    <mergeCell ref="J431:J433"/>
    <mergeCell ref="J435:J437"/>
    <mergeCell ref="J439:J441"/>
    <mergeCell ref="J443:J445"/>
    <mergeCell ref="J407:J409"/>
    <mergeCell ref="J411:J413"/>
    <mergeCell ref="J415:J417"/>
    <mergeCell ref="J419:J421"/>
    <mergeCell ref="J423:J425"/>
    <mergeCell ref="A75:A77"/>
    <mergeCell ref="A79:A81"/>
    <mergeCell ref="A83:A85"/>
    <mergeCell ref="A63:A65"/>
    <mergeCell ref="A67:A69"/>
    <mergeCell ref="A71:A73"/>
    <mergeCell ref="J527:J529"/>
    <mergeCell ref="J507:J509"/>
    <mergeCell ref="J511:J513"/>
    <mergeCell ref="J515:J517"/>
    <mergeCell ref="J519:J521"/>
    <mergeCell ref="J523:J525"/>
    <mergeCell ref="J487:J489"/>
    <mergeCell ref="J491:J493"/>
    <mergeCell ref="J495:J497"/>
    <mergeCell ref="J499:J501"/>
    <mergeCell ref="J503:J505"/>
    <mergeCell ref="J467:J469"/>
    <mergeCell ref="J471:J473"/>
    <mergeCell ref="J475:J477"/>
    <mergeCell ref="J479:J481"/>
    <mergeCell ref="J483:J485"/>
    <mergeCell ref="J447:J449"/>
    <mergeCell ref="J451:J453"/>
    <mergeCell ref="A111:A113"/>
    <mergeCell ref="A115:A117"/>
    <mergeCell ref="A119:A121"/>
    <mergeCell ref="A99:A101"/>
    <mergeCell ref="A103:A105"/>
    <mergeCell ref="A107:A109"/>
    <mergeCell ref="A87:A89"/>
    <mergeCell ref="A91:A93"/>
    <mergeCell ref="A95:A97"/>
    <mergeCell ref="A147:A149"/>
    <mergeCell ref="A151:A153"/>
    <mergeCell ref="A155:A157"/>
    <mergeCell ref="A135:A137"/>
    <mergeCell ref="A139:A141"/>
    <mergeCell ref="A143:A145"/>
    <mergeCell ref="A123:A125"/>
    <mergeCell ref="A127:A129"/>
    <mergeCell ref="A131:A133"/>
    <mergeCell ref="A183:A185"/>
    <mergeCell ref="A187:A189"/>
    <mergeCell ref="A191:A193"/>
    <mergeCell ref="A171:A173"/>
    <mergeCell ref="A175:A177"/>
    <mergeCell ref="A179:A181"/>
    <mergeCell ref="A159:A161"/>
    <mergeCell ref="A163:A165"/>
    <mergeCell ref="A167:A169"/>
    <mergeCell ref="A219:A221"/>
    <mergeCell ref="A223:A225"/>
    <mergeCell ref="A227:A229"/>
    <mergeCell ref="A207:A209"/>
    <mergeCell ref="A211:A213"/>
    <mergeCell ref="A215:A217"/>
    <mergeCell ref="A195:A197"/>
    <mergeCell ref="A199:A201"/>
    <mergeCell ref="A203:A205"/>
    <mergeCell ref="A255:A257"/>
    <mergeCell ref="A259:A261"/>
    <mergeCell ref="A263:A265"/>
    <mergeCell ref="A243:A245"/>
    <mergeCell ref="A247:A249"/>
    <mergeCell ref="A251:A253"/>
    <mergeCell ref="A231:A233"/>
    <mergeCell ref="A235:A237"/>
    <mergeCell ref="A239:A241"/>
    <mergeCell ref="A291:A293"/>
    <mergeCell ref="A295:A297"/>
    <mergeCell ref="A299:A301"/>
    <mergeCell ref="A279:A281"/>
    <mergeCell ref="A283:A285"/>
    <mergeCell ref="A287:A289"/>
    <mergeCell ref="A267:A269"/>
    <mergeCell ref="A271:A273"/>
    <mergeCell ref="A275:A277"/>
    <mergeCell ref="A327:A329"/>
    <mergeCell ref="A331:A333"/>
    <mergeCell ref="A335:A337"/>
    <mergeCell ref="A315:A317"/>
    <mergeCell ref="A319:A321"/>
    <mergeCell ref="A323:A325"/>
    <mergeCell ref="A303:A305"/>
    <mergeCell ref="A307:A309"/>
    <mergeCell ref="A311:A313"/>
    <mergeCell ref="A363:A365"/>
    <mergeCell ref="A367:A369"/>
    <mergeCell ref="A371:A373"/>
    <mergeCell ref="A351:A353"/>
    <mergeCell ref="A355:A357"/>
    <mergeCell ref="A359:A361"/>
    <mergeCell ref="A339:A341"/>
    <mergeCell ref="A343:A345"/>
    <mergeCell ref="A347:A349"/>
    <mergeCell ref="A399:A401"/>
    <mergeCell ref="A403:A405"/>
    <mergeCell ref="A407:A409"/>
    <mergeCell ref="A387:A389"/>
    <mergeCell ref="A391:A393"/>
    <mergeCell ref="A395:A397"/>
    <mergeCell ref="A375:A377"/>
    <mergeCell ref="A379:A381"/>
    <mergeCell ref="A383:A385"/>
    <mergeCell ref="A435:A437"/>
    <mergeCell ref="A439:A441"/>
    <mergeCell ref="A443:A445"/>
    <mergeCell ref="A423:A425"/>
    <mergeCell ref="A427:A429"/>
    <mergeCell ref="A431:A433"/>
    <mergeCell ref="A411:A413"/>
    <mergeCell ref="A415:A417"/>
    <mergeCell ref="A419:A421"/>
    <mergeCell ref="A471:A473"/>
    <mergeCell ref="A475:A477"/>
    <mergeCell ref="A479:A481"/>
    <mergeCell ref="A459:A461"/>
    <mergeCell ref="A463:A465"/>
    <mergeCell ref="A467:A469"/>
    <mergeCell ref="A447:A449"/>
    <mergeCell ref="A451:A453"/>
    <mergeCell ref="A455:A457"/>
    <mergeCell ref="A507:A509"/>
    <mergeCell ref="A511:A513"/>
    <mergeCell ref="A515:A517"/>
    <mergeCell ref="A495:A497"/>
    <mergeCell ref="A499:A501"/>
    <mergeCell ref="A503:A505"/>
    <mergeCell ref="A483:A485"/>
    <mergeCell ref="A487:A489"/>
    <mergeCell ref="A491:A493"/>
    <mergeCell ref="B55:B57"/>
    <mergeCell ref="B59:B61"/>
    <mergeCell ref="B63:B65"/>
    <mergeCell ref="B67:B69"/>
    <mergeCell ref="B71:B73"/>
    <mergeCell ref="A7:A9"/>
    <mergeCell ref="B3:B5"/>
    <mergeCell ref="B7:B9"/>
    <mergeCell ref="A11:A13"/>
    <mergeCell ref="A15:A17"/>
    <mergeCell ref="B11:B13"/>
    <mergeCell ref="B15:B17"/>
    <mergeCell ref="B95:B97"/>
    <mergeCell ref="B99:B101"/>
    <mergeCell ref="B103:B105"/>
    <mergeCell ref="B107:B109"/>
    <mergeCell ref="B111:B113"/>
    <mergeCell ref="B75:B77"/>
    <mergeCell ref="B79:B81"/>
    <mergeCell ref="B83:B85"/>
    <mergeCell ref="B87:B89"/>
    <mergeCell ref="B91:B93"/>
    <mergeCell ref="B135:B137"/>
    <mergeCell ref="B139:B141"/>
    <mergeCell ref="B143:B145"/>
    <mergeCell ref="B147:B149"/>
    <mergeCell ref="B151:B153"/>
    <mergeCell ref="B115:B117"/>
    <mergeCell ref="B119:B121"/>
    <mergeCell ref="B123:B125"/>
    <mergeCell ref="B127:B129"/>
    <mergeCell ref="B131:B133"/>
    <mergeCell ref="B175:B177"/>
    <mergeCell ref="B179:B181"/>
    <mergeCell ref="B183:B185"/>
    <mergeCell ref="B187:B189"/>
    <mergeCell ref="B191:B193"/>
    <mergeCell ref="B155:B157"/>
    <mergeCell ref="B159:B161"/>
    <mergeCell ref="B163:B165"/>
    <mergeCell ref="B167:B169"/>
    <mergeCell ref="B171:B173"/>
    <mergeCell ref="B215:B217"/>
    <mergeCell ref="B219:B221"/>
    <mergeCell ref="B223:B225"/>
    <mergeCell ref="B227:B229"/>
    <mergeCell ref="B231:B233"/>
    <mergeCell ref="B195:B197"/>
    <mergeCell ref="B199:B201"/>
    <mergeCell ref="B203:B205"/>
    <mergeCell ref="B207:B209"/>
    <mergeCell ref="B211:B213"/>
    <mergeCell ref="B255:B257"/>
    <mergeCell ref="B259:B261"/>
    <mergeCell ref="B263:B265"/>
    <mergeCell ref="B267:B269"/>
    <mergeCell ref="B271:B273"/>
    <mergeCell ref="B235:B237"/>
    <mergeCell ref="B239:B241"/>
    <mergeCell ref="B243:B245"/>
    <mergeCell ref="B247:B249"/>
    <mergeCell ref="B251:B253"/>
    <mergeCell ref="B295:B297"/>
    <mergeCell ref="B299:B301"/>
    <mergeCell ref="B303:B305"/>
    <mergeCell ref="B307:B309"/>
    <mergeCell ref="B311:B313"/>
    <mergeCell ref="B275:B277"/>
    <mergeCell ref="B279:B281"/>
    <mergeCell ref="B283:B285"/>
    <mergeCell ref="B287:B289"/>
    <mergeCell ref="B291:B293"/>
    <mergeCell ref="B335:B337"/>
    <mergeCell ref="B339:B341"/>
    <mergeCell ref="B343:B345"/>
    <mergeCell ref="B347:B349"/>
    <mergeCell ref="B351:B353"/>
    <mergeCell ref="B315:B317"/>
    <mergeCell ref="B319:B321"/>
    <mergeCell ref="B323:B325"/>
    <mergeCell ref="B327:B329"/>
    <mergeCell ref="B331:B333"/>
    <mergeCell ref="B375:B377"/>
    <mergeCell ref="B379:B381"/>
    <mergeCell ref="B383:B385"/>
    <mergeCell ref="B387:B389"/>
    <mergeCell ref="B391:B393"/>
    <mergeCell ref="B355:B357"/>
    <mergeCell ref="B359:B361"/>
    <mergeCell ref="B363:B365"/>
    <mergeCell ref="B367:B369"/>
    <mergeCell ref="B371:B373"/>
    <mergeCell ref="B415:B417"/>
    <mergeCell ref="B419:B421"/>
    <mergeCell ref="B423:B425"/>
    <mergeCell ref="B427:B429"/>
    <mergeCell ref="B431:B433"/>
    <mergeCell ref="B395:B397"/>
    <mergeCell ref="B399:B401"/>
    <mergeCell ref="B403:B405"/>
    <mergeCell ref="B407:B409"/>
    <mergeCell ref="B411:B413"/>
    <mergeCell ref="B455:B457"/>
    <mergeCell ref="B459:B461"/>
    <mergeCell ref="B463:B465"/>
    <mergeCell ref="B467:B469"/>
    <mergeCell ref="B471:B473"/>
    <mergeCell ref="B435:B437"/>
    <mergeCell ref="B439:B441"/>
    <mergeCell ref="B443:B445"/>
    <mergeCell ref="B447:B449"/>
    <mergeCell ref="B451:B453"/>
    <mergeCell ref="B495:B497"/>
    <mergeCell ref="B499:B501"/>
    <mergeCell ref="B503:B505"/>
    <mergeCell ref="B507:B509"/>
    <mergeCell ref="B511:B513"/>
    <mergeCell ref="B475:B477"/>
    <mergeCell ref="B479:B481"/>
    <mergeCell ref="B483:B485"/>
    <mergeCell ref="B487:B489"/>
    <mergeCell ref="B491:B493"/>
    <mergeCell ref="A531:A533"/>
    <mergeCell ref="B531:B533"/>
    <mergeCell ref="J531:J533"/>
    <mergeCell ref="A535:A537"/>
    <mergeCell ref="B535:B537"/>
    <mergeCell ref="J535:J537"/>
    <mergeCell ref="B515:B517"/>
    <mergeCell ref="B519:B521"/>
    <mergeCell ref="B523:B525"/>
    <mergeCell ref="B527:B529"/>
    <mergeCell ref="A519:A521"/>
    <mergeCell ref="A523:A525"/>
    <mergeCell ref="A527:A529"/>
  </mergeCells>
  <conditionalFormatting sqref="B1:B2">
    <cfRule type="duplicateValues" dxfId="65" priority="388"/>
  </conditionalFormatting>
  <conditionalFormatting sqref="A1:A2">
    <cfRule type="duplicateValues" dxfId="64" priority="389"/>
  </conditionalFormatting>
  <conditionalFormatting sqref="B3">
    <cfRule type="duplicateValues" dxfId="63" priority="118"/>
  </conditionalFormatting>
  <conditionalFormatting sqref="A3:A5">
    <cfRule type="duplicateValues" dxfId="62" priority="117"/>
  </conditionalFormatting>
  <conditionalFormatting sqref="A7:A9">
    <cfRule type="duplicateValues" dxfId="61" priority="115"/>
  </conditionalFormatting>
  <conditionalFormatting sqref="A11:A13">
    <cfRule type="duplicateValues" dxfId="60" priority="113"/>
  </conditionalFormatting>
  <conditionalFormatting sqref="A15:A17">
    <cfRule type="duplicateValues" dxfId="59" priority="111"/>
  </conditionalFormatting>
  <conditionalFormatting sqref="A19:A21">
    <cfRule type="duplicateValues" dxfId="58" priority="109"/>
  </conditionalFormatting>
  <conditionalFormatting sqref="A23:A25">
    <cfRule type="duplicateValues" dxfId="57" priority="107"/>
  </conditionalFormatting>
  <conditionalFormatting sqref="A27:A29">
    <cfRule type="duplicateValues" dxfId="56" priority="105"/>
  </conditionalFormatting>
  <conditionalFormatting sqref="A31:A33">
    <cfRule type="duplicateValues" dxfId="55" priority="103"/>
  </conditionalFormatting>
  <conditionalFormatting sqref="A35:A37">
    <cfRule type="duplicateValues" dxfId="54" priority="101"/>
  </conditionalFormatting>
  <conditionalFormatting sqref="A39:A41">
    <cfRule type="duplicateValues" dxfId="53" priority="99"/>
  </conditionalFormatting>
  <conditionalFormatting sqref="A43:A45">
    <cfRule type="duplicateValues" dxfId="52" priority="97"/>
  </conditionalFormatting>
  <conditionalFormatting sqref="A47:A49">
    <cfRule type="duplicateValues" dxfId="51" priority="95"/>
  </conditionalFormatting>
  <conditionalFormatting sqref="A51:A53">
    <cfRule type="duplicateValues" dxfId="50" priority="93"/>
  </conditionalFormatting>
  <conditionalFormatting sqref="A55:A57">
    <cfRule type="duplicateValues" dxfId="49" priority="91"/>
  </conditionalFormatting>
  <conditionalFormatting sqref="A59:A61">
    <cfRule type="duplicateValues" dxfId="48" priority="89"/>
  </conditionalFormatting>
  <conditionalFormatting sqref="A63:A65">
    <cfRule type="duplicateValues" dxfId="47" priority="87"/>
  </conditionalFormatting>
  <conditionalFormatting sqref="A67:A69">
    <cfRule type="duplicateValues" dxfId="46" priority="85"/>
  </conditionalFormatting>
  <conditionalFormatting sqref="A71:A73">
    <cfRule type="duplicateValues" dxfId="45" priority="83"/>
  </conditionalFormatting>
  <conditionalFormatting sqref="A75:A77">
    <cfRule type="duplicateValues" dxfId="44" priority="81"/>
  </conditionalFormatting>
  <conditionalFormatting sqref="A79:A81">
    <cfRule type="duplicateValues" dxfId="43" priority="79"/>
  </conditionalFormatting>
  <conditionalFormatting sqref="A83:A85 A123:A125 A163:A165">
    <cfRule type="duplicateValues" dxfId="42" priority="77"/>
  </conditionalFormatting>
  <conditionalFormatting sqref="A87:A89 A127:A129 A167:A169">
    <cfRule type="duplicateValues" dxfId="41" priority="75"/>
  </conditionalFormatting>
  <conditionalFormatting sqref="A91:A93 A131:A133 A171:A173">
    <cfRule type="duplicateValues" dxfId="40" priority="73"/>
  </conditionalFormatting>
  <conditionalFormatting sqref="A95:A97 A135:A137 A175:A177">
    <cfRule type="duplicateValues" dxfId="39" priority="71"/>
  </conditionalFormatting>
  <conditionalFormatting sqref="A99:A101 A139:A141">
    <cfRule type="duplicateValues" dxfId="38" priority="69"/>
  </conditionalFormatting>
  <conditionalFormatting sqref="A103:A105 A143:A145">
    <cfRule type="duplicateValues" dxfId="37" priority="67"/>
  </conditionalFormatting>
  <conditionalFormatting sqref="A107:A109 A147:A149">
    <cfRule type="duplicateValues" dxfId="36" priority="65"/>
  </conditionalFormatting>
  <conditionalFormatting sqref="A111:A113 A151:A153">
    <cfRule type="duplicateValues" dxfId="35" priority="63"/>
  </conditionalFormatting>
  <conditionalFormatting sqref="A115:A117 A155:A157">
    <cfRule type="duplicateValues" dxfId="34" priority="61"/>
  </conditionalFormatting>
  <conditionalFormatting sqref="A119:A121 A159:A161">
    <cfRule type="duplicateValues" dxfId="33" priority="59"/>
  </conditionalFormatting>
  <conditionalFormatting sqref="A179:A181 A219:A221 A259:A261 A299:A301 A339:A341 A379:A381 A419:A421 A459:A461 A499:A501">
    <cfRule type="duplicateValues" dxfId="32" priority="57"/>
  </conditionalFormatting>
  <conditionalFormatting sqref="A183:A185 A223:A225 A263:A265 A303:A305 A343:A345 A383:A385 A423:A425 A463:A465 A503:A505">
    <cfRule type="duplicateValues" dxfId="31" priority="55"/>
  </conditionalFormatting>
  <conditionalFormatting sqref="A187:A189 A227:A229 A267:A269 A307:A309 A347:A349 A387:A389 A427:A429 A467:A469 A507:A509">
    <cfRule type="duplicateValues" dxfId="30" priority="53"/>
  </conditionalFormatting>
  <conditionalFormatting sqref="A191:A193 A231:A233 A271:A273 A311:A313 A351:A353 A391:A393 A431:A433 A471:A473 A511:A513">
    <cfRule type="duplicateValues" dxfId="29" priority="51"/>
  </conditionalFormatting>
  <conditionalFormatting sqref="A195:A197 A235:A237 A275:A277 A315:A317 A355:A357 A395:A397 A435:A437 A475:A477 A515:A517">
    <cfRule type="duplicateValues" dxfId="28" priority="49"/>
  </conditionalFormatting>
  <conditionalFormatting sqref="A199:A201 A239:A241 A279:A281 A319:A321 A359:A361 A399:A401 A439:A441 A479:A481 A519:A521">
    <cfRule type="duplicateValues" dxfId="27" priority="47"/>
  </conditionalFormatting>
  <conditionalFormatting sqref="A203:A205 A243:A245 A283:A285 A323:A325 A363:A365 A403:A405 A443:A445 A483:A485 A523:A525">
    <cfRule type="duplicateValues" dxfId="26" priority="45"/>
  </conditionalFormatting>
  <conditionalFormatting sqref="A207:A209 A247:A249 A287:A289 A327:A329 A367:A369 A407:A409 A447:A449 A487:A489 A527:A529">
    <cfRule type="duplicateValues" dxfId="25" priority="43"/>
  </conditionalFormatting>
  <conditionalFormatting sqref="A215:A217 A255:A257 A295:A297 A335:A337 A375:A377 A415:A417 A455:A457 A495:A497">
    <cfRule type="duplicateValues" dxfId="24" priority="39"/>
  </conditionalFormatting>
  <conditionalFormatting sqref="B7">
    <cfRule type="duplicateValues" dxfId="23" priority="37"/>
  </conditionalFormatting>
  <conditionalFormatting sqref="B11 B15">
    <cfRule type="duplicateValues" dxfId="22" priority="36"/>
  </conditionalFormatting>
  <conditionalFormatting sqref="B19">
    <cfRule type="duplicateValues" dxfId="21" priority="35"/>
  </conditionalFormatting>
  <conditionalFormatting sqref="B23">
    <cfRule type="duplicateValues" dxfId="20" priority="34"/>
  </conditionalFormatting>
  <conditionalFormatting sqref="B27 B31">
    <cfRule type="duplicateValues" dxfId="19" priority="33"/>
  </conditionalFormatting>
  <conditionalFormatting sqref="B47">
    <cfRule type="duplicateValues" dxfId="18" priority="30"/>
  </conditionalFormatting>
  <conditionalFormatting sqref="B259 B263 B267 B271 B275 B279">
    <cfRule type="duplicateValues" dxfId="17" priority="29"/>
  </conditionalFormatting>
  <conditionalFormatting sqref="B295 B299 B303 B307 B311 B315 B319 B327 B331 B335 B339 B347 B351 B355 B359 B367 B371 B379 B383 B391 B395 B399 B403 B407 B411 B419 B423 B427 B431 B435 B439 B443 B447 B451 B455 B459">
    <cfRule type="duplicateValues" dxfId="16" priority="28"/>
  </conditionalFormatting>
  <conditionalFormatting sqref="B283 B291">
    <cfRule type="duplicateValues" dxfId="15" priority="27"/>
  </conditionalFormatting>
  <conditionalFormatting sqref="B287">
    <cfRule type="duplicateValues" dxfId="14" priority="25"/>
  </conditionalFormatting>
  <conditionalFormatting sqref="B323">
    <cfRule type="duplicateValues" dxfId="13" priority="23"/>
  </conditionalFormatting>
  <conditionalFormatting sqref="B343">
    <cfRule type="duplicateValues" dxfId="12" priority="21"/>
  </conditionalFormatting>
  <conditionalFormatting sqref="B363">
    <cfRule type="duplicateValues" dxfId="11" priority="19"/>
  </conditionalFormatting>
  <conditionalFormatting sqref="B375">
    <cfRule type="duplicateValues" dxfId="10" priority="17"/>
  </conditionalFormatting>
  <conditionalFormatting sqref="B387">
    <cfRule type="duplicateValues" dxfId="9" priority="15"/>
  </conditionalFormatting>
  <conditionalFormatting sqref="B415:B417">
    <cfRule type="duplicateValues" dxfId="8" priority="13"/>
  </conditionalFormatting>
  <conditionalFormatting sqref="B467">
    <cfRule type="duplicateValues" dxfId="7" priority="11"/>
  </conditionalFormatting>
  <conditionalFormatting sqref="B479">
    <cfRule type="duplicateValues" dxfId="6" priority="9"/>
  </conditionalFormatting>
  <conditionalFormatting sqref="A531:A533">
    <cfRule type="duplicateValues" dxfId="5" priority="8"/>
  </conditionalFormatting>
  <conditionalFormatting sqref="B531">
    <cfRule type="duplicateValues" dxfId="4" priority="7"/>
  </conditionalFormatting>
  <conditionalFormatting sqref="A535:A537">
    <cfRule type="duplicateValues" dxfId="3" priority="6"/>
  </conditionalFormatting>
  <conditionalFormatting sqref="B535">
    <cfRule type="duplicateValues" dxfId="2" priority="5"/>
  </conditionalFormatting>
  <conditionalFormatting sqref="A211:A213 A251:A253 A291:A293 A331:A333 A371:A373 A411:A413 A451:A453 A491:A493">
    <cfRule type="duplicateValues" dxfId="1" priority="390"/>
  </conditionalFormatting>
  <conditionalFormatting sqref="B35 B39 B43 B51 B55 B59 B63 B67 B71 B75 B79 B83 B87 B91 B95 B99 B103 B107 B111 B115 B119 B123 B127 B131 B135 B139 B143 B147 B151 B155 B159 B163 B167 B171 B175 B179 B183 B187 B191 B195 B199 B203 B207 B211 B215 B219 B223 B227 B231 B235 B239 B243 B247 B251 B255 B463 B471 B475 B483 B487 B491 B495 B499 B503 B507 B511 B515 B519 B523 B527">
    <cfRule type="duplicateValues" dxfId="0" priority="398"/>
  </conditionalFormatting>
  <pageMargins left="0.51181102362204722" right="0.51181102362204722" top="0.6692913385826772" bottom="0.55118110236220474" header="0.31496062992125984" footer="0.11811023622047245"/>
  <pageSetup paperSize="9" scale="65" orientation="landscape" r:id="rId1"/>
  <headerFooter>
    <oddFooter>&amp;L&amp;G&amp;C&amp;A&amp;R&amp;P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4"/>
  <sheetViews>
    <sheetView topLeftCell="A124" zoomScale="85" zoomScaleNormal="85" workbookViewId="0">
      <selection activeCell="I116" sqref="H116:I116"/>
    </sheetView>
  </sheetViews>
  <sheetFormatPr defaultRowHeight="15"/>
  <cols>
    <col min="1" max="1" width="11.42578125" customWidth="1"/>
    <col min="2" max="2" width="9" bestFit="1" customWidth="1"/>
    <col min="3" max="3" width="38.5703125" customWidth="1"/>
    <col min="4" max="4" width="3" customWidth="1"/>
    <col min="5" max="5" width="6.28515625" customWidth="1"/>
    <col min="6" max="7" width="11.140625" bestFit="1" customWidth="1"/>
  </cols>
  <sheetData>
    <row r="1" spans="1:8">
      <c r="A1" s="350" t="s">
        <v>347</v>
      </c>
      <c r="B1" s="350"/>
      <c r="C1" s="350"/>
      <c r="D1" s="350"/>
      <c r="E1" s="354" t="s">
        <v>334</v>
      </c>
      <c r="F1" s="355"/>
      <c r="G1" s="356"/>
      <c r="H1" s="356"/>
    </row>
    <row r="2" spans="1:8">
      <c r="A2" s="350" t="s">
        <v>344</v>
      </c>
      <c r="B2" s="350"/>
      <c r="C2" s="350"/>
      <c r="D2" s="350"/>
      <c r="E2" s="350"/>
      <c r="F2" s="351"/>
      <c r="G2" s="350"/>
      <c r="H2" s="350"/>
    </row>
    <row r="3" spans="1:8">
      <c r="A3" s="345"/>
      <c r="B3" s="345"/>
      <c r="C3" s="345"/>
      <c r="D3" s="345"/>
      <c r="E3" s="345"/>
      <c r="F3" s="346"/>
      <c r="G3" s="345"/>
      <c r="H3" s="345"/>
    </row>
    <row r="4" spans="1:8" ht="24">
      <c r="A4" s="349" t="s">
        <v>115</v>
      </c>
      <c r="B4" s="349"/>
      <c r="C4" s="349"/>
      <c r="D4" s="349"/>
      <c r="E4" s="139" t="s">
        <v>335</v>
      </c>
      <c r="F4" s="140" t="s">
        <v>336</v>
      </c>
      <c r="G4" s="140" t="s">
        <v>337</v>
      </c>
      <c r="H4" s="141" t="s">
        <v>338</v>
      </c>
    </row>
    <row r="5" spans="1:8" ht="50.25" customHeight="1">
      <c r="A5" s="142">
        <v>88316</v>
      </c>
      <c r="B5" s="352" t="s">
        <v>432</v>
      </c>
      <c r="C5" s="352"/>
      <c r="D5" s="353"/>
      <c r="E5" s="143" t="s">
        <v>56</v>
      </c>
      <c r="F5" s="144">
        <v>6</v>
      </c>
      <c r="G5" s="145">
        <v>0</v>
      </c>
      <c r="H5" s="145">
        <f>F5*G5</f>
        <v>0</v>
      </c>
    </row>
    <row r="6" spans="1:8" ht="42" customHeight="1">
      <c r="A6" s="142">
        <v>92873</v>
      </c>
      <c r="B6" s="352" t="s">
        <v>431</v>
      </c>
      <c r="C6" s="352"/>
      <c r="D6" s="353"/>
      <c r="E6" s="143" t="s">
        <v>333</v>
      </c>
      <c r="F6" s="144">
        <v>0.15</v>
      </c>
      <c r="G6" s="145">
        <v>0</v>
      </c>
      <c r="H6" s="145">
        <f>F6*G6</f>
        <v>0</v>
      </c>
    </row>
    <row r="7" spans="1:8">
      <c r="A7" s="343" t="s">
        <v>339</v>
      </c>
      <c r="B7" s="343"/>
      <c r="C7" s="343"/>
      <c r="D7" s="343"/>
      <c r="E7" s="343"/>
      <c r="F7" s="344"/>
      <c r="G7" s="343"/>
      <c r="H7" s="146">
        <f>SUM(H5:H6)</f>
        <v>0</v>
      </c>
    </row>
    <row r="8" spans="1:8">
      <c r="A8" s="345"/>
      <c r="B8" s="345"/>
      <c r="C8" s="345"/>
      <c r="D8" s="345"/>
      <c r="E8" s="345"/>
      <c r="F8" s="346"/>
      <c r="G8" s="345"/>
      <c r="H8" s="345"/>
    </row>
    <row r="9" spans="1:8" ht="24">
      <c r="A9" s="349" t="s">
        <v>345</v>
      </c>
      <c r="B9" s="349"/>
      <c r="C9" s="349"/>
      <c r="D9" s="349"/>
      <c r="E9" s="139" t="s">
        <v>335</v>
      </c>
      <c r="F9" s="140" t="s">
        <v>341</v>
      </c>
      <c r="G9" s="140" t="s">
        <v>337</v>
      </c>
      <c r="H9" s="141" t="s">
        <v>338</v>
      </c>
    </row>
    <row r="10" spans="1:8" ht="64.5" customHeight="1">
      <c r="A10" s="147">
        <v>91634</v>
      </c>
      <c r="B10" s="342" t="s">
        <v>429</v>
      </c>
      <c r="C10" s="340"/>
      <c r="D10" s="341"/>
      <c r="E10" s="143" t="s">
        <v>332</v>
      </c>
      <c r="F10" s="144">
        <v>1.25</v>
      </c>
      <c r="G10" s="145">
        <v>0</v>
      </c>
      <c r="H10" s="145">
        <f>F10*G10</f>
        <v>0</v>
      </c>
    </row>
    <row r="11" spans="1:8">
      <c r="A11" s="343" t="s">
        <v>339</v>
      </c>
      <c r="B11" s="343"/>
      <c r="C11" s="343"/>
      <c r="D11" s="343"/>
      <c r="E11" s="343"/>
      <c r="F11" s="344"/>
      <c r="G11" s="343"/>
      <c r="H11" s="146">
        <f>SUM(H10)</f>
        <v>0</v>
      </c>
    </row>
    <row r="12" spans="1:8">
      <c r="A12" s="345"/>
      <c r="B12" s="345"/>
      <c r="C12" s="345"/>
      <c r="D12" s="345"/>
      <c r="E12" s="345"/>
      <c r="F12" s="346"/>
      <c r="G12" s="345"/>
      <c r="H12" s="345"/>
    </row>
    <row r="13" spans="1:8" ht="24">
      <c r="A13" s="349" t="s">
        <v>340</v>
      </c>
      <c r="B13" s="349"/>
      <c r="C13" s="349"/>
      <c r="D13" s="349"/>
      <c r="E13" s="139" t="s">
        <v>335</v>
      </c>
      <c r="F13" s="140" t="s">
        <v>341</v>
      </c>
      <c r="G13" s="140" t="s">
        <v>337</v>
      </c>
      <c r="H13" s="141" t="s">
        <v>338</v>
      </c>
    </row>
    <row r="14" spans="1:8" ht="34.5" customHeight="1">
      <c r="A14" s="147" t="s">
        <v>358</v>
      </c>
      <c r="B14" s="339" t="str">
        <f>'Mapa de cotação'!B455</f>
        <v>POSTE DE CONCRETO ARMADA - 10/150 DT</v>
      </c>
      <c r="C14" s="340"/>
      <c r="D14" s="341"/>
      <c r="E14" s="143" t="s">
        <v>331</v>
      </c>
      <c r="F14" s="144">
        <v>1</v>
      </c>
      <c r="G14" s="145">
        <f>'Mapa de cotação'!J455</f>
        <v>538.01</v>
      </c>
      <c r="H14" s="145">
        <f>F14*G14</f>
        <v>538.01</v>
      </c>
    </row>
    <row r="15" spans="1:8" ht="34.5" customHeight="1">
      <c r="A15" s="147">
        <v>11029</v>
      </c>
      <c r="B15" s="342" t="s">
        <v>346</v>
      </c>
      <c r="C15" s="340"/>
      <c r="D15" s="341"/>
      <c r="E15" s="143" t="s">
        <v>333</v>
      </c>
      <c r="F15" s="144">
        <v>0.15</v>
      </c>
      <c r="G15" s="145">
        <v>274.48</v>
      </c>
      <c r="H15" s="145">
        <f>F15*G15</f>
        <v>41.17</v>
      </c>
    </row>
    <row r="16" spans="1:8">
      <c r="A16" s="343" t="s">
        <v>342</v>
      </c>
      <c r="B16" s="343"/>
      <c r="C16" s="343"/>
      <c r="D16" s="343"/>
      <c r="E16" s="343"/>
      <c r="F16" s="344"/>
      <c r="G16" s="343"/>
      <c r="H16" s="146">
        <f>SUM(H14:H15)</f>
        <v>579.17999999999995</v>
      </c>
    </row>
    <row r="17" spans="1:8">
      <c r="A17" s="345"/>
      <c r="B17" s="345"/>
      <c r="C17" s="345"/>
      <c r="D17" s="345"/>
      <c r="E17" s="345"/>
      <c r="F17" s="346"/>
      <c r="G17" s="345"/>
      <c r="H17" s="345"/>
    </row>
    <row r="18" spans="1:8">
      <c r="A18" s="347" t="s">
        <v>343</v>
      </c>
      <c r="B18" s="347"/>
      <c r="C18" s="347"/>
      <c r="D18" s="347"/>
      <c r="E18" s="347"/>
      <c r="F18" s="348"/>
      <c r="G18" s="347"/>
      <c r="H18" s="148">
        <f>H7+H16+H11</f>
        <v>579.17999999999995</v>
      </c>
    </row>
    <row r="19" spans="1:8">
      <c r="A19" s="345"/>
      <c r="B19" s="345"/>
      <c r="C19" s="345"/>
      <c r="D19" s="345"/>
      <c r="E19" s="345"/>
      <c r="F19" s="346"/>
      <c r="G19" s="345"/>
      <c r="H19" s="345"/>
    </row>
    <row r="20" spans="1:8">
      <c r="A20" s="350" t="s">
        <v>349</v>
      </c>
      <c r="B20" s="350"/>
      <c r="C20" s="350"/>
      <c r="D20" s="350"/>
      <c r="E20" s="354" t="s">
        <v>334</v>
      </c>
      <c r="F20" s="355"/>
      <c r="G20" s="356"/>
      <c r="H20" s="356"/>
    </row>
    <row r="21" spans="1:8">
      <c r="A21" s="350" t="s">
        <v>348</v>
      </c>
      <c r="B21" s="350"/>
      <c r="C21" s="350"/>
      <c r="D21" s="350"/>
      <c r="E21" s="350"/>
      <c r="F21" s="351"/>
      <c r="G21" s="350"/>
      <c r="H21" s="350"/>
    </row>
    <row r="22" spans="1:8">
      <c r="A22" s="345"/>
      <c r="B22" s="345"/>
      <c r="C22" s="345"/>
      <c r="D22" s="345"/>
      <c r="E22" s="345"/>
      <c r="F22" s="346"/>
      <c r="G22" s="345"/>
      <c r="H22" s="345"/>
    </row>
    <row r="23" spans="1:8" ht="24">
      <c r="A23" s="349" t="s">
        <v>115</v>
      </c>
      <c r="B23" s="349"/>
      <c r="C23" s="349"/>
      <c r="D23" s="349"/>
      <c r="E23" s="139" t="s">
        <v>335</v>
      </c>
      <c r="F23" s="140" t="s">
        <v>336</v>
      </c>
      <c r="G23" s="140" t="s">
        <v>337</v>
      </c>
      <c r="H23" s="141" t="s">
        <v>338</v>
      </c>
    </row>
    <row r="24" spans="1:8" ht="30.75" customHeight="1">
      <c r="A24" s="142">
        <v>88316</v>
      </c>
      <c r="B24" s="352" t="s">
        <v>432</v>
      </c>
      <c r="C24" s="352"/>
      <c r="D24" s="353"/>
      <c r="E24" s="143" t="s">
        <v>56</v>
      </c>
      <c r="F24" s="144">
        <v>6</v>
      </c>
      <c r="G24" s="145">
        <v>0</v>
      </c>
      <c r="H24" s="145">
        <f>F24*G24</f>
        <v>0</v>
      </c>
    </row>
    <row r="25" spans="1:8" ht="40.5" customHeight="1">
      <c r="A25" s="142">
        <v>92873</v>
      </c>
      <c r="B25" s="352" t="s">
        <v>431</v>
      </c>
      <c r="C25" s="352"/>
      <c r="D25" s="353"/>
      <c r="E25" s="143" t="s">
        <v>333</v>
      </c>
      <c r="F25" s="144">
        <v>0.15</v>
      </c>
      <c r="G25" s="145">
        <v>0</v>
      </c>
      <c r="H25" s="145">
        <f>F25*G25</f>
        <v>0</v>
      </c>
    </row>
    <row r="26" spans="1:8">
      <c r="A26" s="343" t="s">
        <v>339</v>
      </c>
      <c r="B26" s="343"/>
      <c r="C26" s="343"/>
      <c r="D26" s="343"/>
      <c r="E26" s="343"/>
      <c r="F26" s="344"/>
      <c r="G26" s="343"/>
      <c r="H26" s="146">
        <f>SUM(H24:H25)</f>
        <v>0</v>
      </c>
    </row>
    <row r="27" spans="1:8">
      <c r="A27" s="345"/>
      <c r="B27" s="345"/>
      <c r="C27" s="345"/>
      <c r="D27" s="345"/>
      <c r="E27" s="345"/>
      <c r="F27" s="346"/>
      <c r="G27" s="345"/>
      <c r="H27" s="345"/>
    </row>
    <row r="28" spans="1:8" ht="24">
      <c r="A28" s="349" t="s">
        <v>345</v>
      </c>
      <c r="B28" s="349"/>
      <c r="C28" s="349"/>
      <c r="D28" s="349"/>
      <c r="E28" s="139" t="s">
        <v>335</v>
      </c>
      <c r="F28" s="140" t="s">
        <v>341</v>
      </c>
      <c r="G28" s="140" t="s">
        <v>337</v>
      </c>
      <c r="H28" s="141" t="s">
        <v>338</v>
      </c>
    </row>
    <row r="29" spans="1:8" ht="66" customHeight="1">
      <c r="A29" s="147">
        <v>91634</v>
      </c>
      <c r="B29" s="342" t="s">
        <v>429</v>
      </c>
      <c r="C29" s="340"/>
      <c r="D29" s="341"/>
      <c r="E29" s="143" t="s">
        <v>332</v>
      </c>
      <c r="F29" s="144">
        <v>1.25</v>
      </c>
      <c r="G29" s="145">
        <v>0</v>
      </c>
      <c r="H29" s="145">
        <f>F29*G29</f>
        <v>0</v>
      </c>
    </row>
    <row r="30" spans="1:8">
      <c r="A30" s="343" t="s">
        <v>339</v>
      </c>
      <c r="B30" s="343"/>
      <c r="C30" s="343"/>
      <c r="D30" s="343"/>
      <c r="E30" s="343"/>
      <c r="F30" s="344"/>
      <c r="G30" s="343"/>
      <c r="H30" s="146">
        <f>SUM(H29)</f>
        <v>0</v>
      </c>
    </row>
    <row r="31" spans="1:8">
      <c r="A31" s="345"/>
      <c r="B31" s="345"/>
      <c r="C31" s="345"/>
      <c r="D31" s="345"/>
      <c r="E31" s="345"/>
      <c r="F31" s="346"/>
      <c r="G31" s="345"/>
      <c r="H31" s="345"/>
    </row>
    <row r="32" spans="1:8" ht="24">
      <c r="A32" s="349" t="s">
        <v>340</v>
      </c>
      <c r="B32" s="349"/>
      <c r="C32" s="349"/>
      <c r="D32" s="349"/>
      <c r="E32" s="139" t="s">
        <v>335</v>
      </c>
      <c r="F32" s="140" t="s">
        <v>341</v>
      </c>
      <c r="G32" s="140" t="s">
        <v>337</v>
      </c>
      <c r="H32" s="141" t="s">
        <v>338</v>
      </c>
    </row>
    <row r="33" spans="1:8" ht="34.5" customHeight="1">
      <c r="A33" s="147" t="s">
        <v>357</v>
      </c>
      <c r="B33" s="339" t="str">
        <f>'Mapa de cotação'!B459</f>
        <v>POSTE DE CONCRETO ARMADA - 10/300 DT</v>
      </c>
      <c r="C33" s="340"/>
      <c r="D33" s="341"/>
      <c r="E33" s="143" t="s">
        <v>331</v>
      </c>
      <c r="F33" s="144">
        <v>1</v>
      </c>
      <c r="G33" s="145">
        <f>'Mapa de cotação'!J459</f>
        <v>834.17</v>
      </c>
      <c r="H33" s="145">
        <f>F33*G33</f>
        <v>834.17</v>
      </c>
    </row>
    <row r="34" spans="1:8" ht="34.5" customHeight="1">
      <c r="A34" s="147">
        <v>11029</v>
      </c>
      <c r="B34" s="342" t="s">
        <v>346</v>
      </c>
      <c r="C34" s="340"/>
      <c r="D34" s="341"/>
      <c r="E34" s="143" t="s">
        <v>333</v>
      </c>
      <c r="F34" s="144">
        <v>0.15</v>
      </c>
      <c r="G34" s="145">
        <v>274.48</v>
      </c>
      <c r="H34" s="145">
        <f>F34*G34</f>
        <v>41.17</v>
      </c>
    </row>
    <row r="35" spans="1:8">
      <c r="A35" s="343" t="s">
        <v>342</v>
      </c>
      <c r="B35" s="343"/>
      <c r="C35" s="343"/>
      <c r="D35" s="343"/>
      <c r="E35" s="343"/>
      <c r="F35" s="344"/>
      <c r="G35" s="343"/>
      <c r="H35" s="146">
        <f>SUM(H33:H34)</f>
        <v>875.34</v>
      </c>
    </row>
    <row r="36" spans="1:8">
      <c r="A36" s="345"/>
      <c r="B36" s="345"/>
      <c r="C36" s="345"/>
      <c r="D36" s="345"/>
      <c r="E36" s="345"/>
      <c r="F36" s="346"/>
      <c r="G36" s="345"/>
      <c r="H36" s="345"/>
    </row>
    <row r="37" spans="1:8">
      <c r="A37" s="347" t="s">
        <v>343</v>
      </c>
      <c r="B37" s="347"/>
      <c r="C37" s="347"/>
      <c r="D37" s="347"/>
      <c r="E37" s="347"/>
      <c r="F37" s="348"/>
      <c r="G37" s="347"/>
      <c r="H37" s="148">
        <f>H26+H35+H30</f>
        <v>875.34</v>
      </c>
    </row>
    <row r="38" spans="1:8">
      <c r="A38" s="345"/>
      <c r="B38" s="345"/>
      <c r="C38" s="345"/>
      <c r="D38" s="345"/>
      <c r="E38" s="345"/>
      <c r="F38" s="346"/>
      <c r="G38" s="345"/>
      <c r="H38" s="345"/>
    </row>
    <row r="39" spans="1:8">
      <c r="A39" s="350" t="s">
        <v>351</v>
      </c>
      <c r="B39" s="350"/>
      <c r="C39" s="350"/>
      <c r="D39" s="350"/>
      <c r="E39" s="354" t="s">
        <v>334</v>
      </c>
      <c r="F39" s="355"/>
      <c r="G39" s="356"/>
      <c r="H39" s="356"/>
    </row>
    <row r="40" spans="1:8">
      <c r="A40" s="350" t="s">
        <v>350</v>
      </c>
      <c r="B40" s="350"/>
      <c r="C40" s="350"/>
      <c r="D40" s="350"/>
      <c r="E40" s="350"/>
      <c r="F40" s="351"/>
      <c r="G40" s="350"/>
      <c r="H40" s="350"/>
    </row>
    <row r="41" spans="1:8">
      <c r="A41" s="345"/>
      <c r="B41" s="345"/>
      <c r="C41" s="345"/>
      <c r="D41" s="345"/>
      <c r="E41" s="345"/>
      <c r="F41" s="346"/>
      <c r="G41" s="345"/>
      <c r="H41" s="345"/>
    </row>
    <row r="42" spans="1:8" ht="24">
      <c r="A42" s="349" t="s">
        <v>115</v>
      </c>
      <c r="B42" s="349"/>
      <c r="C42" s="349"/>
      <c r="D42" s="349"/>
      <c r="E42" s="139" t="s">
        <v>335</v>
      </c>
      <c r="F42" s="140" t="s">
        <v>336</v>
      </c>
      <c r="G42" s="140" t="s">
        <v>337</v>
      </c>
      <c r="H42" s="141" t="s">
        <v>338</v>
      </c>
    </row>
    <row r="43" spans="1:8" ht="30.75" customHeight="1">
      <c r="A43" s="142">
        <v>88316</v>
      </c>
      <c r="B43" s="352" t="s">
        <v>432</v>
      </c>
      <c r="C43" s="352"/>
      <c r="D43" s="353"/>
      <c r="E43" s="143" t="s">
        <v>56</v>
      </c>
      <c r="F43" s="144">
        <v>6</v>
      </c>
      <c r="G43" s="145">
        <v>0</v>
      </c>
      <c r="H43" s="145">
        <f>F43*G43</f>
        <v>0</v>
      </c>
    </row>
    <row r="44" spans="1:8" ht="41.25" customHeight="1">
      <c r="A44" s="142">
        <v>92873</v>
      </c>
      <c r="B44" s="352" t="s">
        <v>431</v>
      </c>
      <c r="C44" s="352"/>
      <c r="D44" s="353"/>
      <c r="E44" s="143" t="s">
        <v>333</v>
      </c>
      <c r="F44" s="144">
        <v>0.15</v>
      </c>
      <c r="G44" s="145">
        <v>0</v>
      </c>
      <c r="H44" s="145">
        <f>F44*G44</f>
        <v>0</v>
      </c>
    </row>
    <row r="45" spans="1:8">
      <c r="A45" s="343" t="s">
        <v>339</v>
      </c>
      <c r="B45" s="343"/>
      <c r="C45" s="343"/>
      <c r="D45" s="343"/>
      <c r="E45" s="343"/>
      <c r="F45" s="344"/>
      <c r="G45" s="343"/>
      <c r="H45" s="146">
        <f>SUM(H43:H44)</f>
        <v>0</v>
      </c>
    </row>
    <row r="46" spans="1:8">
      <c r="A46" s="345"/>
      <c r="B46" s="345"/>
      <c r="C46" s="345"/>
      <c r="D46" s="345"/>
      <c r="E46" s="345"/>
      <c r="F46" s="346"/>
      <c r="G46" s="345"/>
      <c r="H46" s="345"/>
    </row>
    <row r="47" spans="1:8" ht="24">
      <c r="A47" s="349" t="s">
        <v>345</v>
      </c>
      <c r="B47" s="349"/>
      <c r="C47" s="349"/>
      <c r="D47" s="349"/>
      <c r="E47" s="139" t="s">
        <v>335</v>
      </c>
      <c r="F47" s="140" t="s">
        <v>341</v>
      </c>
      <c r="G47" s="140" t="s">
        <v>337</v>
      </c>
      <c r="H47" s="141" t="s">
        <v>338</v>
      </c>
    </row>
    <row r="48" spans="1:8" ht="64.5" customHeight="1">
      <c r="A48" s="147">
        <v>91634</v>
      </c>
      <c r="B48" s="342" t="s">
        <v>429</v>
      </c>
      <c r="C48" s="340"/>
      <c r="D48" s="341"/>
      <c r="E48" s="143" t="s">
        <v>332</v>
      </c>
      <c r="F48" s="144">
        <v>1.25</v>
      </c>
      <c r="G48" s="145">
        <v>0</v>
      </c>
      <c r="H48" s="145">
        <f>F48*G48</f>
        <v>0</v>
      </c>
    </row>
    <row r="49" spans="1:8">
      <c r="A49" s="343" t="s">
        <v>339</v>
      </c>
      <c r="B49" s="343"/>
      <c r="C49" s="343"/>
      <c r="D49" s="343"/>
      <c r="E49" s="343"/>
      <c r="F49" s="344"/>
      <c r="G49" s="343"/>
      <c r="H49" s="146">
        <f>SUM(H48)</f>
        <v>0</v>
      </c>
    </row>
    <row r="50" spans="1:8">
      <c r="A50" s="345"/>
      <c r="B50" s="345"/>
      <c r="C50" s="345"/>
      <c r="D50" s="345"/>
      <c r="E50" s="345"/>
      <c r="F50" s="346"/>
      <c r="G50" s="345"/>
      <c r="H50" s="345"/>
    </row>
    <row r="51" spans="1:8" ht="24">
      <c r="A51" s="349" t="s">
        <v>340</v>
      </c>
      <c r="B51" s="349"/>
      <c r="C51" s="349"/>
      <c r="D51" s="349"/>
      <c r="E51" s="139" t="s">
        <v>335</v>
      </c>
      <c r="F51" s="140" t="s">
        <v>341</v>
      </c>
      <c r="G51" s="140" t="s">
        <v>337</v>
      </c>
      <c r="H51" s="141" t="s">
        <v>338</v>
      </c>
    </row>
    <row r="52" spans="1:8" ht="34.5" customHeight="1">
      <c r="A52" s="147" t="s">
        <v>356</v>
      </c>
      <c r="B52" s="339" t="str">
        <f>'Mapa de cotação'!B463</f>
        <v>POSTE DE CONCRETO ARMADA - 10/600 DT</v>
      </c>
      <c r="C52" s="340"/>
      <c r="D52" s="341"/>
      <c r="E52" s="143" t="s">
        <v>331</v>
      </c>
      <c r="F52" s="144">
        <v>1</v>
      </c>
      <c r="G52" s="145">
        <f>'Mapa de cotação'!J463</f>
        <v>1124.1500000000001</v>
      </c>
      <c r="H52" s="145">
        <f>F52*G52</f>
        <v>1124.1500000000001</v>
      </c>
    </row>
    <row r="53" spans="1:8" ht="34.5" customHeight="1">
      <c r="A53" s="147">
        <v>11029</v>
      </c>
      <c r="B53" s="342" t="s">
        <v>346</v>
      </c>
      <c r="C53" s="340"/>
      <c r="D53" s="341"/>
      <c r="E53" s="143" t="s">
        <v>333</v>
      </c>
      <c r="F53" s="144">
        <v>0.15</v>
      </c>
      <c r="G53" s="145">
        <v>274.48</v>
      </c>
      <c r="H53" s="145">
        <f>F53*G53</f>
        <v>41.17</v>
      </c>
    </row>
    <row r="54" spans="1:8">
      <c r="A54" s="343" t="s">
        <v>342</v>
      </c>
      <c r="B54" s="343"/>
      <c r="C54" s="343"/>
      <c r="D54" s="343"/>
      <c r="E54" s="343"/>
      <c r="F54" s="344"/>
      <c r="G54" s="343"/>
      <c r="H54" s="146">
        <f>SUM(H52:H53)</f>
        <v>1165.32</v>
      </c>
    </row>
    <row r="55" spans="1:8">
      <c r="A55" s="345"/>
      <c r="B55" s="345"/>
      <c r="C55" s="345"/>
      <c r="D55" s="345"/>
      <c r="E55" s="345"/>
      <c r="F55" s="346"/>
      <c r="G55" s="345"/>
      <c r="H55" s="345"/>
    </row>
    <row r="56" spans="1:8">
      <c r="A56" s="347" t="s">
        <v>343</v>
      </c>
      <c r="B56" s="347"/>
      <c r="C56" s="347"/>
      <c r="D56" s="347"/>
      <c r="E56" s="347"/>
      <c r="F56" s="348"/>
      <c r="G56" s="347"/>
      <c r="H56" s="148">
        <f>H45+H54+H49</f>
        <v>1165.32</v>
      </c>
    </row>
    <row r="57" spans="1:8">
      <c r="A57" s="345"/>
      <c r="B57" s="345"/>
      <c r="C57" s="345"/>
      <c r="D57" s="345"/>
      <c r="E57" s="345"/>
      <c r="F57" s="346"/>
      <c r="G57" s="345"/>
      <c r="H57" s="345"/>
    </row>
    <row r="58" spans="1:8">
      <c r="A58" s="350" t="s">
        <v>352</v>
      </c>
      <c r="B58" s="350"/>
      <c r="C58" s="350"/>
      <c r="D58" s="350"/>
      <c r="E58" s="354" t="s">
        <v>334</v>
      </c>
      <c r="F58" s="355"/>
      <c r="G58" s="356"/>
      <c r="H58" s="356"/>
    </row>
    <row r="59" spans="1:8">
      <c r="A59" s="350" t="s">
        <v>354</v>
      </c>
      <c r="B59" s="350"/>
      <c r="C59" s="350"/>
      <c r="D59" s="350"/>
      <c r="E59" s="350"/>
      <c r="F59" s="351"/>
      <c r="G59" s="350"/>
      <c r="H59" s="350"/>
    </row>
    <row r="60" spans="1:8">
      <c r="A60" s="345"/>
      <c r="B60" s="345"/>
      <c r="C60" s="345"/>
      <c r="D60" s="345"/>
      <c r="E60" s="345"/>
      <c r="F60" s="346"/>
      <c r="G60" s="345"/>
      <c r="H60" s="345"/>
    </row>
    <row r="61" spans="1:8" ht="24">
      <c r="A61" s="349" t="s">
        <v>115</v>
      </c>
      <c r="B61" s="349"/>
      <c r="C61" s="349"/>
      <c r="D61" s="349"/>
      <c r="E61" s="139" t="s">
        <v>335</v>
      </c>
      <c r="F61" s="140" t="s">
        <v>336</v>
      </c>
      <c r="G61" s="140" t="s">
        <v>337</v>
      </c>
      <c r="H61" s="141" t="s">
        <v>338</v>
      </c>
    </row>
    <row r="62" spans="1:8" ht="29.25" customHeight="1">
      <c r="A62" s="142">
        <v>88316</v>
      </c>
      <c r="B62" s="352" t="s">
        <v>432</v>
      </c>
      <c r="C62" s="352"/>
      <c r="D62" s="353"/>
      <c r="E62" s="143" t="s">
        <v>56</v>
      </c>
      <c r="F62" s="144">
        <v>6</v>
      </c>
      <c r="G62" s="145">
        <v>0</v>
      </c>
      <c r="H62" s="145">
        <f>F62*G62</f>
        <v>0</v>
      </c>
    </row>
    <row r="63" spans="1:8" ht="40.5" customHeight="1">
      <c r="A63" s="142">
        <v>92873</v>
      </c>
      <c r="B63" s="352" t="s">
        <v>431</v>
      </c>
      <c r="C63" s="352"/>
      <c r="D63" s="353"/>
      <c r="E63" s="143" t="s">
        <v>333</v>
      </c>
      <c r="F63" s="144">
        <v>0.15</v>
      </c>
      <c r="G63" s="145">
        <v>0</v>
      </c>
      <c r="H63" s="145">
        <f>F63*G63</f>
        <v>0</v>
      </c>
    </row>
    <row r="64" spans="1:8">
      <c r="A64" s="343" t="s">
        <v>339</v>
      </c>
      <c r="B64" s="343"/>
      <c r="C64" s="343"/>
      <c r="D64" s="343"/>
      <c r="E64" s="343"/>
      <c r="F64" s="344"/>
      <c r="G64" s="343"/>
      <c r="H64" s="146">
        <f>SUM(H62:H63)</f>
        <v>0</v>
      </c>
    </row>
    <row r="65" spans="1:8">
      <c r="A65" s="345"/>
      <c r="B65" s="345"/>
      <c r="C65" s="345"/>
      <c r="D65" s="345"/>
      <c r="E65" s="345"/>
      <c r="F65" s="346"/>
      <c r="G65" s="345"/>
      <c r="H65" s="345"/>
    </row>
    <row r="66" spans="1:8" ht="24">
      <c r="A66" s="349" t="s">
        <v>345</v>
      </c>
      <c r="B66" s="349"/>
      <c r="C66" s="349"/>
      <c r="D66" s="349"/>
      <c r="E66" s="139" t="s">
        <v>335</v>
      </c>
      <c r="F66" s="140" t="s">
        <v>341</v>
      </c>
      <c r="G66" s="140" t="s">
        <v>337</v>
      </c>
      <c r="H66" s="141" t="s">
        <v>338</v>
      </c>
    </row>
    <row r="67" spans="1:8" ht="65.25" customHeight="1">
      <c r="A67" s="147">
        <v>91634</v>
      </c>
      <c r="B67" s="342" t="s">
        <v>429</v>
      </c>
      <c r="C67" s="340"/>
      <c r="D67" s="341"/>
      <c r="E67" s="143" t="s">
        <v>332</v>
      </c>
      <c r="F67" s="144">
        <v>1.25</v>
      </c>
      <c r="G67" s="145">
        <v>0</v>
      </c>
      <c r="H67" s="145">
        <f>F67*G67</f>
        <v>0</v>
      </c>
    </row>
    <row r="68" spans="1:8">
      <c r="A68" s="343" t="s">
        <v>339</v>
      </c>
      <c r="B68" s="343"/>
      <c r="C68" s="343"/>
      <c r="D68" s="343"/>
      <c r="E68" s="343"/>
      <c r="F68" s="344"/>
      <c r="G68" s="343"/>
      <c r="H68" s="146">
        <f>SUM(H67)</f>
        <v>0</v>
      </c>
    </row>
    <row r="69" spans="1:8">
      <c r="A69" s="345"/>
      <c r="B69" s="345"/>
      <c r="C69" s="345"/>
      <c r="D69" s="345"/>
      <c r="E69" s="345"/>
      <c r="F69" s="346"/>
      <c r="G69" s="345"/>
      <c r="H69" s="345"/>
    </row>
    <row r="70" spans="1:8" ht="24">
      <c r="A70" s="349" t="s">
        <v>340</v>
      </c>
      <c r="B70" s="349"/>
      <c r="C70" s="349"/>
      <c r="D70" s="349"/>
      <c r="E70" s="139" t="s">
        <v>335</v>
      </c>
      <c r="F70" s="140" t="s">
        <v>341</v>
      </c>
      <c r="G70" s="140" t="s">
        <v>337</v>
      </c>
      <c r="H70" s="141" t="s">
        <v>338</v>
      </c>
    </row>
    <row r="71" spans="1:8" ht="34.5" customHeight="1">
      <c r="A71" s="147" t="s">
        <v>355</v>
      </c>
      <c r="B71" s="339" t="str">
        <f>'Mapa de cotação'!B467</f>
        <v>POSTE DE CONCRETO ARMADA - 11/1000 DT</v>
      </c>
      <c r="C71" s="340"/>
      <c r="D71" s="341"/>
      <c r="E71" s="143" t="s">
        <v>331</v>
      </c>
      <c r="F71" s="144">
        <v>1</v>
      </c>
      <c r="G71" s="145">
        <f>'Mapa de cotação'!J467</f>
        <v>1932.96</v>
      </c>
      <c r="H71" s="145">
        <f>F71*G71</f>
        <v>1932.96</v>
      </c>
    </row>
    <row r="72" spans="1:8" ht="34.5" customHeight="1">
      <c r="A72" s="147">
        <v>11029</v>
      </c>
      <c r="B72" s="342" t="s">
        <v>346</v>
      </c>
      <c r="C72" s="340"/>
      <c r="D72" s="341"/>
      <c r="E72" s="143" t="s">
        <v>333</v>
      </c>
      <c r="F72" s="144">
        <v>0.15</v>
      </c>
      <c r="G72" s="145">
        <v>274.48</v>
      </c>
      <c r="H72" s="145">
        <f>F72*G72</f>
        <v>41.17</v>
      </c>
    </row>
    <row r="73" spans="1:8">
      <c r="A73" s="343" t="s">
        <v>342</v>
      </c>
      <c r="B73" s="343"/>
      <c r="C73" s="343"/>
      <c r="D73" s="343"/>
      <c r="E73" s="343"/>
      <c r="F73" s="344"/>
      <c r="G73" s="343"/>
      <c r="H73" s="146">
        <f>SUM(H71:H72)</f>
        <v>1974.13</v>
      </c>
    </row>
    <row r="74" spans="1:8">
      <c r="A74" s="345"/>
      <c r="B74" s="345"/>
      <c r="C74" s="345"/>
      <c r="D74" s="345"/>
      <c r="E74" s="345"/>
      <c r="F74" s="346"/>
      <c r="G74" s="345"/>
      <c r="H74" s="345"/>
    </row>
    <row r="75" spans="1:8">
      <c r="A75" s="347" t="s">
        <v>343</v>
      </c>
      <c r="B75" s="347"/>
      <c r="C75" s="347"/>
      <c r="D75" s="347"/>
      <c r="E75" s="347"/>
      <c r="F75" s="348"/>
      <c r="G75" s="347"/>
      <c r="H75" s="148">
        <f>H64+H73+H68</f>
        <v>1974.13</v>
      </c>
    </row>
    <row r="76" spans="1:8">
      <c r="A76" s="345"/>
      <c r="B76" s="345"/>
      <c r="C76" s="345"/>
      <c r="D76" s="345"/>
      <c r="E76" s="345"/>
      <c r="F76" s="346"/>
      <c r="G76" s="345"/>
      <c r="H76" s="345"/>
    </row>
    <row r="77" spans="1:8">
      <c r="A77" s="350" t="s">
        <v>359</v>
      </c>
      <c r="B77" s="350"/>
      <c r="C77" s="350"/>
      <c r="D77" s="350"/>
      <c r="E77" s="354" t="s">
        <v>334</v>
      </c>
      <c r="F77" s="355"/>
      <c r="G77" s="356"/>
      <c r="H77" s="356"/>
    </row>
    <row r="78" spans="1:8">
      <c r="A78" s="350" t="s">
        <v>353</v>
      </c>
      <c r="B78" s="350"/>
      <c r="C78" s="350"/>
      <c r="D78" s="350"/>
      <c r="E78" s="350"/>
      <c r="F78" s="351"/>
      <c r="G78" s="350"/>
      <c r="H78" s="350"/>
    </row>
    <row r="79" spans="1:8">
      <c r="A79" s="345"/>
      <c r="B79" s="345"/>
      <c r="C79" s="345"/>
      <c r="D79" s="345"/>
      <c r="E79" s="345"/>
      <c r="F79" s="346"/>
      <c r="G79" s="345"/>
      <c r="H79" s="345"/>
    </row>
    <row r="80" spans="1:8" ht="24">
      <c r="A80" s="349" t="s">
        <v>115</v>
      </c>
      <c r="B80" s="349"/>
      <c r="C80" s="349"/>
      <c r="D80" s="349"/>
      <c r="E80" s="139" t="s">
        <v>335</v>
      </c>
      <c r="F80" s="140" t="s">
        <v>336</v>
      </c>
      <c r="G80" s="140" t="s">
        <v>337</v>
      </c>
      <c r="H80" s="141" t="s">
        <v>338</v>
      </c>
    </row>
    <row r="81" spans="1:8" ht="30" customHeight="1">
      <c r="A81" s="142">
        <v>88316</v>
      </c>
      <c r="B81" s="352" t="s">
        <v>432</v>
      </c>
      <c r="C81" s="352"/>
      <c r="D81" s="353"/>
      <c r="E81" s="143" t="s">
        <v>56</v>
      </c>
      <c r="F81" s="144">
        <v>6</v>
      </c>
      <c r="G81" s="145">
        <v>0</v>
      </c>
      <c r="H81" s="145">
        <f>F81*G81</f>
        <v>0</v>
      </c>
    </row>
    <row r="82" spans="1:8" ht="38.25" customHeight="1">
      <c r="A82" s="142">
        <v>92873</v>
      </c>
      <c r="B82" s="352" t="s">
        <v>431</v>
      </c>
      <c r="C82" s="352"/>
      <c r="D82" s="353"/>
      <c r="E82" s="143" t="s">
        <v>333</v>
      </c>
      <c r="F82" s="144">
        <v>0.15</v>
      </c>
      <c r="G82" s="145">
        <v>0</v>
      </c>
      <c r="H82" s="145">
        <f>F82*G82</f>
        <v>0</v>
      </c>
    </row>
    <row r="83" spans="1:8">
      <c r="A83" s="343" t="s">
        <v>339</v>
      </c>
      <c r="B83" s="343"/>
      <c r="C83" s="343"/>
      <c r="D83" s="343"/>
      <c r="E83" s="343"/>
      <c r="F83" s="344"/>
      <c r="G83" s="343"/>
      <c r="H83" s="146">
        <f>SUM(H81:H82)</f>
        <v>0</v>
      </c>
    </row>
    <row r="84" spans="1:8">
      <c r="A84" s="345"/>
      <c r="B84" s="345"/>
      <c r="C84" s="345"/>
      <c r="D84" s="345"/>
      <c r="E84" s="345"/>
      <c r="F84" s="346"/>
      <c r="G84" s="345"/>
      <c r="H84" s="345"/>
    </row>
    <row r="85" spans="1:8" ht="24">
      <c r="A85" s="349" t="s">
        <v>345</v>
      </c>
      <c r="B85" s="349"/>
      <c r="C85" s="349"/>
      <c r="D85" s="349"/>
      <c r="E85" s="139" t="s">
        <v>335</v>
      </c>
      <c r="F85" s="140" t="s">
        <v>341</v>
      </c>
      <c r="G85" s="140" t="s">
        <v>337</v>
      </c>
      <c r="H85" s="141" t="s">
        <v>338</v>
      </c>
    </row>
    <row r="86" spans="1:8" ht="64.5" customHeight="1">
      <c r="A86" s="147">
        <v>91634</v>
      </c>
      <c r="B86" s="342" t="s">
        <v>430</v>
      </c>
      <c r="C86" s="340"/>
      <c r="D86" s="341"/>
      <c r="E86" s="143" t="s">
        <v>332</v>
      </c>
      <c r="F86" s="144">
        <v>1.25</v>
      </c>
      <c r="G86" s="145">
        <v>0</v>
      </c>
      <c r="H86" s="145">
        <f>F86*G86</f>
        <v>0</v>
      </c>
    </row>
    <row r="87" spans="1:8">
      <c r="A87" s="343" t="s">
        <v>339</v>
      </c>
      <c r="B87" s="343"/>
      <c r="C87" s="343"/>
      <c r="D87" s="343"/>
      <c r="E87" s="343"/>
      <c r="F87" s="344"/>
      <c r="G87" s="343"/>
      <c r="H87" s="146">
        <f>SUM(H86)</f>
        <v>0</v>
      </c>
    </row>
    <row r="88" spans="1:8">
      <c r="A88" s="345"/>
      <c r="B88" s="345"/>
      <c r="C88" s="345"/>
      <c r="D88" s="345"/>
      <c r="E88" s="345"/>
      <c r="F88" s="346"/>
      <c r="G88" s="345"/>
      <c r="H88" s="345"/>
    </row>
    <row r="89" spans="1:8" ht="24">
      <c r="A89" s="349" t="s">
        <v>340</v>
      </c>
      <c r="B89" s="349"/>
      <c r="C89" s="349"/>
      <c r="D89" s="349"/>
      <c r="E89" s="139" t="s">
        <v>335</v>
      </c>
      <c r="F89" s="140" t="s">
        <v>341</v>
      </c>
      <c r="G89" s="140" t="s">
        <v>337</v>
      </c>
      <c r="H89" s="141" t="s">
        <v>338</v>
      </c>
    </row>
    <row r="90" spans="1:8" ht="34.5" customHeight="1">
      <c r="A90" s="147" t="s">
        <v>360</v>
      </c>
      <c r="B90" s="339" t="str">
        <f>'Mapa de cotação'!B475</f>
        <v>POSTE DE CONCRETO ARMADA - 11/300 DT</v>
      </c>
      <c r="C90" s="340"/>
      <c r="D90" s="341"/>
      <c r="E90" s="143" t="s">
        <v>331</v>
      </c>
      <c r="F90" s="144">
        <v>1</v>
      </c>
      <c r="G90" s="145">
        <f>'Mapa de cotação'!J475</f>
        <v>1169.1500000000001</v>
      </c>
      <c r="H90" s="145">
        <f>F90*G90</f>
        <v>1169.1500000000001</v>
      </c>
    </row>
    <row r="91" spans="1:8" ht="34.5" customHeight="1">
      <c r="A91" s="147">
        <v>11029</v>
      </c>
      <c r="B91" s="342" t="s">
        <v>346</v>
      </c>
      <c r="C91" s="340"/>
      <c r="D91" s="341"/>
      <c r="E91" s="143" t="s">
        <v>333</v>
      </c>
      <c r="F91" s="144">
        <v>0.15</v>
      </c>
      <c r="G91" s="145">
        <v>274.48</v>
      </c>
      <c r="H91" s="145">
        <f>F91*G91</f>
        <v>41.17</v>
      </c>
    </row>
    <row r="92" spans="1:8">
      <c r="A92" s="343" t="s">
        <v>342</v>
      </c>
      <c r="B92" s="343"/>
      <c r="C92" s="343"/>
      <c r="D92" s="343"/>
      <c r="E92" s="343"/>
      <c r="F92" s="344"/>
      <c r="G92" s="343"/>
      <c r="H92" s="146">
        <f>SUM(H90:H91)</f>
        <v>1210.32</v>
      </c>
    </row>
    <row r="93" spans="1:8">
      <c r="A93" s="345"/>
      <c r="B93" s="345"/>
      <c r="C93" s="345"/>
      <c r="D93" s="345"/>
      <c r="E93" s="345"/>
      <c r="F93" s="346"/>
      <c r="G93" s="345"/>
      <c r="H93" s="345"/>
    </row>
    <row r="94" spans="1:8">
      <c r="A94" s="347" t="s">
        <v>343</v>
      </c>
      <c r="B94" s="347"/>
      <c r="C94" s="347"/>
      <c r="D94" s="347"/>
      <c r="E94" s="347"/>
      <c r="F94" s="348"/>
      <c r="G94" s="347"/>
      <c r="H94" s="148">
        <f>H83+H92+H87</f>
        <v>1210.32</v>
      </c>
    </row>
    <row r="95" spans="1:8">
      <c r="A95" s="345"/>
      <c r="B95" s="345"/>
      <c r="C95" s="345"/>
      <c r="D95" s="345"/>
      <c r="E95" s="345"/>
      <c r="F95" s="346"/>
      <c r="G95" s="345"/>
      <c r="H95" s="345"/>
    </row>
    <row r="96" spans="1:8">
      <c r="A96" s="350" t="s">
        <v>361</v>
      </c>
      <c r="B96" s="350"/>
      <c r="C96" s="350"/>
      <c r="D96" s="350"/>
      <c r="E96" s="354" t="s">
        <v>334</v>
      </c>
      <c r="F96" s="355"/>
      <c r="G96" s="356"/>
      <c r="H96" s="356"/>
    </row>
    <row r="97" spans="1:8">
      <c r="A97" s="350" t="s">
        <v>362</v>
      </c>
      <c r="B97" s="350"/>
      <c r="C97" s="350"/>
      <c r="D97" s="350"/>
      <c r="E97" s="350"/>
      <c r="F97" s="351"/>
      <c r="G97" s="350"/>
      <c r="H97" s="350"/>
    </row>
    <row r="98" spans="1:8">
      <c r="A98" s="345"/>
      <c r="B98" s="345"/>
      <c r="C98" s="345"/>
      <c r="D98" s="345"/>
      <c r="E98" s="345"/>
      <c r="F98" s="346"/>
      <c r="G98" s="345"/>
      <c r="H98" s="345"/>
    </row>
    <row r="99" spans="1:8" ht="24">
      <c r="A99" s="349" t="s">
        <v>115</v>
      </c>
      <c r="B99" s="349"/>
      <c r="C99" s="349"/>
      <c r="D99" s="349"/>
      <c r="E99" s="139" t="s">
        <v>335</v>
      </c>
      <c r="F99" s="140" t="s">
        <v>336</v>
      </c>
      <c r="G99" s="140" t="s">
        <v>337</v>
      </c>
      <c r="H99" s="141" t="s">
        <v>338</v>
      </c>
    </row>
    <row r="100" spans="1:8" ht="32.25" customHeight="1">
      <c r="A100" s="142">
        <v>88316</v>
      </c>
      <c r="B100" s="352" t="s">
        <v>428</v>
      </c>
      <c r="C100" s="352"/>
      <c r="D100" s="353"/>
      <c r="E100" s="143" t="s">
        <v>56</v>
      </c>
      <c r="F100" s="144">
        <v>6</v>
      </c>
      <c r="G100" s="145">
        <v>0</v>
      </c>
      <c r="H100" s="145">
        <f>F100*G100</f>
        <v>0</v>
      </c>
    </row>
    <row r="101" spans="1:8" ht="39.75" customHeight="1">
      <c r="A101" s="142">
        <v>92873</v>
      </c>
      <c r="B101" s="352" t="s">
        <v>431</v>
      </c>
      <c r="C101" s="352"/>
      <c r="D101" s="353"/>
      <c r="E101" s="143" t="s">
        <v>333</v>
      </c>
      <c r="F101" s="144">
        <v>0.15</v>
      </c>
      <c r="G101" s="145">
        <v>0</v>
      </c>
      <c r="H101" s="145">
        <f>F101*G101</f>
        <v>0</v>
      </c>
    </row>
    <row r="102" spans="1:8">
      <c r="A102" s="343" t="s">
        <v>339</v>
      </c>
      <c r="B102" s="343"/>
      <c r="C102" s="343"/>
      <c r="D102" s="343"/>
      <c r="E102" s="343"/>
      <c r="F102" s="344"/>
      <c r="G102" s="343"/>
      <c r="H102" s="146">
        <f>SUM(H100:H101)</f>
        <v>0</v>
      </c>
    </row>
    <row r="103" spans="1:8">
      <c r="A103" s="345"/>
      <c r="B103" s="345"/>
      <c r="C103" s="345"/>
      <c r="D103" s="345"/>
      <c r="E103" s="345"/>
      <c r="F103" s="346"/>
      <c r="G103" s="345"/>
      <c r="H103" s="345"/>
    </row>
    <row r="104" spans="1:8" ht="24">
      <c r="A104" s="349" t="s">
        <v>345</v>
      </c>
      <c r="B104" s="349"/>
      <c r="C104" s="349"/>
      <c r="D104" s="349"/>
      <c r="E104" s="139" t="s">
        <v>335</v>
      </c>
      <c r="F104" s="140" t="s">
        <v>341</v>
      </c>
      <c r="G104" s="140" t="s">
        <v>337</v>
      </c>
      <c r="H104" s="141" t="s">
        <v>338</v>
      </c>
    </row>
    <row r="105" spans="1:8" ht="66" customHeight="1">
      <c r="A105" s="147">
        <v>91634</v>
      </c>
      <c r="B105" s="342" t="s">
        <v>429</v>
      </c>
      <c r="C105" s="340"/>
      <c r="D105" s="341"/>
      <c r="E105" s="143" t="s">
        <v>332</v>
      </c>
      <c r="F105" s="144">
        <v>1.25</v>
      </c>
      <c r="G105" s="145">
        <v>0</v>
      </c>
      <c r="H105" s="145">
        <f>F105*G105</f>
        <v>0</v>
      </c>
    </row>
    <row r="106" spans="1:8">
      <c r="A106" s="343" t="s">
        <v>339</v>
      </c>
      <c r="B106" s="343"/>
      <c r="C106" s="343"/>
      <c r="D106" s="343"/>
      <c r="E106" s="343"/>
      <c r="F106" s="344"/>
      <c r="G106" s="343"/>
      <c r="H106" s="146">
        <f>SUM(H105)</f>
        <v>0</v>
      </c>
    </row>
    <row r="107" spans="1:8">
      <c r="A107" s="345"/>
      <c r="B107" s="345"/>
      <c r="C107" s="345"/>
      <c r="D107" s="345"/>
      <c r="E107" s="345"/>
      <c r="F107" s="346"/>
      <c r="G107" s="345"/>
      <c r="H107" s="345"/>
    </row>
    <row r="108" spans="1:8" ht="24">
      <c r="A108" s="349" t="s">
        <v>340</v>
      </c>
      <c r="B108" s="349"/>
      <c r="C108" s="349"/>
      <c r="D108" s="349"/>
      <c r="E108" s="139" t="s">
        <v>335</v>
      </c>
      <c r="F108" s="140" t="s">
        <v>341</v>
      </c>
      <c r="G108" s="140" t="s">
        <v>337</v>
      </c>
      <c r="H108" s="141" t="s">
        <v>338</v>
      </c>
    </row>
    <row r="109" spans="1:8" ht="34.5" customHeight="1">
      <c r="A109" s="147" t="s">
        <v>363</v>
      </c>
      <c r="B109" s="339" t="str">
        <f>'Mapa de cotação'!B479</f>
        <v>POSTE DE CONCRETO ARMADA - 11/600 DT</v>
      </c>
      <c r="C109" s="340"/>
      <c r="D109" s="341"/>
      <c r="E109" s="143" t="s">
        <v>331</v>
      </c>
      <c r="F109" s="144">
        <v>1</v>
      </c>
      <c r="G109" s="145">
        <f>'Mapa de cotação'!J479</f>
        <v>1433.07</v>
      </c>
      <c r="H109" s="145">
        <f>F109*G109</f>
        <v>1433.07</v>
      </c>
    </row>
    <row r="110" spans="1:8" ht="34.5" customHeight="1">
      <c r="A110" s="147">
        <v>11029</v>
      </c>
      <c r="B110" s="342" t="s">
        <v>346</v>
      </c>
      <c r="C110" s="340"/>
      <c r="D110" s="341"/>
      <c r="E110" s="143" t="s">
        <v>333</v>
      </c>
      <c r="F110" s="144">
        <v>0.15</v>
      </c>
      <c r="G110" s="145">
        <v>274.48</v>
      </c>
      <c r="H110" s="145">
        <f>F110*G110</f>
        <v>41.17</v>
      </c>
    </row>
    <row r="111" spans="1:8">
      <c r="A111" s="343" t="s">
        <v>342</v>
      </c>
      <c r="B111" s="343"/>
      <c r="C111" s="343"/>
      <c r="D111" s="343"/>
      <c r="E111" s="343"/>
      <c r="F111" s="344"/>
      <c r="G111" s="343"/>
      <c r="H111" s="146">
        <f>SUM(H109:H110)</f>
        <v>1474.24</v>
      </c>
    </row>
    <row r="112" spans="1:8">
      <c r="A112" s="345"/>
      <c r="B112" s="345"/>
      <c r="C112" s="345"/>
      <c r="D112" s="345"/>
      <c r="E112" s="345"/>
      <c r="F112" s="346"/>
      <c r="G112" s="345"/>
      <c r="H112" s="345"/>
    </row>
    <row r="113" spans="1:8">
      <c r="A113" s="347" t="s">
        <v>343</v>
      </c>
      <c r="B113" s="347"/>
      <c r="C113" s="347"/>
      <c r="D113" s="347"/>
      <c r="E113" s="347"/>
      <c r="F113" s="348"/>
      <c r="G113" s="347"/>
      <c r="H113" s="148">
        <f>H102+H111+H106</f>
        <v>1474.24</v>
      </c>
    </row>
    <row r="114" spans="1:8">
      <c r="A114" s="345"/>
      <c r="B114" s="345"/>
      <c r="C114" s="345"/>
      <c r="D114" s="345"/>
      <c r="E114" s="345"/>
      <c r="F114" s="346"/>
      <c r="G114" s="345"/>
      <c r="H114" s="345"/>
    </row>
  </sheetData>
  <mergeCells count="126">
    <mergeCell ref="A4:D4"/>
    <mergeCell ref="B5:D5"/>
    <mergeCell ref="B6:D6"/>
    <mergeCell ref="A7:G7"/>
    <mergeCell ref="A8:H8"/>
    <mergeCell ref="A13:D13"/>
    <mergeCell ref="A1:D1"/>
    <mergeCell ref="E1:F1"/>
    <mergeCell ref="G1:H1"/>
    <mergeCell ref="A2:H2"/>
    <mergeCell ref="A3:H3"/>
    <mergeCell ref="A18:G18"/>
    <mergeCell ref="A9:D9"/>
    <mergeCell ref="B10:D10"/>
    <mergeCell ref="A11:G11"/>
    <mergeCell ref="A12:H12"/>
    <mergeCell ref="B14:D14"/>
    <mergeCell ref="B15:D15"/>
    <mergeCell ref="A16:G16"/>
    <mergeCell ref="A17:H17"/>
    <mergeCell ref="A23:D23"/>
    <mergeCell ref="B24:D24"/>
    <mergeCell ref="B25:D25"/>
    <mergeCell ref="A26:G26"/>
    <mergeCell ref="A27:H27"/>
    <mergeCell ref="A28:D28"/>
    <mergeCell ref="A19:H19"/>
    <mergeCell ref="A20:D20"/>
    <mergeCell ref="E20:F20"/>
    <mergeCell ref="G20:H20"/>
    <mergeCell ref="A21:H21"/>
    <mergeCell ref="A22:H22"/>
    <mergeCell ref="A35:G35"/>
    <mergeCell ref="A36:H36"/>
    <mergeCell ref="A37:G37"/>
    <mergeCell ref="B29:D29"/>
    <mergeCell ref="A30:G30"/>
    <mergeCell ref="A31:H31"/>
    <mergeCell ref="A32:D32"/>
    <mergeCell ref="B33:D33"/>
    <mergeCell ref="B34:D34"/>
    <mergeCell ref="A42:D42"/>
    <mergeCell ref="B43:D43"/>
    <mergeCell ref="B44:D44"/>
    <mergeCell ref="A45:G45"/>
    <mergeCell ref="A46:H46"/>
    <mergeCell ref="A47:D47"/>
    <mergeCell ref="A38:H38"/>
    <mergeCell ref="A39:D39"/>
    <mergeCell ref="E39:F39"/>
    <mergeCell ref="G39:H39"/>
    <mergeCell ref="A40:H40"/>
    <mergeCell ref="A41:H41"/>
    <mergeCell ref="A54:G54"/>
    <mergeCell ref="A55:H55"/>
    <mergeCell ref="A56:G56"/>
    <mergeCell ref="A57:H57"/>
    <mergeCell ref="A58:D58"/>
    <mergeCell ref="E58:F58"/>
    <mergeCell ref="G58:H58"/>
    <mergeCell ref="B48:D48"/>
    <mergeCell ref="A49:G49"/>
    <mergeCell ref="A50:H50"/>
    <mergeCell ref="A51:D51"/>
    <mergeCell ref="B52:D52"/>
    <mergeCell ref="B53:D53"/>
    <mergeCell ref="A65:H65"/>
    <mergeCell ref="A66:D66"/>
    <mergeCell ref="B67:D67"/>
    <mergeCell ref="A68:G68"/>
    <mergeCell ref="A69:H69"/>
    <mergeCell ref="A70:D70"/>
    <mergeCell ref="A59:H59"/>
    <mergeCell ref="A60:H60"/>
    <mergeCell ref="A61:D61"/>
    <mergeCell ref="B62:D62"/>
    <mergeCell ref="B63:D63"/>
    <mergeCell ref="A64:G64"/>
    <mergeCell ref="A77:D77"/>
    <mergeCell ref="E77:F77"/>
    <mergeCell ref="G77:H77"/>
    <mergeCell ref="A78:H78"/>
    <mergeCell ref="A79:H79"/>
    <mergeCell ref="A80:D80"/>
    <mergeCell ref="B71:D71"/>
    <mergeCell ref="B72:D72"/>
    <mergeCell ref="A73:G73"/>
    <mergeCell ref="A74:H74"/>
    <mergeCell ref="A75:G75"/>
    <mergeCell ref="A76:H76"/>
    <mergeCell ref="A87:G87"/>
    <mergeCell ref="A88:H88"/>
    <mergeCell ref="A89:D89"/>
    <mergeCell ref="B90:D90"/>
    <mergeCell ref="B91:D91"/>
    <mergeCell ref="A92:G92"/>
    <mergeCell ref="B81:D81"/>
    <mergeCell ref="B82:D82"/>
    <mergeCell ref="A83:G83"/>
    <mergeCell ref="A84:H84"/>
    <mergeCell ref="A85:D85"/>
    <mergeCell ref="B86:D86"/>
    <mergeCell ref="A97:H97"/>
    <mergeCell ref="A98:H98"/>
    <mergeCell ref="A99:D99"/>
    <mergeCell ref="B100:D100"/>
    <mergeCell ref="B101:D101"/>
    <mergeCell ref="A102:G102"/>
    <mergeCell ref="A93:H93"/>
    <mergeCell ref="A94:G94"/>
    <mergeCell ref="A95:H95"/>
    <mergeCell ref="A96:D96"/>
    <mergeCell ref="E96:F96"/>
    <mergeCell ref="G96:H96"/>
    <mergeCell ref="B109:D109"/>
    <mergeCell ref="B110:D110"/>
    <mergeCell ref="A111:G111"/>
    <mergeCell ref="A112:H112"/>
    <mergeCell ref="A113:G113"/>
    <mergeCell ref="A114:H114"/>
    <mergeCell ref="A103:H103"/>
    <mergeCell ref="A104:D104"/>
    <mergeCell ref="B105:D105"/>
    <mergeCell ref="A106:G106"/>
    <mergeCell ref="A107:H107"/>
    <mergeCell ref="A108:D108"/>
  </mergeCells>
  <pageMargins left="0.23622047244094491" right="0.15748031496062992" top="0.49" bottom="0.63" header="0.19685039370078741" footer="0.12"/>
  <pageSetup paperSize="9" orientation="portrait" horizontalDpi="4294967292" verticalDpi="1200" r:id="rId1"/>
  <headerFooter>
    <oddFooter>&amp;L&amp;G&amp;C&amp;A&amp;R&amp;P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2"/>
  <sheetViews>
    <sheetView workbookViewId="0">
      <selection activeCell="J19" sqref="J19"/>
    </sheetView>
  </sheetViews>
  <sheetFormatPr defaultRowHeight="15"/>
  <cols>
    <col min="2" max="2" width="11.28515625" bestFit="1" customWidth="1"/>
    <col min="6" max="6" width="12.28515625" customWidth="1"/>
    <col min="7" max="7" width="15" customWidth="1"/>
    <col min="10" max="10" width="25" customWidth="1"/>
  </cols>
  <sheetData>
    <row r="2" spans="1:14">
      <c r="A2" s="4"/>
      <c r="B2" s="4"/>
      <c r="C2" s="4"/>
      <c r="D2" s="4"/>
      <c r="E2" s="4"/>
      <c r="F2" s="4"/>
      <c r="G2" s="4"/>
      <c r="H2" s="4"/>
      <c r="I2" s="4"/>
      <c r="J2" s="4"/>
      <c r="K2" s="4"/>
      <c r="L2" s="4"/>
      <c r="M2" s="4"/>
      <c r="N2" s="4"/>
    </row>
    <row r="3" spans="1:14">
      <c r="K3" s="4"/>
      <c r="L3" s="4"/>
      <c r="M3" s="4"/>
      <c r="N3" s="4"/>
    </row>
    <row r="4" spans="1:14">
      <c r="A4" s="111" t="s">
        <v>71</v>
      </c>
      <c r="B4" s="111" t="s">
        <v>72</v>
      </c>
      <c r="C4" s="111" t="s">
        <v>56</v>
      </c>
      <c r="D4" s="111" t="s">
        <v>55</v>
      </c>
      <c r="E4" s="111" t="s">
        <v>92</v>
      </c>
      <c r="F4" s="111" t="s">
        <v>73</v>
      </c>
      <c r="H4" s="357" t="s">
        <v>113</v>
      </c>
      <c r="I4" s="358"/>
      <c r="J4" s="122">
        <v>0.3</v>
      </c>
      <c r="K4" s="4"/>
      <c r="L4" s="4"/>
      <c r="M4" s="4"/>
      <c r="N4" s="4"/>
    </row>
    <row r="5" spans="1:14">
      <c r="A5" s="110" t="s">
        <v>93</v>
      </c>
      <c r="B5" s="109">
        <v>105</v>
      </c>
      <c r="C5" s="109">
        <v>130</v>
      </c>
      <c r="D5" s="108">
        <f>B5*C5/10000</f>
        <v>1.37</v>
      </c>
      <c r="E5" s="108">
        <v>0.8</v>
      </c>
      <c r="F5" s="108">
        <f>D5*E5</f>
        <v>1.1000000000000001</v>
      </c>
      <c r="H5" s="111" t="s">
        <v>55</v>
      </c>
      <c r="I5" s="111" t="s">
        <v>73</v>
      </c>
      <c r="J5" s="111" t="s">
        <v>114</v>
      </c>
      <c r="K5" s="4"/>
      <c r="L5" s="4"/>
      <c r="M5" s="4"/>
      <c r="N5" s="4"/>
    </row>
    <row r="6" spans="1:14">
      <c r="A6" s="110" t="s">
        <v>94</v>
      </c>
      <c r="B6" s="109">
        <v>110</v>
      </c>
      <c r="C6" s="109">
        <v>150</v>
      </c>
      <c r="D6" s="108">
        <f t="shared" ref="D6:D24" si="0">B6*C6/10000</f>
        <v>1.65</v>
      </c>
      <c r="E6" s="108">
        <v>0.8</v>
      </c>
      <c r="F6" s="108">
        <f t="shared" ref="F6:F24" si="1">D6*E6</f>
        <v>1.32</v>
      </c>
      <c r="H6" s="117">
        <f>SUM(D5:D24)</f>
        <v>33.08</v>
      </c>
      <c r="I6" s="117">
        <f>SUM(F5:F24)</f>
        <v>26.48</v>
      </c>
      <c r="J6" s="117">
        <f>I6*(1+J4)</f>
        <v>34.42</v>
      </c>
      <c r="K6" s="4"/>
      <c r="L6" s="4"/>
      <c r="M6" s="4"/>
      <c r="N6" s="4"/>
    </row>
    <row r="7" spans="1:14">
      <c r="A7" s="110" t="s">
        <v>95</v>
      </c>
      <c r="B7" s="109">
        <v>120</v>
      </c>
      <c r="C7" s="109">
        <v>150</v>
      </c>
      <c r="D7" s="108">
        <f t="shared" si="0"/>
        <v>1.8</v>
      </c>
      <c r="E7" s="108">
        <v>0.8</v>
      </c>
      <c r="F7" s="108">
        <f t="shared" si="1"/>
        <v>1.44</v>
      </c>
      <c r="K7" s="4"/>
      <c r="L7" s="4"/>
      <c r="M7" s="4"/>
      <c r="N7" s="4"/>
    </row>
    <row r="8" spans="1:14">
      <c r="A8" s="110" t="s">
        <v>96</v>
      </c>
      <c r="B8" s="109">
        <v>110</v>
      </c>
      <c r="C8" s="109">
        <v>150</v>
      </c>
      <c r="D8" s="108">
        <f t="shared" si="0"/>
        <v>1.65</v>
      </c>
      <c r="E8" s="108">
        <v>0.8</v>
      </c>
      <c r="F8" s="108">
        <f t="shared" si="1"/>
        <v>1.32</v>
      </c>
      <c r="K8" s="4"/>
      <c r="L8" s="4"/>
      <c r="M8" s="4"/>
      <c r="N8" s="4"/>
    </row>
    <row r="9" spans="1:14">
      <c r="A9" s="110" t="s">
        <v>97</v>
      </c>
      <c r="B9" s="109">
        <v>105</v>
      </c>
      <c r="C9" s="109">
        <v>130</v>
      </c>
      <c r="D9" s="108">
        <f t="shared" si="0"/>
        <v>1.37</v>
      </c>
      <c r="E9" s="108">
        <v>0.8</v>
      </c>
      <c r="F9" s="108">
        <f t="shared" si="1"/>
        <v>1.1000000000000001</v>
      </c>
      <c r="K9" s="4"/>
      <c r="L9" s="4"/>
      <c r="M9" s="4"/>
      <c r="N9" s="4"/>
    </row>
    <row r="10" spans="1:14">
      <c r="A10" s="110" t="s">
        <v>98</v>
      </c>
      <c r="B10" s="109">
        <v>110</v>
      </c>
      <c r="C10" s="109">
        <v>140</v>
      </c>
      <c r="D10" s="108">
        <f t="shared" si="0"/>
        <v>1.54</v>
      </c>
      <c r="E10" s="108">
        <v>0.8</v>
      </c>
      <c r="F10" s="108">
        <f t="shared" si="1"/>
        <v>1.23</v>
      </c>
      <c r="K10" s="4"/>
      <c r="L10" s="4"/>
      <c r="M10" s="4"/>
      <c r="N10" s="4"/>
    </row>
    <row r="11" spans="1:14">
      <c r="A11" s="110" t="s">
        <v>99</v>
      </c>
      <c r="B11" s="109">
        <v>120</v>
      </c>
      <c r="C11" s="109">
        <v>150</v>
      </c>
      <c r="D11" s="108">
        <f t="shared" si="0"/>
        <v>1.8</v>
      </c>
      <c r="E11" s="108">
        <v>0.8</v>
      </c>
      <c r="F11" s="108">
        <f t="shared" si="1"/>
        <v>1.44</v>
      </c>
      <c r="K11" s="4"/>
      <c r="L11" s="4"/>
      <c r="M11" s="4"/>
      <c r="N11" s="4"/>
    </row>
    <row r="12" spans="1:14">
      <c r="A12" s="110" t="s">
        <v>100</v>
      </c>
      <c r="B12" s="109">
        <v>130</v>
      </c>
      <c r="C12" s="109">
        <v>155</v>
      </c>
      <c r="D12" s="108">
        <f t="shared" si="0"/>
        <v>2.02</v>
      </c>
      <c r="E12" s="108">
        <v>0.8</v>
      </c>
      <c r="F12" s="108">
        <f t="shared" si="1"/>
        <v>1.62</v>
      </c>
      <c r="K12" s="4"/>
      <c r="L12" s="4"/>
      <c r="M12" s="4"/>
      <c r="N12" s="4"/>
    </row>
    <row r="13" spans="1:14">
      <c r="A13" s="110" t="s">
        <v>101</v>
      </c>
      <c r="B13" s="109">
        <v>120</v>
      </c>
      <c r="C13" s="109">
        <v>150</v>
      </c>
      <c r="D13" s="108">
        <f t="shared" si="0"/>
        <v>1.8</v>
      </c>
      <c r="E13" s="108">
        <v>0.8</v>
      </c>
      <c r="F13" s="108">
        <f t="shared" si="1"/>
        <v>1.44</v>
      </c>
      <c r="K13" s="4"/>
      <c r="L13" s="4"/>
      <c r="M13" s="4"/>
      <c r="N13" s="4"/>
    </row>
    <row r="14" spans="1:14">
      <c r="A14" s="110" t="s">
        <v>102</v>
      </c>
      <c r="B14" s="109">
        <v>110</v>
      </c>
      <c r="C14" s="109">
        <v>140</v>
      </c>
      <c r="D14" s="108">
        <f t="shared" si="0"/>
        <v>1.54</v>
      </c>
      <c r="E14" s="108">
        <v>0.8</v>
      </c>
      <c r="F14" s="108">
        <f t="shared" si="1"/>
        <v>1.23</v>
      </c>
      <c r="K14" s="4"/>
      <c r="L14" s="4"/>
      <c r="M14" s="4"/>
      <c r="N14" s="4"/>
    </row>
    <row r="15" spans="1:14">
      <c r="A15" s="110" t="s">
        <v>103</v>
      </c>
      <c r="B15" s="109">
        <v>110</v>
      </c>
      <c r="C15" s="109">
        <v>140</v>
      </c>
      <c r="D15" s="108">
        <f t="shared" si="0"/>
        <v>1.54</v>
      </c>
      <c r="E15" s="108">
        <v>0.8</v>
      </c>
      <c r="F15" s="108">
        <f t="shared" si="1"/>
        <v>1.23</v>
      </c>
      <c r="K15" s="4"/>
      <c r="L15" s="4"/>
      <c r="M15" s="4"/>
      <c r="N15" s="4"/>
    </row>
    <row r="16" spans="1:14">
      <c r="A16" s="110" t="s">
        <v>104</v>
      </c>
      <c r="B16" s="109">
        <v>120</v>
      </c>
      <c r="C16" s="109">
        <v>150</v>
      </c>
      <c r="D16" s="108">
        <f t="shared" si="0"/>
        <v>1.8</v>
      </c>
      <c r="E16" s="108">
        <v>0.8</v>
      </c>
      <c r="F16" s="108">
        <f t="shared" si="1"/>
        <v>1.44</v>
      </c>
      <c r="K16" s="4"/>
      <c r="L16" s="4"/>
      <c r="M16" s="4"/>
      <c r="N16" s="4"/>
    </row>
    <row r="17" spans="1:14">
      <c r="A17" s="110" t="s">
        <v>105</v>
      </c>
      <c r="B17" s="109">
        <v>130</v>
      </c>
      <c r="C17" s="109">
        <v>155</v>
      </c>
      <c r="D17" s="108">
        <f t="shared" si="0"/>
        <v>2.02</v>
      </c>
      <c r="E17" s="108">
        <v>0.8</v>
      </c>
      <c r="F17" s="108">
        <f t="shared" si="1"/>
        <v>1.62</v>
      </c>
      <c r="K17" s="4"/>
      <c r="L17" s="4"/>
      <c r="M17" s="4"/>
      <c r="N17" s="4"/>
    </row>
    <row r="18" spans="1:14">
      <c r="A18" s="110" t="s">
        <v>106</v>
      </c>
      <c r="B18" s="109">
        <v>120</v>
      </c>
      <c r="C18" s="109">
        <v>150</v>
      </c>
      <c r="D18" s="108">
        <f t="shared" si="0"/>
        <v>1.8</v>
      </c>
      <c r="E18" s="108">
        <v>0.8</v>
      </c>
      <c r="F18" s="108">
        <f t="shared" si="1"/>
        <v>1.44</v>
      </c>
      <c r="K18" s="4"/>
      <c r="L18" s="4"/>
      <c r="M18" s="4"/>
      <c r="N18" s="4"/>
    </row>
    <row r="19" spans="1:14">
      <c r="A19" s="110" t="s">
        <v>107</v>
      </c>
      <c r="B19" s="109">
        <v>110</v>
      </c>
      <c r="C19" s="109">
        <v>140</v>
      </c>
      <c r="D19" s="108">
        <f t="shared" si="0"/>
        <v>1.54</v>
      </c>
      <c r="E19" s="108">
        <v>0.8</v>
      </c>
      <c r="F19" s="108">
        <f t="shared" si="1"/>
        <v>1.23</v>
      </c>
      <c r="K19" s="4"/>
      <c r="L19" s="4"/>
      <c r="M19" s="4"/>
      <c r="N19" s="4"/>
    </row>
    <row r="20" spans="1:14">
      <c r="A20" s="110" t="s">
        <v>108</v>
      </c>
      <c r="B20" s="109">
        <v>105</v>
      </c>
      <c r="C20" s="109">
        <v>130</v>
      </c>
      <c r="D20" s="108">
        <f t="shared" si="0"/>
        <v>1.37</v>
      </c>
      <c r="E20" s="108">
        <v>0.8</v>
      </c>
      <c r="F20" s="108">
        <f t="shared" si="1"/>
        <v>1.1000000000000001</v>
      </c>
      <c r="K20" s="4"/>
      <c r="L20" s="4"/>
      <c r="M20" s="4"/>
      <c r="N20" s="4"/>
    </row>
    <row r="21" spans="1:14">
      <c r="A21" s="110" t="s">
        <v>109</v>
      </c>
      <c r="B21" s="109">
        <v>110</v>
      </c>
      <c r="C21" s="109">
        <v>150</v>
      </c>
      <c r="D21" s="108">
        <f t="shared" si="0"/>
        <v>1.65</v>
      </c>
      <c r="E21" s="108">
        <v>0.8</v>
      </c>
      <c r="F21" s="108">
        <f t="shared" si="1"/>
        <v>1.32</v>
      </c>
      <c r="K21" s="4"/>
      <c r="L21" s="4"/>
      <c r="M21" s="4"/>
      <c r="N21" s="4"/>
    </row>
    <row r="22" spans="1:14">
      <c r="A22" s="110" t="s">
        <v>110</v>
      </c>
      <c r="B22" s="109">
        <v>120</v>
      </c>
      <c r="C22" s="109">
        <v>150</v>
      </c>
      <c r="D22" s="108">
        <f t="shared" si="0"/>
        <v>1.8</v>
      </c>
      <c r="E22" s="108">
        <v>0.8</v>
      </c>
      <c r="F22" s="108">
        <f t="shared" si="1"/>
        <v>1.44</v>
      </c>
      <c r="K22" s="115"/>
      <c r="L22" s="115"/>
      <c r="M22" s="115"/>
      <c r="N22" s="4"/>
    </row>
    <row r="23" spans="1:14">
      <c r="A23" s="110" t="s">
        <v>111</v>
      </c>
      <c r="B23" s="109">
        <v>110</v>
      </c>
      <c r="C23" s="109">
        <v>150</v>
      </c>
      <c r="D23" s="108">
        <f t="shared" si="0"/>
        <v>1.65</v>
      </c>
      <c r="E23" s="108">
        <v>0.8</v>
      </c>
      <c r="F23" s="108">
        <f t="shared" si="1"/>
        <v>1.32</v>
      </c>
      <c r="K23" s="115"/>
      <c r="L23" s="115"/>
      <c r="M23" s="115"/>
      <c r="N23" s="4"/>
    </row>
    <row r="24" spans="1:14">
      <c r="A24" s="110" t="s">
        <v>112</v>
      </c>
      <c r="B24" s="109">
        <v>105</v>
      </c>
      <c r="C24" s="109">
        <v>130</v>
      </c>
      <c r="D24" s="108">
        <f t="shared" si="0"/>
        <v>1.37</v>
      </c>
      <c r="E24" s="108">
        <v>0.8</v>
      </c>
      <c r="F24" s="108">
        <f t="shared" si="1"/>
        <v>1.1000000000000001</v>
      </c>
      <c r="K24" s="115"/>
      <c r="L24" s="115"/>
      <c r="M24" s="115"/>
      <c r="N24" s="4"/>
    </row>
    <row r="25" spans="1:14">
      <c r="A25" s="114"/>
      <c r="B25" s="113"/>
      <c r="C25" s="113"/>
      <c r="D25" s="112"/>
      <c r="E25" s="112"/>
      <c r="F25" s="112"/>
      <c r="G25" s="4"/>
      <c r="H25" s="4"/>
      <c r="I25" s="4"/>
      <c r="J25" s="4"/>
      <c r="K25" s="4"/>
      <c r="L25" s="4"/>
      <c r="M25" s="4"/>
      <c r="N25" s="4"/>
    </row>
    <row r="26" spans="1:14">
      <c r="A26" s="114"/>
      <c r="B26" s="113"/>
      <c r="C26" s="113"/>
      <c r="D26" s="112"/>
      <c r="E26" s="112"/>
      <c r="F26" s="112"/>
      <c r="G26" s="4"/>
      <c r="H26" s="4"/>
      <c r="I26" s="4"/>
      <c r="J26" s="4"/>
      <c r="K26" s="4"/>
      <c r="L26" s="4"/>
      <c r="M26" s="4"/>
      <c r="N26" s="4"/>
    </row>
    <row r="27" spans="1:14">
      <c r="A27" s="114"/>
      <c r="B27" s="113"/>
      <c r="C27" s="113"/>
      <c r="D27" s="112"/>
      <c r="E27" s="112"/>
      <c r="F27" s="112"/>
      <c r="G27" s="4"/>
      <c r="H27" s="4"/>
      <c r="I27" s="4"/>
      <c r="J27" s="4"/>
      <c r="K27" s="4"/>
      <c r="L27" s="4"/>
      <c r="M27" s="4"/>
      <c r="N27" s="4"/>
    </row>
    <row r="28" spans="1:14">
      <c r="A28" s="114"/>
      <c r="B28" s="113"/>
      <c r="C28" s="113"/>
      <c r="D28" s="112"/>
      <c r="E28" s="112"/>
      <c r="F28" s="112"/>
      <c r="G28" s="4"/>
      <c r="H28" s="4"/>
      <c r="I28" s="4"/>
      <c r="J28" s="4"/>
      <c r="K28" s="4"/>
      <c r="L28" s="4"/>
      <c r="M28" s="4"/>
      <c r="N28" s="4"/>
    </row>
    <row r="29" spans="1:14">
      <c r="A29" s="114"/>
      <c r="B29" s="113"/>
      <c r="C29" s="113"/>
      <c r="D29" s="112"/>
      <c r="E29" s="112"/>
      <c r="F29" s="112"/>
      <c r="G29" s="4"/>
      <c r="H29" s="4"/>
      <c r="I29" s="4"/>
      <c r="J29" s="4"/>
      <c r="K29" s="4"/>
      <c r="L29" s="4"/>
      <c r="M29" s="4"/>
      <c r="N29" s="4"/>
    </row>
    <row r="30" spans="1:14">
      <c r="A30" s="114"/>
      <c r="B30" s="113"/>
      <c r="C30" s="113"/>
      <c r="D30" s="112"/>
      <c r="E30" s="112"/>
      <c r="F30" s="112"/>
      <c r="G30" s="4"/>
      <c r="H30" s="4"/>
      <c r="I30" s="4"/>
      <c r="J30" s="4"/>
      <c r="K30" s="4"/>
      <c r="L30" s="4"/>
      <c r="M30" s="4"/>
      <c r="N30" s="4"/>
    </row>
    <row r="31" spans="1:14">
      <c r="A31" s="114"/>
      <c r="B31" s="113"/>
      <c r="C31" s="113"/>
      <c r="D31" s="112"/>
      <c r="E31" s="112"/>
      <c r="F31" s="112"/>
      <c r="G31" s="4"/>
      <c r="H31" s="4"/>
      <c r="I31" s="4"/>
      <c r="J31" s="4"/>
      <c r="K31" s="4"/>
      <c r="L31" s="4"/>
      <c r="M31" s="4"/>
      <c r="N31" s="4"/>
    </row>
    <row r="32" spans="1:14">
      <c r="A32" s="114"/>
      <c r="B32" s="113"/>
      <c r="C32" s="113"/>
      <c r="D32" s="112"/>
      <c r="E32" s="112"/>
      <c r="F32" s="112"/>
      <c r="G32" s="4"/>
      <c r="H32" s="4"/>
      <c r="I32" s="4"/>
      <c r="J32" s="4"/>
      <c r="K32" s="4"/>
      <c r="L32" s="4"/>
      <c r="M32" s="4"/>
      <c r="N32" s="4"/>
    </row>
    <row r="33" spans="1:14">
      <c r="A33" s="114"/>
      <c r="B33" s="113"/>
      <c r="C33" s="113"/>
      <c r="D33" s="112"/>
      <c r="E33" s="112"/>
      <c r="F33" s="112"/>
      <c r="G33" s="4"/>
      <c r="H33" s="4"/>
      <c r="I33" s="4"/>
      <c r="J33" s="4"/>
      <c r="K33" s="4"/>
      <c r="L33" s="4"/>
      <c r="M33" s="4"/>
      <c r="N33" s="4"/>
    </row>
    <row r="34" spans="1:14">
      <c r="A34" s="114"/>
      <c r="B34" s="113"/>
      <c r="C34" s="113"/>
      <c r="D34" s="112"/>
      <c r="E34" s="112"/>
      <c r="F34" s="112"/>
      <c r="G34" s="4"/>
      <c r="H34" s="4"/>
      <c r="I34" s="4"/>
      <c r="J34" s="4"/>
      <c r="K34" s="4"/>
      <c r="L34" s="4"/>
      <c r="M34" s="4"/>
      <c r="N34" s="4"/>
    </row>
    <row r="35" spans="1:14">
      <c r="A35" s="114"/>
      <c r="B35" s="113"/>
      <c r="C35" s="113"/>
      <c r="D35" s="112"/>
      <c r="E35" s="112"/>
      <c r="F35" s="112"/>
      <c r="G35" s="4"/>
      <c r="H35" s="4"/>
      <c r="I35" s="4"/>
      <c r="J35" s="4"/>
      <c r="K35" s="4"/>
      <c r="L35" s="4"/>
      <c r="M35" s="4"/>
      <c r="N35" s="4"/>
    </row>
    <row r="36" spans="1:14">
      <c r="A36" s="114"/>
      <c r="B36" s="113"/>
      <c r="C36" s="113"/>
      <c r="D36" s="112"/>
      <c r="E36" s="112"/>
      <c r="F36" s="112"/>
      <c r="G36" s="4"/>
      <c r="H36" s="4"/>
      <c r="I36" s="4"/>
      <c r="J36" s="4"/>
      <c r="K36" s="4"/>
      <c r="L36" s="4"/>
      <c r="M36" s="4"/>
      <c r="N36" s="4"/>
    </row>
    <row r="37" spans="1:14">
      <c r="A37" s="114"/>
      <c r="B37" s="113"/>
      <c r="C37" s="113"/>
      <c r="D37" s="112"/>
      <c r="E37" s="112"/>
      <c r="F37" s="112"/>
      <c r="G37" s="4"/>
      <c r="H37" s="4"/>
      <c r="I37" s="4"/>
      <c r="J37" s="4"/>
      <c r="K37" s="4"/>
      <c r="L37" s="4"/>
      <c r="M37" s="4"/>
      <c r="N37" s="4"/>
    </row>
    <row r="38" spans="1:14">
      <c r="A38" s="114"/>
      <c r="B38" s="113"/>
      <c r="C38" s="113"/>
      <c r="D38" s="112"/>
      <c r="E38" s="112"/>
      <c r="F38" s="112"/>
      <c r="G38" s="4"/>
      <c r="H38" s="4"/>
      <c r="I38" s="4"/>
      <c r="J38" s="4"/>
      <c r="K38" s="4"/>
      <c r="L38" s="4"/>
      <c r="M38" s="4"/>
      <c r="N38" s="4"/>
    </row>
    <row r="39" spans="1:14">
      <c r="A39" s="114"/>
      <c r="B39" s="113"/>
      <c r="C39" s="113"/>
      <c r="D39" s="112"/>
      <c r="E39" s="112"/>
      <c r="F39" s="112"/>
      <c r="G39" s="4"/>
      <c r="H39" s="4"/>
      <c r="I39" s="4"/>
      <c r="J39" s="4"/>
      <c r="K39" s="4"/>
      <c r="L39" s="4"/>
      <c r="M39" s="4"/>
      <c r="N39" s="4"/>
    </row>
    <row r="40" spans="1:14">
      <c r="A40" s="114"/>
      <c r="B40" s="113"/>
      <c r="C40" s="113"/>
      <c r="D40" s="112"/>
      <c r="E40" s="112"/>
      <c r="F40" s="112"/>
      <c r="G40" s="4"/>
      <c r="H40" s="4"/>
      <c r="I40" s="4"/>
      <c r="J40" s="4"/>
      <c r="K40" s="4"/>
      <c r="L40" s="4"/>
      <c r="M40" s="4"/>
      <c r="N40" s="4"/>
    </row>
    <row r="41" spans="1:14">
      <c r="A41" s="114"/>
      <c r="B41" s="113"/>
      <c r="C41" s="113"/>
      <c r="D41" s="112"/>
      <c r="E41" s="112"/>
      <c r="F41" s="112"/>
      <c r="G41" s="4"/>
      <c r="H41" s="4"/>
      <c r="I41" s="4"/>
      <c r="J41" s="4"/>
      <c r="K41" s="4"/>
      <c r="L41" s="4"/>
      <c r="M41" s="4"/>
      <c r="N41" s="4"/>
    </row>
    <row r="42" spans="1:14">
      <c r="A42" s="114"/>
      <c r="B42" s="113"/>
      <c r="C42" s="113"/>
      <c r="D42" s="112"/>
      <c r="E42" s="112"/>
      <c r="F42" s="112"/>
      <c r="G42" s="4"/>
      <c r="H42" s="4"/>
      <c r="I42" s="4"/>
      <c r="J42" s="4"/>
      <c r="K42" s="4"/>
      <c r="L42" s="4"/>
      <c r="M42" s="4"/>
      <c r="N42" s="4"/>
    </row>
    <row r="43" spans="1:14">
      <c r="A43" s="114"/>
      <c r="B43" s="113"/>
      <c r="C43" s="113"/>
      <c r="D43" s="112"/>
      <c r="E43" s="112"/>
      <c r="F43" s="112"/>
      <c r="G43" s="4"/>
      <c r="H43" s="4"/>
      <c r="I43" s="4"/>
      <c r="J43" s="4"/>
      <c r="K43" s="4"/>
      <c r="L43" s="4"/>
      <c r="M43" s="4"/>
      <c r="N43" s="4"/>
    </row>
    <row r="44" spans="1:14">
      <c r="A44" s="114"/>
      <c r="B44" s="113"/>
      <c r="C44" s="113"/>
      <c r="D44" s="112"/>
      <c r="E44" s="112"/>
      <c r="F44" s="112"/>
      <c r="G44" s="4"/>
      <c r="H44" s="4"/>
      <c r="I44" s="4"/>
      <c r="J44" s="4"/>
      <c r="K44" s="4"/>
      <c r="L44" s="4"/>
      <c r="M44" s="4"/>
      <c r="N44" s="4"/>
    </row>
    <row r="45" spans="1:14">
      <c r="A45" s="114"/>
      <c r="B45" s="113"/>
      <c r="C45" s="113"/>
      <c r="D45" s="112"/>
      <c r="E45" s="112"/>
      <c r="F45" s="112"/>
      <c r="G45" s="4"/>
      <c r="H45" s="4"/>
      <c r="I45" s="4"/>
      <c r="J45" s="4"/>
      <c r="K45" s="4"/>
      <c r="L45" s="4"/>
      <c r="M45" s="4"/>
      <c r="N45" s="4"/>
    </row>
    <row r="46" spans="1:14">
      <c r="A46" s="114"/>
      <c r="B46" s="113"/>
      <c r="C46" s="113"/>
      <c r="D46" s="112"/>
      <c r="E46" s="112"/>
      <c r="F46" s="112"/>
      <c r="G46" s="4"/>
      <c r="H46" s="4"/>
      <c r="I46" s="4"/>
      <c r="J46" s="4"/>
      <c r="K46" s="4"/>
      <c r="L46" s="4"/>
      <c r="M46" s="4"/>
      <c r="N46" s="4"/>
    </row>
    <row r="47" spans="1:14">
      <c r="A47" s="114"/>
      <c r="B47" s="113"/>
      <c r="C47" s="113"/>
      <c r="D47" s="112"/>
      <c r="E47" s="112"/>
      <c r="F47" s="112"/>
      <c r="G47" s="4"/>
      <c r="H47" s="4"/>
      <c r="I47" s="4"/>
      <c r="J47" s="4"/>
      <c r="K47" s="4"/>
      <c r="L47" s="4"/>
      <c r="M47" s="4"/>
      <c r="N47" s="4"/>
    </row>
    <row r="48" spans="1:14">
      <c r="A48" s="114"/>
      <c r="B48" s="113"/>
      <c r="C48" s="113"/>
      <c r="D48" s="112"/>
      <c r="E48" s="112"/>
      <c r="F48" s="112"/>
      <c r="G48" s="4"/>
      <c r="H48" s="4"/>
      <c r="I48" s="4"/>
      <c r="J48" s="4"/>
      <c r="K48" s="4"/>
      <c r="L48" s="4"/>
      <c r="M48" s="4"/>
      <c r="N48" s="4"/>
    </row>
    <row r="49" spans="1:14">
      <c r="A49" s="114"/>
      <c r="B49" s="113"/>
      <c r="C49" s="113"/>
      <c r="D49" s="112"/>
      <c r="E49" s="112"/>
      <c r="F49" s="112"/>
      <c r="G49" s="4"/>
      <c r="H49" s="4"/>
      <c r="I49" s="4"/>
      <c r="J49" s="4"/>
      <c r="K49" s="4"/>
      <c r="L49" s="4"/>
      <c r="M49" s="4"/>
      <c r="N49" s="4"/>
    </row>
    <row r="50" spans="1:14">
      <c r="A50" s="113"/>
      <c r="B50" s="113"/>
      <c r="C50" s="113"/>
      <c r="D50" s="4"/>
      <c r="E50" s="4"/>
      <c r="F50" s="4"/>
      <c r="G50" s="4"/>
      <c r="H50" s="4"/>
      <c r="I50" s="4"/>
      <c r="J50" s="4"/>
      <c r="K50" s="4"/>
      <c r="L50" s="4"/>
      <c r="M50" s="4"/>
      <c r="N50" s="4"/>
    </row>
    <row r="51" spans="1:14">
      <c r="A51" s="113"/>
      <c r="B51" s="113"/>
      <c r="C51" s="113"/>
      <c r="D51" s="4"/>
      <c r="E51" s="4"/>
      <c r="F51" s="4"/>
      <c r="G51" s="4"/>
      <c r="H51" s="4"/>
      <c r="I51" s="4"/>
      <c r="J51" s="4"/>
      <c r="K51" s="4"/>
      <c r="L51" s="4"/>
      <c r="M51" s="4"/>
      <c r="N51" s="4"/>
    </row>
    <row r="52" spans="1:14">
      <c r="A52" s="53"/>
      <c r="B52" s="53"/>
      <c r="C52" s="53"/>
    </row>
    <row r="53" spans="1:14">
      <c r="A53" s="53"/>
      <c r="B53" s="53"/>
      <c r="C53" s="53"/>
    </row>
    <row r="54" spans="1:14">
      <c r="A54" s="53"/>
      <c r="B54" s="53"/>
      <c r="C54" s="53"/>
    </row>
    <row r="55" spans="1:14">
      <c r="A55" s="53"/>
      <c r="B55" s="53"/>
      <c r="C55" s="53"/>
    </row>
    <row r="56" spans="1:14">
      <c r="A56" s="53"/>
      <c r="B56" s="53"/>
      <c r="C56" s="53"/>
    </row>
    <row r="57" spans="1:14">
      <c r="A57" s="53"/>
      <c r="B57" s="53"/>
      <c r="C57" s="53"/>
    </row>
    <row r="58" spans="1:14">
      <c r="A58" s="53"/>
      <c r="B58" s="53"/>
      <c r="C58" s="53"/>
    </row>
    <row r="59" spans="1:14">
      <c r="A59" s="53"/>
      <c r="B59" s="53"/>
      <c r="C59" s="53"/>
    </row>
    <row r="60" spans="1:14">
      <c r="A60" s="53"/>
      <c r="B60" s="53"/>
      <c r="C60" s="53"/>
    </row>
    <row r="61" spans="1:14">
      <c r="A61" s="53"/>
      <c r="B61" s="53"/>
      <c r="C61" s="53"/>
    </row>
    <row r="62" spans="1:14">
      <c r="A62" s="53"/>
      <c r="B62" s="53"/>
      <c r="C62" s="53"/>
    </row>
    <row r="63" spans="1:14">
      <c r="A63" s="53"/>
      <c r="B63" s="53"/>
      <c r="C63" s="53"/>
    </row>
    <row r="64" spans="1:14">
      <c r="A64" s="53"/>
      <c r="B64" s="53"/>
      <c r="C64" s="53"/>
    </row>
    <row r="65" spans="1:3">
      <c r="A65" s="53"/>
      <c r="B65" s="53"/>
      <c r="C65" s="53"/>
    </row>
    <row r="66" spans="1:3">
      <c r="A66" s="53"/>
      <c r="B66" s="53"/>
      <c r="C66" s="53"/>
    </row>
    <row r="67" spans="1:3">
      <c r="A67" s="53"/>
      <c r="B67" s="53"/>
      <c r="C67" s="53"/>
    </row>
    <row r="68" spans="1:3">
      <c r="A68" s="53"/>
      <c r="B68" s="53"/>
      <c r="C68" s="53"/>
    </row>
    <row r="69" spans="1:3">
      <c r="A69" s="53"/>
      <c r="B69" s="53"/>
      <c r="C69" s="53"/>
    </row>
    <row r="70" spans="1:3">
      <c r="A70" s="53"/>
      <c r="B70" s="53"/>
      <c r="C70" s="53"/>
    </row>
    <row r="71" spans="1:3">
      <c r="A71" s="53"/>
      <c r="B71" s="53"/>
      <c r="C71" s="53"/>
    </row>
    <row r="72" spans="1:3">
      <c r="A72" s="53"/>
      <c r="B72" s="53"/>
      <c r="C72" s="53"/>
    </row>
    <row r="73" spans="1:3">
      <c r="A73" s="53"/>
      <c r="B73" s="53"/>
      <c r="C73" s="53"/>
    </row>
    <row r="74" spans="1:3">
      <c r="A74" s="53"/>
      <c r="B74" s="53"/>
      <c r="C74" s="53"/>
    </row>
    <row r="75" spans="1:3">
      <c r="A75" s="53"/>
      <c r="B75" s="53"/>
      <c r="C75" s="53"/>
    </row>
    <row r="76" spans="1:3">
      <c r="A76" s="53"/>
      <c r="B76" s="53"/>
      <c r="C76" s="53"/>
    </row>
    <row r="77" spans="1:3">
      <c r="A77" s="53"/>
      <c r="B77" s="53"/>
      <c r="C77" s="53"/>
    </row>
    <row r="78" spans="1:3">
      <c r="A78" s="53"/>
      <c r="B78" s="53"/>
      <c r="C78" s="53"/>
    </row>
    <row r="79" spans="1:3">
      <c r="A79" s="53"/>
      <c r="B79" s="53"/>
      <c r="C79" s="53"/>
    </row>
    <row r="80" spans="1:3">
      <c r="A80" s="53"/>
      <c r="B80" s="53"/>
      <c r="C80" s="53"/>
    </row>
    <row r="81" spans="1:3">
      <c r="A81" s="53"/>
      <c r="B81" s="53"/>
      <c r="C81" s="53"/>
    </row>
    <row r="82" spans="1:3">
      <c r="A82" s="53"/>
      <c r="B82" s="53"/>
      <c r="C82" s="53"/>
    </row>
    <row r="83" spans="1:3">
      <c r="A83" s="53"/>
      <c r="B83" s="53"/>
      <c r="C83" s="53"/>
    </row>
    <row r="84" spans="1:3">
      <c r="A84" s="53"/>
      <c r="B84" s="53"/>
      <c r="C84" s="53"/>
    </row>
    <row r="85" spans="1:3">
      <c r="A85" s="53"/>
      <c r="B85" s="53"/>
      <c r="C85" s="53"/>
    </row>
    <row r="86" spans="1:3">
      <c r="A86" s="53"/>
      <c r="B86" s="53"/>
      <c r="C86" s="53"/>
    </row>
    <row r="87" spans="1:3">
      <c r="A87" s="53"/>
      <c r="B87" s="53"/>
      <c r="C87" s="53"/>
    </row>
    <row r="88" spans="1:3">
      <c r="A88" s="53"/>
      <c r="B88" s="53"/>
      <c r="C88" s="53"/>
    </row>
    <row r="89" spans="1:3">
      <c r="A89" s="53"/>
      <c r="B89" s="53"/>
      <c r="C89" s="53"/>
    </row>
    <row r="90" spans="1:3">
      <c r="A90" s="53"/>
      <c r="B90" s="53"/>
      <c r="C90" s="53"/>
    </row>
    <row r="91" spans="1:3">
      <c r="A91" s="53"/>
      <c r="B91" s="53"/>
      <c r="C91" s="53"/>
    </row>
    <row r="92" spans="1:3">
      <c r="A92" s="53"/>
      <c r="B92" s="53"/>
      <c r="C92" s="53"/>
    </row>
  </sheetData>
  <mergeCells count="1">
    <mergeCell ref="H4:I4"/>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6</vt:i4>
      </vt:variant>
    </vt:vector>
  </HeadingPairs>
  <TitlesOfParts>
    <vt:vector size="15" baseType="lpstr">
      <vt:lpstr>Capa</vt:lpstr>
      <vt:lpstr>Orçamento</vt:lpstr>
      <vt:lpstr>Resumo</vt:lpstr>
      <vt:lpstr>Cronograma Definitivo</vt:lpstr>
      <vt:lpstr>BDI - Serviços</vt:lpstr>
      <vt:lpstr>BDI-Equipamentos</vt:lpstr>
      <vt:lpstr>Mapa de cotação</vt:lpstr>
      <vt:lpstr>Composição</vt:lpstr>
      <vt:lpstr>Mem. Calculo Sapatas</vt:lpstr>
      <vt:lpstr>'BDI - Serviços'!Area_de_impressao</vt:lpstr>
      <vt:lpstr>'BDI-Equipamentos'!Area_de_impressao</vt:lpstr>
      <vt:lpstr>Orçamento!Area_de_impressao</vt:lpstr>
      <vt:lpstr>Resumo!Area_de_impressao</vt:lpstr>
      <vt:lpstr>Orçamento!Titulos_de_impressao</vt:lpstr>
      <vt:lpstr>Resumo!Titulos_de_impressao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Fundação Sorriso</dc:creator>
  <cp:lastModifiedBy>Fundação Sorriso</cp:lastModifiedBy>
  <cp:lastPrinted>2019-11-04T16:46:10Z</cp:lastPrinted>
  <dcterms:created xsi:type="dcterms:W3CDTF">2013-07-15T19:04:59Z</dcterms:created>
  <dcterms:modified xsi:type="dcterms:W3CDTF">2019-11-18T17:35:24Z</dcterms:modified>
</cp:coreProperties>
</file>