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8.0.5\arquivos\06_OBRAS PUBLICAS\02_PROJETOS-OBRAS\CAPELA MORTUÁRIA\CAPELA MORTUARIA ZL\LICITAÇÃO 2022\02-PLANILHA ORÇAMENTARIA\Retificação 10.2022\"/>
    </mc:Choice>
  </mc:AlternateContent>
  <bookViews>
    <workbookView xWindow="0" yWindow="0" windowWidth="19275" windowHeight="9300" tabRatio="577"/>
  </bookViews>
  <sheets>
    <sheet name="Capa" sheetId="6" r:id="rId1"/>
    <sheet name="Resumo" sheetId="2" r:id="rId2"/>
    <sheet name="Orçamento" sheetId="1" r:id="rId3"/>
    <sheet name="Cronograma" sheetId="24" r:id="rId4"/>
    <sheet name="Composições" sheetId="9" r:id="rId5"/>
    <sheet name="Mapa de cotação" sheetId="27" r:id="rId6"/>
    <sheet name="Memória de Calculo" sheetId="26" r:id="rId7"/>
    <sheet name="BDI - Serviços" sheetId="4" r:id="rId8"/>
    <sheet name="BDI - Equipamentos" sheetId="10" r:id="rId9"/>
  </sheets>
  <externalReferences>
    <externalReference r:id="rId10"/>
    <externalReference r:id="rId11"/>
    <externalReference r:id="rId12"/>
    <externalReference r:id="rId13"/>
    <externalReference r:id="rId14"/>
    <externalReference r:id="rId15"/>
    <externalReference r:id="rId16"/>
  </externalReferences>
  <definedNames>
    <definedName name="_xlnm._FilterDatabase" localSheetId="2" hidden="1">Orçamento!$A$1:$A$359</definedName>
    <definedName name="_ind100" localSheetId="3">#REF!</definedName>
    <definedName name="_ind100" localSheetId="5">#REF!</definedName>
    <definedName name="_ind100">#REF!</definedName>
    <definedName name="_mem2">'[1]Mat Asf'!$H$37</definedName>
    <definedName name="_prd1" localSheetId="3">#REF!</definedName>
    <definedName name="_prd1" localSheetId="5">#REF!</definedName>
    <definedName name="_prd1">#REF!</definedName>
    <definedName name="_prt1" localSheetId="3">#REF!</definedName>
    <definedName name="_prt1" localSheetId="5">#REF!</definedName>
    <definedName name="_prt1">#REF!</definedName>
    <definedName name="_RET1" localSheetId="3">#REF!</definedName>
    <definedName name="_RET1" localSheetId="5">#REF!</definedName>
    <definedName name="_RET1">#REF!</definedName>
    <definedName name="abc" localSheetId="3">'[2]Aterro PonteSul'!#REF!</definedName>
    <definedName name="abc" localSheetId="5">'[2]Aterro PonteSul'!#REF!</definedName>
    <definedName name="abc">'[2]Aterro PonteSul'!#REF!</definedName>
    <definedName name="_xlnm.Print_Area" localSheetId="8">'BDI - Equipamentos'!$A$1:$J$37</definedName>
    <definedName name="_xlnm.Print_Area" localSheetId="7">'BDI - Serviços'!$A$1:$J$39</definedName>
    <definedName name="_xlnm.Print_Area" localSheetId="0">Capa!$A$1:$J$49</definedName>
    <definedName name="_xlnm.Print_Area" localSheetId="4">Composições!$A$1:$H$344</definedName>
    <definedName name="_xlnm.Print_Area" localSheetId="3">Cronograma!$A$1:$Z$40</definedName>
    <definedName name="_xlnm.Print_Area" localSheetId="5">'Mapa de cotação'!$A$1:$J$25</definedName>
    <definedName name="_xlnm.Print_Area" localSheetId="6">'Memória de Calculo'!$A$1:$I$263</definedName>
    <definedName name="_xlnm.Print_Area" localSheetId="2">Orçamento!$A$1:$K$352</definedName>
    <definedName name="_xlnm.Print_Area" localSheetId="1">Resumo!$A$1:$I$36</definedName>
    <definedName name="_xlnm.Print_Area">#REF!</definedName>
    <definedName name="areafog" localSheetId="3">#REF!</definedName>
    <definedName name="areafog" localSheetId="5">#REF!</definedName>
    <definedName name="areafog">#REF!</definedName>
    <definedName name="areatsd" localSheetId="3">#REF!</definedName>
    <definedName name="areatsd" localSheetId="5">#REF!</definedName>
    <definedName name="areatsd">#REF!</definedName>
    <definedName name="areatss" localSheetId="3">#REF!</definedName>
    <definedName name="areatss" localSheetId="5">#REF!</definedName>
    <definedName name="areatss">#REF!</definedName>
    <definedName name="aterro" localSheetId="3">'[2]Aterro PonteSul'!#REF!</definedName>
    <definedName name="aterro" localSheetId="5">'[2]Aterro PonteSul'!#REF!</definedName>
    <definedName name="aterro">'[2]Aterro PonteSul'!#REF!</definedName>
    <definedName name="bacia" localSheetId="3">#REF!</definedName>
    <definedName name="bacia" localSheetId="5">#REF!</definedName>
    <definedName name="bacia">#REF!</definedName>
    <definedName name="bbdcc15" localSheetId="3">#REF!</definedName>
    <definedName name="bbdcc15" localSheetId="5">#REF!</definedName>
    <definedName name="bbdcc15">#REF!</definedName>
    <definedName name="bbdcc20" localSheetId="3">#REF!</definedName>
    <definedName name="bbdcc20" localSheetId="5">#REF!</definedName>
    <definedName name="bbdcc20">#REF!</definedName>
    <definedName name="bbdcc25" localSheetId="3">#REF!</definedName>
    <definedName name="bbdcc25" localSheetId="5">#REF!</definedName>
    <definedName name="bbdcc25">#REF!</definedName>
    <definedName name="bbdcc30" localSheetId="3">#REF!</definedName>
    <definedName name="bbdcc30" localSheetId="5">#REF!</definedName>
    <definedName name="bbdcc30">#REF!</definedName>
    <definedName name="bbdtc04" localSheetId="3">#REF!</definedName>
    <definedName name="bbdtc04" localSheetId="5">#REF!</definedName>
    <definedName name="bbdtc04">#REF!</definedName>
    <definedName name="bbdtc06" localSheetId="3">#REF!</definedName>
    <definedName name="bbdtc06" localSheetId="5">#REF!</definedName>
    <definedName name="bbdtc06">#REF!</definedName>
    <definedName name="bbdtc08" localSheetId="3">#REF!</definedName>
    <definedName name="bbdtc08" localSheetId="5">#REF!</definedName>
    <definedName name="bbdtc08">#REF!</definedName>
    <definedName name="bbdtc10" localSheetId="3">#REF!</definedName>
    <definedName name="bbdtc10" localSheetId="5">#REF!</definedName>
    <definedName name="bbdtc10">#REF!</definedName>
    <definedName name="bbdtc12" localSheetId="3">#REF!</definedName>
    <definedName name="bbdtc12" localSheetId="5">#REF!</definedName>
    <definedName name="bbdtc12">#REF!</definedName>
    <definedName name="bbdtc15" localSheetId="3">#REF!</definedName>
    <definedName name="bbdtc15" localSheetId="5">#REF!</definedName>
    <definedName name="bbdtc15">#REF!</definedName>
    <definedName name="bbscc15" localSheetId="3">#REF!</definedName>
    <definedName name="bbscc15" localSheetId="5">#REF!</definedName>
    <definedName name="bbscc15">#REF!</definedName>
    <definedName name="bbscc20" localSheetId="3">#REF!</definedName>
    <definedName name="bbscc20" localSheetId="5">#REF!</definedName>
    <definedName name="bbscc20">#REF!</definedName>
    <definedName name="bbscc25" localSheetId="3">#REF!</definedName>
    <definedName name="bbscc25" localSheetId="5">#REF!</definedName>
    <definedName name="bbscc25">#REF!</definedName>
    <definedName name="bbscc30" localSheetId="3">#REF!</definedName>
    <definedName name="bbscc30" localSheetId="5">#REF!</definedName>
    <definedName name="bbscc30">#REF!</definedName>
    <definedName name="bbstc04" localSheetId="3">#REF!</definedName>
    <definedName name="bbstc04" localSheetId="5">#REF!</definedName>
    <definedName name="bbstc04">#REF!</definedName>
    <definedName name="bbstc06" localSheetId="3">#REF!</definedName>
    <definedName name="bbstc06" localSheetId="5">#REF!</definedName>
    <definedName name="bbstc06">#REF!</definedName>
    <definedName name="bbstc08" localSheetId="3">#REF!</definedName>
    <definedName name="bbstc08" localSheetId="5">#REF!</definedName>
    <definedName name="bbstc08">#REF!</definedName>
    <definedName name="bbstc10" localSheetId="3">#REF!</definedName>
    <definedName name="bbstc10" localSheetId="5">#REF!</definedName>
    <definedName name="bbstc10">#REF!</definedName>
    <definedName name="bbstc12" localSheetId="3">#REF!</definedName>
    <definedName name="bbstc12" localSheetId="5">#REF!</definedName>
    <definedName name="bbstc12">#REF!</definedName>
    <definedName name="bbstc15" localSheetId="3">#REF!</definedName>
    <definedName name="bbstc15" localSheetId="5">#REF!</definedName>
    <definedName name="bbstc15">#REF!</definedName>
    <definedName name="bbtcc15" localSheetId="3">[2]DMT_EV!#REF!</definedName>
    <definedName name="bbtcc15" localSheetId="5">[2]DMT_EV!#REF!</definedName>
    <definedName name="bbtcc15">[2]DMT_EV!#REF!</definedName>
    <definedName name="bbtcc20" localSheetId="3">[2]DMT_EV!#REF!</definedName>
    <definedName name="bbtcc20" localSheetId="5">[2]DMT_EV!#REF!</definedName>
    <definedName name="bbtcc20">[2]DMT_EV!#REF!</definedName>
    <definedName name="bbtcc25" localSheetId="3">[2]DMT_EV!#REF!</definedName>
    <definedName name="bbtcc25">[2]DMT_EV!#REF!</definedName>
    <definedName name="bbtcc30" localSheetId="3">[2]DMT_EV!#REF!</definedName>
    <definedName name="bbtcc30">[2]DMT_EV!#REF!</definedName>
    <definedName name="bbttc04" localSheetId="3">#REF!</definedName>
    <definedName name="bbttc04" localSheetId="5">#REF!</definedName>
    <definedName name="bbttc04">#REF!</definedName>
    <definedName name="bbttc06" localSheetId="3">#REF!</definedName>
    <definedName name="bbttc06" localSheetId="5">#REF!</definedName>
    <definedName name="bbttc06">#REF!</definedName>
    <definedName name="bbttc08" localSheetId="3">#REF!</definedName>
    <definedName name="bbttc08" localSheetId="5">#REF!</definedName>
    <definedName name="bbttc08">#REF!</definedName>
    <definedName name="bbttc10" localSheetId="3">#REF!</definedName>
    <definedName name="bbttc10" localSheetId="5">#REF!</definedName>
    <definedName name="bbttc10">#REF!</definedName>
    <definedName name="bbttc12" localSheetId="3">#REF!</definedName>
    <definedName name="bbttc12" localSheetId="5">#REF!</definedName>
    <definedName name="bbttc12">#REF!</definedName>
    <definedName name="bbttc15" localSheetId="3">#REF!</definedName>
    <definedName name="bbttc15" localSheetId="5">#REF!</definedName>
    <definedName name="bbttc15">#REF!</definedName>
    <definedName name="betume" localSheetId="3">#REF!</definedName>
    <definedName name="betume" localSheetId="5">#REF!</definedName>
    <definedName name="betume">#REF!</definedName>
    <definedName name="cabeca" localSheetId="3">#REF!</definedName>
    <definedName name="cabeca" localSheetId="5">#REF!</definedName>
    <definedName name="cabeca">#REF!</definedName>
    <definedName name="cabeca1" localSheetId="3">#REF!</definedName>
    <definedName name="cabeca1" localSheetId="5">#REF!</definedName>
    <definedName name="cabeca1">#REF!</definedName>
    <definedName name="cabeçalho" localSheetId="3">#REF!</definedName>
    <definedName name="cabeçalho" localSheetId="5">#REF!</definedName>
    <definedName name="cabeçalho">#REF!</definedName>
    <definedName name="cabeçalho1" localSheetId="3">#REF!</definedName>
    <definedName name="cabeçalho1" localSheetId="5">#REF!</definedName>
    <definedName name="cabeçalho1">#REF!</definedName>
    <definedName name="cbdcc15" localSheetId="3">#REF!</definedName>
    <definedName name="cbdcc15" localSheetId="5">#REF!</definedName>
    <definedName name="cbdcc15">#REF!</definedName>
    <definedName name="cbdcc20" localSheetId="3">#REF!</definedName>
    <definedName name="cbdcc20" localSheetId="5">#REF!</definedName>
    <definedName name="cbdcc20">#REF!</definedName>
    <definedName name="cbdcc25" localSheetId="3">#REF!</definedName>
    <definedName name="cbdcc25" localSheetId="5">#REF!</definedName>
    <definedName name="cbdcc25">#REF!</definedName>
    <definedName name="cbdcc30" localSheetId="3">#REF!</definedName>
    <definedName name="cbdcc30" localSheetId="5">#REF!</definedName>
    <definedName name="cbdcc30">#REF!</definedName>
    <definedName name="cbdtc04" localSheetId="3">#REF!</definedName>
    <definedName name="cbdtc04" localSheetId="5">#REF!</definedName>
    <definedName name="cbdtc04">#REF!</definedName>
    <definedName name="cbdtc06" localSheetId="3">#REF!</definedName>
    <definedName name="cbdtc06" localSheetId="5">#REF!</definedName>
    <definedName name="cbdtc06">#REF!</definedName>
    <definedName name="cbdtc08" localSheetId="3">#REF!</definedName>
    <definedName name="cbdtc08" localSheetId="5">#REF!</definedName>
    <definedName name="cbdtc08">#REF!</definedName>
    <definedName name="cbdtc10" localSheetId="3">#REF!</definedName>
    <definedName name="cbdtc10" localSheetId="5">#REF!</definedName>
    <definedName name="cbdtc10">#REF!</definedName>
    <definedName name="cbdtc12" localSheetId="3">#REF!</definedName>
    <definedName name="cbdtc12" localSheetId="5">#REF!</definedName>
    <definedName name="cbdtc12">#REF!</definedName>
    <definedName name="cbdtc15" localSheetId="3">#REF!</definedName>
    <definedName name="cbdtc15" localSheetId="5">#REF!</definedName>
    <definedName name="cbdtc15">#REF!</definedName>
    <definedName name="cbscc15" localSheetId="3">#REF!</definedName>
    <definedName name="cbscc15" localSheetId="5">#REF!</definedName>
    <definedName name="cbscc15">#REF!</definedName>
    <definedName name="cbscc20" localSheetId="3">#REF!</definedName>
    <definedName name="cbscc20" localSheetId="5">#REF!</definedName>
    <definedName name="cbscc20">#REF!</definedName>
    <definedName name="cbscc25" localSheetId="3">#REF!</definedName>
    <definedName name="cbscc25" localSheetId="5">#REF!</definedName>
    <definedName name="cbscc25">#REF!</definedName>
    <definedName name="cbscc30" localSheetId="3">#REF!</definedName>
    <definedName name="cbscc30" localSheetId="5">#REF!</definedName>
    <definedName name="cbscc30">#REF!</definedName>
    <definedName name="cbstc04" localSheetId="3">#REF!</definedName>
    <definedName name="cbstc04" localSheetId="5">#REF!</definedName>
    <definedName name="cbstc04">#REF!</definedName>
    <definedName name="cbstc06" localSheetId="3">#REF!</definedName>
    <definedName name="cbstc06" localSheetId="5">#REF!</definedName>
    <definedName name="cbstc06">#REF!</definedName>
    <definedName name="cbstc08" localSheetId="3">#REF!</definedName>
    <definedName name="cbstc08" localSheetId="5">#REF!</definedName>
    <definedName name="cbstc08">#REF!</definedName>
    <definedName name="cbstc10" localSheetId="3">#REF!</definedName>
    <definedName name="cbstc10" localSheetId="5">#REF!</definedName>
    <definedName name="cbstc10">#REF!</definedName>
    <definedName name="cbstc12" localSheetId="3">#REF!</definedName>
    <definedName name="cbstc12" localSheetId="5">#REF!</definedName>
    <definedName name="cbstc12">#REF!</definedName>
    <definedName name="cbstc15" localSheetId="3">#REF!</definedName>
    <definedName name="cbstc15" localSheetId="5">#REF!</definedName>
    <definedName name="cbstc15">#REF!</definedName>
    <definedName name="cbtcc15" localSheetId="3">[2]DMT_EV!#REF!</definedName>
    <definedName name="cbtcc15" localSheetId="5">[2]DMT_EV!#REF!</definedName>
    <definedName name="cbtcc15">[2]DMT_EV!#REF!</definedName>
    <definedName name="cbtcc20" localSheetId="3">[2]DMT_EV!#REF!</definedName>
    <definedName name="cbtcc20" localSheetId="5">[2]DMT_EV!#REF!</definedName>
    <definedName name="cbtcc20">[2]DMT_EV!#REF!</definedName>
    <definedName name="cbtcc25" localSheetId="3">[2]DMT_EV!#REF!</definedName>
    <definedName name="cbtcc25">[2]DMT_EV!#REF!</definedName>
    <definedName name="cbtcc30" localSheetId="3">[2]DMT_EV!#REF!</definedName>
    <definedName name="cbtcc30">[2]DMT_EV!#REF!</definedName>
    <definedName name="cbttc04" localSheetId="3">#REF!</definedName>
    <definedName name="cbttc04" localSheetId="5">#REF!</definedName>
    <definedName name="cbttc04">#REF!</definedName>
    <definedName name="cbttc06" localSheetId="3">#REF!</definedName>
    <definedName name="cbttc06" localSheetId="5">#REF!</definedName>
    <definedName name="cbttc06">#REF!</definedName>
    <definedName name="cbttc08" localSheetId="3">#REF!</definedName>
    <definedName name="cbttc08" localSheetId="5">#REF!</definedName>
    <definedName name="cbttc08">#REF!</definedName>
    <definedName name="cbttc10" localSheetId="3">#REF!</definedName>
    <definedName name="cbttc10" localSheetId="5">#REF!</definedName>
    <definedName name="cbttc10">#REF!</definedName>
    <definedName name="cbttc12" localSheetId="3">#REF!</definedName>
    <definedName name="cbttc12" localSheetId="5">#REF!</definedName>
    <definedName name="cbttc12">#REF!</definedName>
    <definedName name="cbttc15" localSheetId="3">#REF!</definedName>
    <definedName name="cbttc15" localSheetId="5">#REF!</definedName>
    <definedName name="cbttc15">#REF!</definedName>
    <definedName name="ccerca" localSheetId="3">#REF!</definedName>
    <definedName name="ccerca" localSheetId="5">#REF!</definedName>
    <definedName name="ccerca">#REF!</definedName>
    <definedName name="cesar" localSheetId="3">#REF!</definedName>
    <definedName name="cesar" localSheetId="5">#REF!</definedName>
    <definedName name="cesar">#REF!</definedName>
    <definedName name="cm_30" localSheetId="3">#REF!</definedName>
    <definedName name="cm_30" localSheetId="5">#REF!</definedName>
    <definedName name="cm_30">#REF!</definedName>
    <definedName name="comp100" localSheetId="3">#REF!</definedName>
    <definedName name="comp100" localSheetId="5">#REF!</definedName>
    <definedName name="comp100">#REF!</definedName>
    <definedName name="comp95" localSheetId="3">#REF!</definedName>
    <definedName name="comp95" localSheetId="5">#REF!</definedName>
    <definedName name="comp95">#REF!</definedName>
    <definedName name="compala" localSheetId="3">#REF!</definedName>
    <definedName name="compala" localSheetId="5">#REF!</definedName>
    <definedName name="compala">#REF!</definedName>
    <definedName name="COMPOS">[3]Plan1!$A$2:$D$4073</definedName>
    <definedName name="conap" localSheetId="3">#REF!</definedName>
    <definedName name="conap" localSheetId="5">#REF!</definedName>
    <definedName name="conap">#REF!</definedName>
    <definedName name="conass" localSheetId="3">#REF!</definedName>
    <definedName name="conass" localSheetId="5">#REF!</definedName>
    <definedName name="conass">#REF!</definedName>
    <definedName name="connum" localSheetId="3">#REF!</definedName>
    <definedName name="connum" localSheetId="5">#REF!</definedName>
    <definedName name="connum">#REF!</definedName>
    <definedName name="conpro" localSheetId="3">#REF!</definedName>
    <definedName name="conpro" localSheetId="5">#REF!</definedName>
    <definedName name="conpro">#REF!</definedName>
    <definedName name="contrato" localSheetId="3">#REF!</definedName>
    <definedName name="contrato" localSheetId="5">#REF!</definedName>
    <definedName name="contrato">#REF!</definedName>
    <definedName name="corte" localSheetId="3">#REF!</definedName>
    <definedName name="corte" localSheetId="5">#REF!</definedName>
    <definedName name="corte">#REF!</definedName>
    <definedName name="DATA" localSheetId="3">#REF!</definedName>
    <definedName name="DATA" localSheetId="5">#REF!</definedName>
    <definedName name="DATA">#REF!</definedName>
    <definedName name="defensa" localSheetId="3">#REF!</definedName>
    <definedName name="defensa" localSheetId="5">#REF!</definedName>
    <definedName name="defensa">#REF!</definedName>
    <definedName name="dmt_1000" localSheetId="3">#REF!</definedName>
    <definedName name="dmt_1000" localSheetId="5">#REF!</definedName>
    <definedName name="dmt_1000">#REF!</definedName>
    <definedName name="dmt_1200" localSheetId="3">#REF!</definedName>
    <definedName name="dmt_1200" localSheetId="5">#REF!</definedName>
    <definedName name="dmt_1200">#REF!</definedName>
    <definedName name="dmt_1400" localSheetId="3">#REF!</definedName>
    <definedName name="dmt_1400" localSheetId="5">#REF!</definedName>
    <definedName name="dmt_1400">#REF!</definedName>
    <definedName name="dmt_200" localSheetId="3">#REF!</definedName>
    <definedName name="dmt_200" localSheetId="5">#REF!</definedName>
    <definedName name="dmt_200">#REF!</definedName>
    <definedName name="dmt_400" localSheetId="3">#REF!</definedName>
    <definedName name="dmt_400" localSheetId="5">#REF!</definedName>
    <definedName name="dmt_400">#REF!</definedName>
    <definedName name="dmt_50" localSheetId="3">#REF!</definedName>
    <definedName name="dmt_50" localSheetId="5">#REF!</definedName>
    <definedName name="dmt_50">#REF!</definedName>
    <definedName name="dmt_600" localSheetId="3">#REF!</definedName>
    <definedName name="dmt_600" localSheetId="5">#REF!</definedName>
    <definedName name="dmt_600">#REF!</definedName>
    <definedName name="dmt_800" localSheetId="3">#REF!</definedName>
    <definedName name="dmt_800" localSheetId="5">#REF!</definedName>
    <definedName name="dmt_800">#REF!</definedName>
    <definedName name="drena" localSheetId="3">#REF!</definedName>
    <definedName name="drena" localSheetId="5">#REF!</definedName>
    <definedName name="drena">#REF!</definedName>
    <definedName name="dreno" localSheetId="3">#REF!</definedName>
    <definedName name="dreno" localSheetId="5">#REF!</definedName>
    <definedName name="dreno">#REF!</definedName>
    <definedName name="dtipo1" localSheetId="3">#REF!</definedName>
    <definedName name="dtipo1" localSheetId="5">#REF!</definedName>
    <definedName name="dtipo1">#REF!</definedName>
    <definedName name="dtipo2" localSheetId="3">#REF!</definedName>
    <definedName name="dtipo2" localSheetId="5">#REF!</definedName>
    <definedName name="dtipo2">#REF!</definedName>
    <definedName name="empo2" localSheetId="3">#REF!</definedName>
    <definedName name="empo2" localSheetId="5">#REF!</definedName>
    <definedName name="empo2">#REF!</definedName>
    <definedName name="Empola2" localSheetId="3">#REF!</definedName>
    <definedName name="Empola2" localSheetId="5">#REF!</definedName>
    <definedName name="Empola2">#REF!</definedName>
    <definedName name="Empolo2" localSheetId="3">#REF!</definedName>
    <definedName name="Empolo2" localSheetId="5">#REF!</definedName>
    <definedName name="Empolo2">#REF!</definedName>
    <definedName name="empolo3" localSheetId="3">#REF!</definedName>
    <definedName name="empolo3" localSheetId="5">#REF!</definedName>
    <definedName name="empolo3">#REF!</definedName>
    <definedName name="eng">'[1]Mat Asf'!$C$36</definedName>
    <definedName name="engfiscal" localSheetId="3">#REF!</definedName>
    <definedName name="engfiscal" localSheetId="5">#REF!</definedName>
    <definedName name="engfiscal">#REF!</definedName>
    <definedName name="engm1" localSheetId="3">#REF!</definedName>
    <definedName name="engm1" localSheetId="5">#REF!</definedName>
    <definedName name="engm1">#REF!</definedName>
    <definedName name="engm2" localSheetId="3">#REF!</definedName>
    <definedName name="engm2" localSheetId="5">#REF!</definedName>
    <definedName name="engm2">#REF!</definedName>
    <definedName name="engmds" localSheetId="3">#REF!</definedName>
    <definedName name="engmds" localSheetId="5">#REF!</definedName>
    <definedName name="engmds">#REF!</definedName>
    <definedName name="escavd" localSheetId="3">#REF!</definedName>
    <definedName name="escavd" localSheetId="5">#REF!</definedName>
    <definedName name="escavd">#REF!</definedName>
    <definedName name="escavgd" localSheetId="3">#REF!</definedName>
    <definedName name="escavgd" localSheetId="5">#REF!</definedName>
    <definedName name="escavgd">#REF!</definedName>
    <definedName name="escavgs" localSheetId="3">#REF!</definedName>
    <definedName name="escavgs" localSheetId="5">#REF!</definedName>
    <definedName name="escavgs">#REF!</definedName>
    <definedName name="escavgt" localSheetId="3">[2]DMT_EV!#REF!</definedName>
    <definedName name="escavgt" localSheetId="5">[2]DMT_EV!#REF!</definedName>
    <definedName name="escavgt">[2]DMT_EV!#REF!</definedName>
    <definedName name="escavs" localSheetId="3">#REF!</definedName>
    <definedName name="escavs" localSheetId="5">#REF!</definedName>
    <definedName name="escavs">#REF!</definedName>
    <definedName name="escavt" localSheetId="3">#REF!</definedName>
    <definedName name="escavt" localSheetId="5">#REF!</definedName>
    <definedName name="escavt">#REF!</definedName>
    <definedName name="etipo1" localSheetId="3">#REF!</definedName>
    <definedName name="etipo1" localSheetId="5">#REF!</definedName>
    <definedName name="etipo1">#REF!</definedName>
    <definedName name="etipo2" localSheetId="3">#REF!</definedName>
    <definedName name="etipo2" localSheetId="5">#REF!</definedName>
    <definedName name="etipo2">#REF!</definedName>
    <definedName name="faixa" localSheetId="3">#REF!</definedName>
    <definedName name="faixa" localSheetId="5">#REF!</definedName>
    <definedName name="faixa">#REF!</definedName>
    <definedName name="fator100" localSheetId="3">#REF!</definedName>
    <definedName name="fator100" localSheetId="5">#REF!</definedName>
    <definedName name="fator100">#REF!</definedName>
    <definedName name="fator50" localSheetId="3">#REF!</definedName>
    <definedName name="fator50" localSheetId="5">#REF!</definedName>
    <definedName name="fator50">#REF!</definedName>
    <definedName name="fdreno" localSheetId="3">#REF!</definedName>
    <definedName name="fdreno" localSheetId="5">#REF!</definedName>
    <definedName name="fdreno">#REF!</definedName>
    <definedName name="fir">[4]RELATÓRIO!$B$12</definedName>
    <definedName name="firma" localSheetId="3">#REF!</definedName>
    <definedName name="firma" localSheetId="5">#REF!</definedName>
    <definedName name="firma">#REF!</definedName>
    <definedName name="foac" localSheetId="3">#REF!</definedName>
    <definedName name="foac" localSheetId="5">#REF!</definedName>
    <definedName name="foac">#REF!</definedName>
    <definedName name="foae" localSheetId="3">#REF!</definedName>
    <definedName name="foae" localSheetId="5">#REF!</definedName>
    <definedName name="foae">#REF!</definedName>
    <definedName name="foc" localSheetId="3">#REF!</definedName>
    <definedName name="foc" localSheetId="5">#REF!</definedName>
    <definedName name="foc">#REF!</definedName>
    <definedName name="FOG" localSheetId="3">#REF!</definedName>
    <definedName name="FOG" localSheetId="5">#REF!</definedName>
    <definedName name="FOG">#REF!</definedName>
    <definedName name="fpavi" localSheetId="3">#REF!</definedName>
    <definedName name="fpavi" localSheetId="5">#REF!</definedName>
    <definedName name="fpavi">#REF!</definedName>
    <definedName name="fsinal" localSheetId="3">#REF!</definedName>
    <definedName name="fsinal" localSheetId="5">#REF!</definedName>
    <definedName name="fsinal">#REF!</definedName>
    <definedName name="fterra" localSheetId="3">#REF!</definedName>
    <definedName name="fterra" localSheetId="5">#REF!</definedName>
    <definedName name="fterra">#REF!</definedName>
    <definedName name="grama" localSheetId="3">#REF!</definedName>
    <definedName name="grama" localSheetId="5">#REF!</definedName>
    <definedName name="grama">#REF!</definedName>
    <definedName name="_xlnm.Recorder" localSheetId="3">#REF!</definedName>
    <definedName name="_xlnm.Recorder" localSheetId="5">#REF!</definedName>
    <definedName name="_xlnm.Recorder">#REF!</definedName>
    <definedName name="Guias" localSheetId="3">#REF!</definedName>
    <definedName name="Guias" localSheetId="5">#REF!</definedName>
    <definedName name="Guias">#REF!</definedName>
    <definedName name="horad6" localSheetId="3">#REF!</definedName>
    <definedName name="horad6" localSheetId="5">#REF!</definedName>
    <definedName name="horad6">#REF!</definedName>
    <definedName name="horad8" localSheetId="3">#REF!</definedName>
    <definedName name="horad8" localSheetId="5">#REF!</definedName>
    <definedName name="horad8">#REF!</definedName>
    <definedName name="imparea" localSheetId="3">#REF!</definedName>
    <definedName name="imparea" localSheetId="5">#REF!</definedName>
    <definedName name="imparea">#REF!</definedName>
    <definedName name="ksinal" localSheetId="3">'[5]Indice de Reajuste'!#REF!</definedName>
    <definedName name="ksinal" localSheetId="5">'[5]Indice de Reajuste'!#REF!</definedName>
    <definedName name="ksinal">'[5]Indice de Reajuste'!#REF!</definedName>
    <definedName name="licerra" localSheetId="3">#REF!</definedName>
    <definedName name="licerra" localSheetId="5">#REF!</definedName>
    <definedName name="licerra">#REF!</definedName>
    <definedName name="limata" localSheetId="3">#REF!</definedName>
    <definedName name="limata" localSheetId="5">#REF!</definedName>
    <definedName name="limata">#REF!</definedName>
    <definedName name="luis">'[4]REAJU (2)'!$H$35</definedName>
    <definedName name="marco" localSheetId="3">#REF!</definedName>
    <definedName name="marco" localSheetId="5">#REF!</definedName>
    <definedName name="marco">#REF!</definedName>
    <definedName name="mds" localSheetId="3">#REF!</definedName>
    <definedName name="mds" localSheetId="5">#REF!</definedName>
    <definedName name="mds">#REF!</definedName>
    <definedName name="Mem">'[1]Mat Asf'!$C$37</definedName>
    <definedName name="mo_base" localSheetId="3">#REF!</definedName>
    <definedName name="mo_base" localSheetId="5">#REF!</definedName>
    <definedName name="mo_base">#REF!</definedName>
    <definedName name="mo_sub_base" localSheetId="3">#REF!</definedName>
    <definedName name="mo_sub_base" localSheetId="5">#REF!</definedName>
    <definedName name="mo_sub_base">#REF!</definedName>
    <definedName name="mobase" localSheetId="3">#REF!</definedName>
    <definedName name="mobase" localSheetId="5">#REF!</definedName>
    <definedName name="mobase">#REF!</definedName>
    <definedName name="mocomercial" localSheetId="3">#REF!</definedName>
    <definedName name="mocomercial" localSheetId="5">#REF!</definedName>
    <definedName name="mocomercial">#REF!</definedName>
    <definedName name="molocal" localSheetId="3">#REF!</definedName>
    <definedName name="molocal" localSheetId="5">#REF!</definedName>
    <definedName name="molocal">#REF!</definedName>
    <definedName name="mosub" localSheetId="3">#REF!</definedName>
    <definedName name="mosub" localSheetId="5">#REF!</definedName>
    <definedName name="mosub">#REF!</definedName>
    <definedName name="muro" localSheetId="3">#REF!</definedName>
    <definedName name="muro" localSheetId="5">#REF!</definedName>
    <definedName name="muro">#REF!</definedName>
    <definedName name="nÁID" localSheetId="3">'[2]Aterro PonteSul'!#REF!</definedName>
    <definedName name="nÁID" localSheetId="5">'[2]Aterro PonteSul'!#REF!</definedName>
    <definedName name="nÁID">'[2]Aterro PonteSul'!#REF!</definedName>
    <definedName name="OAC" localSheetId="3">#REF!</definedName>
    <definedName name="OAC" localSheetId="5">#REF!</definedName>
    <definedName name="OAC">#REF!</definedName>
    <definedName name="OAE" localSheetId="3">#REF!</definedName>
    <definedName name="OAE" localSheetId="5">#REF!</definedName>
    <definedName name="OAE">#REF!</definedName>
    <definedName name="obra" localSheetId="3">#REF!</definedName>
    <definedName name="obra" localSheetId="5">#REF!</definedName>
    <definedName name="obra">#REF!</definedName>
    <definedName name="OCOM" localSheetId="3">#REF!</definedName>
    <definedName name="OCOM" localSheetId="5">#REF!</definedName>
    <definedName name="OCOM">#REF!</definedName>
    <definedName name="Orçamento" localSheetId="3">#REF!</definedName>
    <definedName name="Orçamento" localSheetId="5">#REF!</definedName>
    <definedName name="Orçamento">#REF!</definedName>
    <definedName name="ordem" localSheetId="3">#REF!</definedName>
    <definedName name="ordem" localSheetId="5">#REF!</definedName>
    <definedName name="ordem">#REF!</definedName>
    <definedName name="orlando" localSheetId="3">#REF!</definedName>
    <definedName name="orlando" localSheetId="5">#REF!</definedName>
    <definedName name="orlando">#REF!</definedName>
    <definedName name="pal1x1" localSheetId="3">#REF!</definedName>
    <definedName name="pal1x1" localSheetId="5">#REF!</definedName>
    <definedName name="pal1x1">#REF!</definedName>
    <definedName name="patrolamento" localSheetId="3">#REF!</definedName>
    <definedName name="patrolamento" localSheetId="5">#REF!</definedName>
    <definedName name="patrolamento">#REF!</definedName>
    <definedName name="pavi" localSheetId="3">#REF!</definedName>
    <definedName name="pavi" localSheetId="5">#REF!</definedName>
    <definedName name="pavi">#REF!</definedName>
    <definedName name="pcat" localSheetId="3">#REF!</definedName>
    <definedName name="pcat" localSheetId="5">#REF!</definedName>
    <definedName name="pcat">#REF!</definedName>
    <definedName name="pdmt" localSheetId="3">#REF!</definedName>
    <definedName name="pdmt" localSheetId="5">#REF!</definedName>
    <definedName name="pdmt">#REF!</definedName>
    <definedName name="pdmt1000" localSheetId="3">#REF!</definedName>
    <definedName name="pdmt1000" localSheetId="5">#REF!</definedName>
    <definedName name="pdmt1000">#REF!</definedName>
    <definedName name="pdmt1200" localSheetId="3">#REF!</definedName>
    <definedName name="pdmt1200" localSheetId="5">#REF!</definedName>
    <definedName name="pdmt1200">#REF!</definedName>
    <definedName name="pdmt200" localSheetId="3">#REF!</definedName>
    <definedName name="pdmt200" localSheetId="5">#REF!</definedName>
    <definedName name="pdmt200">#REF!</definedName>
    <definedName name="pdmt400" localSheetId="3">#REF!</definedName>
    <definedName name="pdmt400" localSheetId="5">#REF!</definedName>
    <definedName name="pdmt400">#REF!</definedName>
    <definedName name="pdmt50" localSheetId="3">#REF!</definedName>
    <definedName name="pdmt50" localSheetId="5">#REF!</definedName>
    <definedName name="pdmt50">#REF!</definedName>
    <definedName name="pdmt600" localSheetId="3">#REF!</definedName>
    <definedName name="pdmt600" localSheetId="5">#REF!</definedName>
    <definedName name="pdmt600">#REF!</definedName>
    <definedName name="pdmt800" localSheetId="3">#REF!</definedName>
    <definedName name="pdmt800" localSheetId="5">#REF!</definedName>
    <definedName name="pdmt800">#REF!</definedName>
    <definedName name="PEDREIRA" localSheetId="3">#REF!</definedName>
    <definedName name="PEDREIRA" localSheetId="5">#REF!</definedName>
    <definedName name="PEDREIRA">#REF!</definedName>
    <definedName name="perac" localSheetId="3">#REF!</definedName>
    <definedName name="perac" localSheetId="5">#REF!</definedName>
    <definedName name="perac">#REF!</definedName>
    <definedName name="persim" localSheetId="3">#REF!</definedName>
    <definedName name="persim" localSheetId="5">#REF!</definedName>
    <definedName name="persim">#REF!</definedName>
    <definedName name="pil2x05" localSheetId="3">#REF!</definedName>
    <definedName name="pil2x05" localSheetId="5">#REF!</definedName>
    <definedName name="pil2x05">#REF!</definedName>
    <definedName name="pil2x1" localSheetId="3">#REF!</definedName>
    <definedName name="pil2x1" localSheetId="5">#REF!</definedName>
    <definedName name="pil2x1">#REF!</definedName>
    <definedName name="pir" localSheetId="3">#REF!</definedName>
    <definedName name="pir" localSheetId="5">#REF!</definedName>
    <definedName name="pir">#REF!</definedName>
    <definedName name="portfiscal" localSheetId="3">#REF!</definedName>
    <definedName name="portfiscal" localSheetId="5">#REF!</definedName>
    <definedName name="portfiscal">#REF!</definedName>
    <definedName name="portm1" localSheetId="3">#REF!</definedName>
    <definedName name="portm1" localSheetId="5">#REF!</definedName>
    <definedName name="portm1">#REF!</definedName>
    <definedName name="portm2" localSheetId="3">#REF!</definedName>
    <definedName name="portm2" localSheetId="5">#REF!</definedName>
    <definedName name="portm2">#REF!</definedName>
    <definedName name="pro" localSheetId="3">#REF!</definedName>
    <definedName name="pro" localSheetId="5">#REF!</definedName>
    <definedName name="pro">#REF!</definedName>
    <definedName name="pz" localSheetId="3">#REF!</definedName>
    <definedName name="pz" localSheetId="5">#REF!</definedName>
    <definedName name="pz">#REF!</definedName>
    <definedName name="rdreno" localSheetId="3">#REF!</definedName>
    <definedName name="rdreno" localSheetId="5">#REF!</definedName>
    <definedName name="rdreno">#REF!</definedName>
    <definedName name="reatd" localSheetId="3">#REF!</definedName>
    <definedName name="reatd" localSheetId="5">#REF!</definedName>
    <definedName name="reatd">#REF!</definedName>
    <definedName name="reatgd" localSheetId="3">#REF!</definedName>
    <definedName name="reatgd" localSheetId="5">#REF!</definedName>
    <definedName name="reatgd">#REF!</definedName>
    <definedName name="reatgs" localSheetId="3">#REF!</definedName>
    <definedName name="reatgs" localSheetId="5">#REF!</definedName>
    <definedName name="reatgs">#REF!</definedName>
    <definedName name="reatgt" localSheetId="3">[2]DMT_EV!#REF!</definedName>
    <definedName name="reatgt" localSheetId="5">[2]DMT_EV!#REF!</definedName>
    <definedName name="reatgt">[2]DMT_EV!#REF!</definedName>
    <definedName name="reats" localSheetId="3">#REF!</definedName>
    <definedName name="reats" localSheetId="5">#REF!</definedName>
    <definedName name="reats">#REF!</definedName>
    <definedName name="reatt" localSheetId="3">#REF!</definedName>
    <definedName name="reatt" localSheetId="5">#REF!</definedName>
    <definedName name="reatt">#REF!</definedName>
    <definedName name="referência" localSheetId="3">#REF!</definedName>
    <definedName name="referência" localSheetId="5">#REF!</definedName>
    <definedName name="referência">#REF!</definedName>
    <definedName name="REGULA" localSheetId="3">#REF!</definedName>
    <definedName name="REGULA" localSheetId="5">#REF!</definedName>
    <definedName name="REGULA">#REF!</definedName>
    <definedName name="REMOÇÃO" localSheetId="3">#REF!</definedName>
    <definedName name="REMOÇÃO" localSheetId="5">#REF!</definedName>
    <definedName name="REMOÇÃO">#REF!</definedName>
    <definedName name="roac" localSheetId="3">#REF!</definedName>
    <definedName name="roac" localSheetId="5">#REF!</definedName>
    <definedName name="roac">#REF!</definedName>
    <definedName name="roae" localSheetId="3">#REF!</definedName>
    <definedName name="roae" localSheetId="5">#REF!</definedName>
    <definedName name="roae">#REF!</definedName>
    <definedName name="roc" localSheetId="3">#REF!</definedName>
    <definedName name="roc" localSheetId="5">#REF!</definedName>
    <definedName name="roc">#REF!</definedName>
    <definedName name="rodovia" localSheetId="3">#REF!</definedName>
    <definedName name="rodovia" localSheetId="5">#REF!</definedName>
    <definedName name="rodovia">#REF!</definedName>
    <definedName name="rpavi" localSheetId="3">#REF!</definedName>
    <definedName name="rpavi" localSheetId="5">#REF!</definedName>
    <definedName name="rpavi">#REF!</definedName>
    <definedName name="RR_2C" localSheetId="3">#REF!</definedName>
    <definedName name="RR_2C" localSheetId="5">#REF!</definedName>
    <definedName name="RR_2C">#REF!</definedName>
    <definedName name="rrcerca" localSheetId="3">#REF!</definedName>
    <definedName name="rrcerca" localSheetId="5">#REF!</definedName>
    <definedName name="rrcerca">#REF!</definedName>
    <definedName name="rsinal" localSheetId="3">#REF!</definedName>
    <definedName name="rsinal" localSheetId="5">#REF!</definedName>
    <definedName name="rsinal">#REF!</definedName>
    <definedName name="rterra" localSheetId="3">#REF!</definedName>
    <definedName name="rterra" localSheetId="5">#REF!</definedName>
    <definedName name="rterra">#REF!</definedName>
    <definedName name="saterro" localSheetId="3">#REF!</definedName>
    <definedName name="saterro" localSheetId="5">#REF!</definedName>
    <definedName name="saterro">#REF!</definedName>
    <definedName name="scat" localSheetId="3">#REF!</definedName>
    <definedName name="scat" localSheetId="5">#REF!</definedName>
    <definedName name="scat">#REF!</definedName>
    <definedName name="scorte" localSheetId="3">#REF!</definedName>
    <definedName name="scorte" localSheetId="5">#REF!</definedName>
    <definedName name="scorte">#REF!</definedName>
    <definedName name="sdmt" localSheetId="3">#REF!</definedName>
    <definedName name="sdmt" localSheetId="5">#REF!</definedName>
    <definedName name="sdmt">#REF!</definedName>
    <definedName name="sdmt1000" localSheetId="3">#REF!</definedName>
    <definedName name="sdmt1000" localSheetId="5">#REF!</definedName>
    <definedName name="sdmt1000">#REF!</definedName>
    <definedName name="sdmt1200" localSheetId="3">#REF!</definedName>
    <definedName name="sdmt1200" localSheetId="5">#REF!</definedName>
    <definedName name="sdmt1200">#REF!</definedName>
    <definedName name="sdmt200" localSheetId="3">#REF!</definedName>
    <definedName name="sdmt200" localSheetId="5">#REF!</definedName>
    <definedName name="sdmt200">#REF!</definedName>
    <definedName name="sdmt400" localSheetId="3">#REF!</definedName>
    <definedName name="sdmt400" localSheetId="5">#REF!</definedName>
    <definedName name="sdmt400">#REF!</definedName>
    <definedName name="sdmt50" localSheetId="3">#REF!</definedName>
    <definedName name="sdmt50" localSheetId="5">#REF!</definedName>
    <definedName name="sdmt50">#REF!</definedName>
    <definedName name="sdmt600" localSheetId="3">#REF!</definedName>
    <definedName name="sdmt600" localSheetId="5">#REF!</definedName>
    <definedName name="sdmt600">#REF!</definedName>
    <definedName name="sdmt800" localSheetId="3">#REF!</definedName>
    <definedName name="sdmt800" localSheetId="5">#REF!</definedName>
    <definedName name="sdmt800">#REF!</definedName>
    <definedName name="Serviços">[6]Serviços!$A$3:$E$1403</definedName>
    <definedName name="Serviços_1">[7]Serviços!$A$3:$AE$2694</definedName>
    <definedName name="Serviços_10">[7]Serviços!$A$3:$AE$2694</definedName>
    <definedName name="Serviços_11">[7]Serviços!$A$3:$AE$2694</definedName>
    <definedName name="Serviços_12">[7]Serviços!$A$3:$AE$2694</definedName>
    <definedName name="Serviços_2">[7]Serviços!$A$3:$AE$2694</definedName>
    <definedName name="Serviços_3">[7]Serviços!$A$3:$AE$2694</definedName>
    <definedName name="Serviços_4">[7]Serviços!$A$3:$AE$2694</definedName>
    <definedName name="Serviços_5">[7]Serviços!$A$3:$AE$2694</definedName>
    <definedName name="Serviços_6">[7]Serviços!$A$3:$AE$2694</definedName>
    <definedName name="Serviços_7">[7]Serviços!$A$3:$AE$2694</definedName>
    <definedName name="Serviços_8">[7]Serviços!$A$3:$AE$2694</definedName>
    <definedName name="Serviços_9">[7]Serviços!$A$3:$AE$2694</definedName>
    <definedName name="SINALI" localSheetId="3">#REF!</definedName>
    <definedName name="SINALI" localSheetId="5">#REF!</definedName>
    <definedName name="SINALI">#REF!</definedName>
    <definedName name="subrog" localSheetId="3">#REF!</definedName>
    <definedName name="subrog" localSheetId="5">#REF!</definedName>
    <definedName name="subrog">#REF!</definedName>
    <definedName name="tcat" localSheetId="3">#REF!</definedName>
    <definedName name="tcat" localSheetId="5">#REF!</definedName>
    <definedName name="tcat">#REF!</definedName>
    <definedName name="terra" localSheetId="3">#REF!</definedName>
    <definedName name="terra" localSheetId="5">#REF!</definedName>
    <definedName name="terra">#REF!</definedName>
    <definedName name="teste" localSheetId="3">#REF!</definedName>
    <definedName name="teste" localSheetId="5">#REF!</definedName>
    <definedName name="teste">#REF!</definedName>
    <definedName name="teste2" localSheetId="3">#REF!</definedName>
    <definedName name="teste2" localSheetId="5">#REF!</definedName>
    <definedName name="teste2">#REF!</definedName>
    <definedName name="_xlnm.Print_Titles" localSheetId="4">Composições!$1:$10</definedName>
    <definedName name="_xlnm.Print_Titles" localSheetId="3">Cronograma!$A:$H</definedName>
    <definedName name="_xlnm.Print_Titles" localSheetId="5">'Mapa de cotação'!$1:$10</definedName>
    <definedName name="_xlnm.Print_Titles" localSheetId="6">'Memória de Calculo'!$1:$11</definedName>
    <definedName name="_xlnm.Print_Titles" localSheetId="2">Orçamento!$1:$14</definedName>
    <definedName name="_xlnm.Print_Titles" localSheetId="1">Resumo!$1:$12</definedName>
    <definedName name="trecho" localSheetId="3">#REF!</definedName>
    <definedName name="trecho" localSheetId="5">#REF!</definedName>
    <definedName name="trecho">#REF!</definedName>
    <definedName name="TSD" localSheetId="3">#REF!</definedName>
    <definedName name="TSD" localSheetId="5">#REF!</definedName>
    <definedName name="TSD">#REF!</definedName>
    <definedName name="TSs" localSheetId="3">#REF!</definedName>
    <definedName name="TSs" localSheetId="5">#REF!</definedName>
    <definedName name="TSs">#REF!</definedName>
    <definedName name="valeta" localSheetId="3">#REF!</definedName>
    <definedName name="valeta" localSheetId="5">#REF!</definedName>
    <definedName name="valeta">#REF!</definedName>
    <definedName name="volbase" localSheetId="3">#REF!</definedName>
    <definedName name="volbase" localSheetId="5">#REF!</definedName>
    <definedName name="volbase">#REF!</definedName>
    <definedName name="volsub" localSheetId="3">#REF!</definedName>
    <definedName name="volsub" localSheetId="5">#REF!</definedName>
    <definedName name="volsub">#REF!</definedName>
    <definedName name="zebra" localSheetId="3">#REF!</definedName>
    <definedName name="zebra" localSheetId="5">#REF!</definedName>
    <definedName name="zebra">#REF!</definedName>
    <definedName name="zenil" localSheetId="3">#REF!</definedName>
    <definedName name="zenil" localSheetId="5">#REF!</definedName>
    <definedName name="zenil">#REF!</definedName>
  </definedNames>
  <calcPr calcId="152511" fullPrecision="0"/>
</workbook>
</file>

<file path=xl/calcChain.xml><?xml version="1.0" encoding="utf-8"?>
<calcChain xmlns="http://schemas.openxmlformats.org/spreadsheetml/2006/main">
  <c r="E347" i="1" l="1"/>
  <c r="E344" i="1"/>
  <c r="E328" i="1"/>
  <c r="E315" i="1"/>
  <c r="E310" i="1"/>
  <c r="E300" i="1"/>
  <c r="E297" i="1"/>
  <c r="E246" i="1"/>
  <c r="E242" i="1"/>
  <c r="E231" i="1"/>
  <c r="E220" i="1"/>
  <c r="E218" i="1"/>
  <c r="E216" i="1"/>
  <c r="E215" i="1"/>
  <c r="E207" i="1"/>
  <c r="E205" i="1"/>
  <c r="E184" i="1"/>
  <c r="E180" i="1"/>
  <c r="E178" i="1"/>
  <c r="E176" i="1"/>
  <c r="E175" i="1"/>
  <c r="E114" i="1"/>
  <c r="E107" i="1"/>
  <c r="E103" i="1"/>
  <c r="E76" i="1"/>
  <c r="E73" i="1"/>
  <c r="E71" i="1"/>
  <c r="E57" i="1"/>
  <c r="E52" i="1"/>
  <c r="E19" i="1"/>
  <c r="E17" i="1"/>
  <c r="H321" i="9" l="1"/>
  <c r="H320" i="9"/>
  <c r="H319" i="9"/>
  <c r="H318" i="9"/>
  <c r="H315" i="9"/>
  <c r="H314" i="9"/>
  <c r="G324" i="1"/>
  <c r="H306" i="1"/>
  <c r="H322" i="9" l="1"/>
  <c r="H316" i="9"/>
  <c r="D6" i="24"/>
  <c r="D7" i="24"/>
  <c r="H323" i="9" l="1"/>
  <c r="I315" i="1" s="1"/>
  <c r="G95" i="1"/>
  <c r="G325" i="1" l="1"/>
  <c r="D53" i="26"/>
  <c r="K16" i="24"/>
  <c r="N16" i="24" s="1"/>
  <c r="Q16" i="24" s="1"/>
  <c r="T16" i="24" s="1"/>
  <c r="W16" i="24" s="1"/>
  <c r="Z16" i="24" s="1"/>
  <c r="K17" i="24"/>
  <c r="N17" i="24" s="1"/>
  <c r="K18" i="24"/>
  <c r="N18" i="24" s="1"/>
  <c r="Q18" i="24" s="1"/>
  <c r="T18" i="24" s="1"/>
  <c r="W18" i="24" s="1"/>
  <c r="Z18" i="24" s="1"/>
  <c r="K19" i="24"/>
  <c r="N19" i="24" s="1"/>
  <c r="Q19" i="24" s="1"/>
  <c r="T19" i="24" s="1"/>
  <c r="W19" i="24" s="1"/>
  <c r="Z19" i="24" s="1"/>
  <c r="K20" i="24"/>
  <c r="N20" i="24" s="1"/>
  <c r="Q20" i="24" s="1"/>
  <c r="T20" i="24" s="1"/>
  <c r="W20" i="24" s="1"/>
  <c r="Z20" i="24" s="1"/>
  <c r="K21" i="24"/>
  <c r="N21" i="24" s="1"/>
  <c r="Q21" i="24" s="1"/>
  <c r="T21" i="24" s="1"/>
  <c r="W21" i="24" s="1"/>
  <c r="Z21" i="24" s="1"/>
  <c r="K22" i="24"/>
  <c r="K23" i="24"/>
  <c r="N23" i="24" s="1"/>
  <c r="K24" i="24"/>
  <c r="N24" i="24" s="1"/>
  <c r="Q24" i="24" s="1"/>
  <c r="T24" i="24" s="1"/>
  <c r="W24" i="24" s="1"/>
  <c r="Z24" i="24" s="1"/>
  <c r="K25" i="24"/>
  <c r="K26" i="24"/>
  <c r="N26" i="24" s="1"/>
  <c r="Q26" i="24" s="1"/>
  <c r="T26" i="24" s="1"/>
  <c r="W26" i="24" s="1"/>
  <c r="Z26" i="24" s="1"/>
  <c r="K27" i="24"/>
  <c r="N27" i="24" s="1"/>
  <c r="K28" i="24"/>
  <c r="N28" i="24" s="1"/>
  <c r="K29" i="24"/>
  <c r="N29" i="24" s="1"/>
  <c r="K30" i="24"/>
  <c r="K31" i="24"/>
  <c r="N31" i="24" s="1"/>
  <c r="K32" i="24"/>
  <c r="N32" i="24" s="1"/>
  <c r="K33" i="24"/>
  <c r="N33" i="24" s="1"/>
  <c r="K34" i="24"/>
  <c r="K35" i="24"/>
  <c r="N35" i="24" s="1"/>
  <c r="K36" i="24"/>
  <c r="N36" i="24" s="1"/>
  <c r="K37" i="24"/>
  <c r="N37" i="24" s="1"/>
  <c r="K38" i="24"/>
  <c r="N38" i="24" s="1"/>
  <c r="Q38" i="24" s="1"/>
  <c r="T38" i="24" s="1"/>
  <c r="W38" i="24" s="1"/>
  <c r="Z38" i="24" s="1"/>
  <c r="N25" i="24"/>
  <c r="N30" i="24"/>
  <c r="L14" i="24"/>
  <c r="O14" i="24" s="1"/>
  <c r="R14" i="24" s="1"/>
  <c r="U14" i="24" s="1"/>
  <c r="X14" i="24" s="1"/>
  <c r="H228" i="9"/>
  <c r="H229" i="9" s="1"/>
  <c r="H225" i="9"/>
  <c r="H224" i="9"/>
  <c r="H143" i="1"/>
  <c r="J143" i="1" s="1"/>
  <c r="K143" i="1" s="1"/>
  <c r="H126" i="1"/>
  <c r="H342" i="9"/>
  <c r="H341" i="9"/>
  <c r="H338" i="9"/>
  <c r="H339" i="9" s="1"/>
  <c r="H307" i="9"/>
  <c r="H303" i="9"/>
  <c r="H304" i="9" s="1"/>
  <c r="H306" i="9"/>
  <c r="H294" i="9"/>
  <c r="H296" i="9"/>
  <c r="H293" i="9"/>
  <c r="H295" i="9"/>
  <c r="H291" i="9"/>
  <c r="H292" i="9"/>
  <c r="H290" i="9"/>
  <c r="H287" i="9"/>
  <c r="H286" i="9"/>
  <c r="H279" i="9"/>
  <c r="H278" i="9"/>
  <c r="H277" i="9"/>
  <c r="H274" i="9"/>
  <c r="H273" i="9"/>
  <c r="H266" i="9"/>
  <c r="H265" i="9"/>
  <c r="H262" i="9"/>
  <c r="H261" i="9"/>
  <c r="H251" i="9"/>
  <c r="H252" i="9"/>
  <c r="H253" i="9"/>
  <c r="H254" i="9"/>
  <c r="H248" i="9"/>
  <c r="H247" i="9"/>
  <c r="H149" i="9"/>
  <c r="H150" i="9"/>
  <c r="H151" i="9"/>
  <c r="Q28" i="24" l="1"/>
  <c r="T28" i="24" s="1"/>
  <c r="W28" i="24" s="1"/>
  <c r="Z28" i="24" s="1"/>
  <c r="N34" i="24"/>
  <c r="Q34" i="24" s="1"/>
  <c r="T34" i="24" s="1"/>
  <c r="W34" i="24" s="1"/>
  <c r="Z34" i="24" s="1"/>
  <c r="N22" i="24"/>
  <c r="Q22" i="24" s="1"/>
  <c r="T22" i="24" s="1"/>
  <c r="W22" i="24" s="1"/>
  <c r="Z22" i="24" s="1"/>
  <c r="Q30" i="24"/>
  <c r="T30" i="24" s="1"/>
  <c r="W30" i="24" s="1"/>
  <c r="Z30" i="24" s="1"/>
  <c r="Q32" i="24"/>
  <c r="T32" i="24" s="1"/>
  <c r="W32" i="24" s="1"/>
  <c r="Z32" i="24" s="1"/>
  <c r="Q33" i="24"/>
  <c r="T33" i="24" s="1"/>
  <c r="W33" i="24" s="1"/>
  <c r="Z33" i="24" s="1"/>
  <c r="Q37" i="24"/>
  <c r="T37" i="24" s="1"/>
  <c r="W37" i="24" s="1"/>
  <c r="Z37" i="24" s="1"/>
  <c r="Q17" i="24"/>
  <c r="T17" i="24" s="1"/>
  <c r="W17" i="24" s="1"/>
  <c r="Z17" i="24" s="1"/>
  <c r="Q23" i="24"/>
  <c r="T23" i="24" s="1"/>
  <c r="W23" i="24" s="1"/>
  <c r="Z23" i="24" s="1"/>
  <c r="Q25" i="24"/>
  <c r="T25" i="24" s="1"/>
  <c r="W25" i="24" s="1"/>
  <c r="Z25" i="24" s="1"/>
  <c r="Q27" i="24"/>
  <c r="T27" i="24" s="1"/>
  <c r="W27" i="24" s="1"/>
  <c r="Z27" i="24" s="1"/>
  <c r="Q29" i="24"/>
  <c r="T29" i="24" s="1"/>
  <c r="W29" i="24" s="1"/>
  <c r="Z29" i="24" s="1"/>
  <c r="Q31" i="24"/>
  <c r="T31" i="24" s="1"/>
  <c r="W31" i="24" s="1"/>
  <c r="Z31" i="24" s="1"/>
  <c r="Q35" i="24"/>
  <c r="T35" i="24" s="1"/>
  <c r="W35" i="24" s="1"/>
  <c r="Z35" i="24" s="1"/>
  <c r="Q36" i="24"/>
  <c r="T36" i="24" s="1"/>
  <c r="W36" i="24" s="1"/>
  <c r="Z36" i="24" s="1"/>
  <c r="H226" i="9"/>
  <c r="H230" i="9" s="1"/>
  <c r="I220" i="1" s="1"/>
  <c r="H343" i="9"/>
  <c r="H344" i="9" s="1"/>
  <c r="H308" i="9"/>
  <c r="H309" i="9" s="1"/>
  <c r="I310" i="1" s="1"/>
  <c r="H275" i="9"/>
  <c r="H297" i="9"/>
  <c r="H280" i="9"/>
  <c r="H288" i="9"/>
  <c r="H263" i="9"/>
  <c r="H249" i="9"/>
  <c r="H255" i="9"/>
  <c r="H267" i="9"/>
  <c r="I347" i="1" l="1"/>
  <c r="I344" i="1"/>
  <c r="H281" i="9"/>
  <c r="I297" i="1" s="1"/>
  <c r="H268" i="9"/>
  <c r="I246" i="1" s="1"/>
  <c r="H298" i="9"/>
  <c r="I300" i="1" s="1"/>
  <c r="H256" i="9"/>
  <c r="I242" i="1" s="1"/>
  <c r="H135" i="9" l="1"/>
  <c r="H139" i="9"/>
  <c r="H138" i="9"/>
  <c r="H134" i="9"/>
  <c r="H136" i="9" l="1"/>
  <c r="H140" i="9"/>
  <c r="H141" i="9" l="1"/>
  <c r="I178" i="1" s="1"/>
  <c r="D150" i="26"/>
  <c r="H63" i="26"/>
  <c r="H98" i="9"/>
  <c r="H105" i="9"/>
  <c r="H106" i="9"/>
  <c r="H107" i="9"/>
  <c r="H104" i="9"/>
  <c r="H101" i="9"/>
  <c r="H102" i="9"/>
  <c r="H103" i="9"/>
  <c r="H97" i="9"/>
  <c r="H99" i="9" l="1"/>
  <c r="H108" i="9"/>
  <c r="H109" i="9" l="1"/>
  <c r="I114" i="1" s="1"/>
  <c r="H84" i="9"/>
  <c r="H85" i="9"/>
  <c r="E132" i="26"/>
  <c r="D223" i="26" l="1"/>
  <c r="G263" i="26"/>
  <c r="B263" i="26"/>
  <c r="F263" i="26"/>
  <c r="E263" i="26"/>
  <c r="D263" i="26"/>
  <c r="C263" i="26"/>
  <c r="H23" i="26"/>
  <c r="H22" i="26"/>
  <c r="H18" i="26"/>
  <c r="H17" i="26"/>
  <c r="H16" i="26"/>
  <c r="G147" i="1" l="1"/>
  <c r="G145" i="1"/>
  <c r="G146" i="1"/>
  <c r="G114" i="1"/>
  <c r="H24" i="26"/>
  <c r="H19" i="26"/>
  <c r="G28" i="26" l="1"/>
  <c r="J23" i="27" l="1"/>
  <c r="H162" i="9" l="1"/>
  <c r="H331" i="9" l="1"/>
  <c r="H328" i="9"/>
  <c r="H240" i="9"/>
  <c r="H239" i="9"/>
  <c r="H236" i="9"/>
  <c r="H235" i="9"/>
  <c r="H217" i="9"/>
  <c r="H214" i="9"/>
  <c r="H213" i="9"/>
  <c r="H206" i="9"/>
  <c r="H203" i="9"/>
  <c r="H202" i="9"/>
  <c r="H195" i="9"/>
  <c r="H192" i="9"/>
  <c r="H191" i="9"/>
  <c r="H184" i="9"/>
  <c r="H181" i="9"/>
  <c r="H180" i="9"/>
  <c r="H173" i="9"/>
  <c r="H170" i="9"/>
  <c r="H169" i="9"/>
  <c r="H159" i="9"/>
  <c r="H158" i="9"/>
  <c r="H147" i="9"/>
  <c r="H148" i="9"/>
  <c r="H146" i="9"/>
  <c r="H127" i="9"/>
  <c r="H124" i="9"/>
  <c r="H117" i="9"/>
  <c r="H114" i="9"/>
  <c r="H89" i="9"/>
  <c r="H90" i="9"/>
  <c r="H88" i="9"/>
  <c r="H75" i="9"/>
  <c r="H76" i="9"/>
  <c r="H77" i="9"/>
  <c r="H74" i="9"/>
  <c r="H69" i="9"/>
  <c r="H70" i="9"/>
  <c r="H71" i="9"/>
  <c r="H68" i="9"/>
  <c r="H61" i="9"/>
  <c r="H58" i="9"/>
  <c r="H57" i="9"/>
  <c r="H53" i="9"/>
  <c r="H54" i="9"/>
  <c r="H46" i="9"/>
  <c r="H43" i="9"/>
  <c r="H42" i="9"/>
  <c r="H39" i="9"/>
  <c r="H38" i="9"/>
  <c r="H30" i="9"/>
  <c r="H31" i="9"/>
  <c r="H29" i="9"/>
  <c r="H19" i="9"/>
  <c r="H20" i="9"/>
  <c r="H21" i="9"/>
  <c r="H22" i="9"/>
  <c r="H18" i="9"/>
  <c r="H15" i="9"/>
  <c r="H14" i="9"/>
  <c r="H152" i="9" l="1"/>
  <c r="H86" i="9"/>
  <c r="H91" i="9"/>
  <c r="H23" i="9"/>
  <c r="H16" i="9"/>
  <c r="D251" i="26"/>
  <c r="D245" i="26"/>
  <c r="D216" i="26"/>
  <c r="D3" i="26"/>
  <c r="D4" i="26"/>
  <c r="D5" i="26"/>
  <c r="D7" i="26"/>
  <c r="D2" i="26"/>
  <c r="H11" i="24"/>
  <c r="E10" i="24"/>
  <c r="E7" i="24"/>
  <c r="E3" i="24"/>
  <c r="E4" i="24"/>
  <c r="E5" i="24"/>
  <c r="E2" i="24"/>
  <c r="G314" i="1" l="1"/>
  <c r="G337" i="1"/>
  <c r="H24" i="9"/>
  <c r="I17" i="1" s="1"/>
  <c r="D3" i="27"/>
  <c r="D4" i="27"/>
  <c r="D5" i="27"/>
  <c r="D7" i="27"/>
  <c r="D2" i="27"/>
  <c r="J11" i="27"/>
  <c r="J14" i="27"/>
  <c r="J17" i="27"/>
  <c r="J20" i="27"/>
  <c r="H32" i="9" l="1"/>
  <c r="D3" i="9"/>
  <c r="D4" i="9"/>
  <c r="D5" i="9"/>
  <c r="D7" i="9"/>
  <c r="D2" i="9"/>
  <c r="H36" i="4"/>
  <c r="H35" i="4"/>
  <c r="H32" i="4"/>
  <c r="H36" i="10"/>
  <c r="H35" i="10"/>
  <c r="H32" i="10"/>
  <c r="E3" i="10"/>
  <c r="E4" i="10"/>
  <c r="E5" i="10"/>
  <c r="E7" i="10"/>
  <c r="E2" i="10"/>
  <c r="I20" i="10"/>
  <c r="I16" i="10"/>
  <c r="I10" i="10"/>
  <c r="E3" i="4"/>
  <c r="E4" i="4"/>
  <c r="E5" i="4"/>
  <c r="E7" i="4"/>
  <c r="E2" i="4"/>
  <c r="I20" i="4"/>
  <c r="I15" i="4"/>
  <c r="I10" i="4"/>
  <c r="I22" i="4" l="1"/>
  <c r="I22" i="10"/>
  <c r="A13" i="2"/>
  <c r="I9" i="1"/>
  <c r="I8" i="1"/>
  <c r="I3" i="1"/>
  <c r="E3" i="1"/>
  <c r="E4" i="1"/>
  <c r="E5" i="1"/>
  <c r="E7" i="1"/>
  <c r="E2" i="1"/>
  <c r="I7" i="1" l="1"/>
  <c r="H10" i="24" s="1"/>
  <c r="H7" i="2"/>
  <c r="I6" i="1"/>
  <c r="H6" i="2"/>
  <c r="H325" i="1" l="1"/>
  <c r="J325" i="1" s="1"/>
  <c r="K325" i="1" s="1"/>
  <c r="H323" i="1"/>
  <c r="J323" i="1" s="1"/>
  <c r="H324" i="1"/>
  <c r="J324" i="1" s="1"/>
  <c r="H320" i="1"/>
  <c r="J320" i="1" s="1"/>
  <c r="H321" i="1"/>
  <c r="J321" i="1" s="1"/>
  <c r="H322" i="1"/>
  <c r="J322" i="1" s="1"/>
  <c r="H317" i="1"/>
  <c r="J317" i="1" s="1"/>
  <c r="K317" i="1" s="1"/>
  <c r="H319" i="1"/>
  <c r="J319" i="1" s="1"/>
  <c r="H348" i="1"/>
  <c r="J348" i="1" s="1"/>
  <c r="K348" i="1" s="1"/>
  <c r="H316" i="1"/>
  <c r="J316" i="1" s="1"/>
  <c r="K316" i="1" s="1"/>
  <c r="H331" i="1"/>
  <c r="J331" i="1" s="1"/>
  <c r="H337" i="1"/>
  <c r="J337" i="1" s="1"/>
  <c r="K337" i="1" s="1"/>
  <c r="H336" i="1"/>
  <c r="J336" i="1" s="1"/>
  <c r="K336" i="1" s="1"/>
  <c r="H338" i="1"/>
  <c r="J338" i="1" s="1"/>
  <c r="K338" i="1" s="1"/>
  <c r="H335" i="1"/>
  <c r="J335" i="1" s="1"/>
  <c r="K335" i="1" s="1"/>
  <c r="H334" i="1"/>
  <c r="J334" i="1" s="1"/>
  <c r="H332" i="1"/>
  <c r="J332" i="1" s="1"/>
  <c r="K332" i="1" s="1"/>
  <c r="H333" i="1"/>
  <c r="J333" i="1" s="1"/>
  <c r="K333" i="1" s="1"/>
  <c r="H329" i="1"/>
  <c r="J329" i="1" s="1"/>
  <c r="H330" i="1"/>
  <c r="J330" i="1" s="1"/>
  <c r="H304" i="1"/>
  <c r="H147" i="1"/>
  <c r="J147" i="1" s="1"/>
  <c r="K147" i="1" s="1"/>
  <c r="H167" i="1"/>
  <c r="J167" i="1" s="1"/>
  <c r="K167" i="1" s="1"/>
  <c r="H77" i="1"/>
  <c r="J77" i="1" s="1"/>
  <c r="K77" i="1" s="1"/>
  <c r="H38" i="1"/>
  <c r="J38" i="1" s="1"/>
  <c r="K38" i="1" s="1"/>
  <c r="H57" i="1"/>
  <c r="H24" i="1"/>
  <c r="H259" i="1"/>
  <c r="H258" i="1"/>
  <c r="H37" i="1"/>
  <c r="H39" i="1"/>
  <c r="H293" i="1"/>
  <c r="H125" i="1"/>
  <c r="H271" i="1"/>
  <c r="H9" i="24"/>
  <c r="H17" i="1"/>
  <c r="H33" i="9"/>
  <c r="I19" i="1" s="1"/>
  <c r="J185" i="1"/>
  <c r="K179" i="1" l="1"/>
  <c r="J170" i="1" l="1"/>
  <c r="J17" i="1" l="1"/>
  <c r="K17" i="1" s="1"/>
  <c r="J20" i="1"/>
  <c r="J126" i="1" l="1"/>
  <c r="K126" i="1" s="1"/>
  <c r="J125" i="1"/>
  <c r="K125" i="1" s="1"/>
  <c r="H153" i="9" l="1"/>
  <c r="I180" i="1" s="1"/>
  <c r="J258" i="1" l="1"/>
  <c r="K258" i="1" s="1"/>
  <c r="H59" i="26"/>
  <c r="K119" i="1"/>
  <c r="H91" i="26"/>
  <c r="H90" i="26"/>
  <c r="H89" i="26"/>
  <c r="H69" i="26"/>
  <c r="H70" i="26"/>
  <c r="G39" i="1"/>
  <c r="E136" i="26"/>
  <c r="E137" i="26"/>
  <c r="E138" i="26"/>
  <c r="E139" i="26"/>
  <c r="E140" i="26"/>
  <c r="H92" i="26" l="1"/>
  <c r="H71" i="26"/>
  <c r="F238" i="26"/>
  <c r="F237" i="26"/>
  <c r="F235" i="26"/>
  <c r="F228" i="26"/>
  <c r="F229" i="26"/>
  <c r="F230" i="26"/>
  <c r="F227" i="26"/>
  <c r="E157" i="26"/>
  <c r="C157" i="26"/>
  <c r="B157" i="26"/>
  <c r="E133" i="26"/>
  <c r="E134" i="26"/>
  <c r="E135" i="26"/>
  <c r="F231" i="26" l="1"/>
  <c r="F236" i="26"/>
  <c r="F239" i="26" s="1"/>
  <c r="F122" i="26"/>
  <c r="H122" i="26" s="1"/>
  <c r="F121" i="26"/>
  <c r="H121" i="26" s="1"/>
  <c r="F120" i="26"/>
  <c r="H120" i="26" s="1"/>
  <c r="F119" i="26"/>
  <c r="H119" i="26" s="1"/>
  <c r="F118" i="26"/>
  <c r="H118" i="26" s="1"/>
  <c r="F113" i="26"/>
  <c r="H113" i="26" s="1"/>
  <c r="F112" i="26"/>
  <c r="H112" i="26" s="1"/>
  <c r="F111" i="26"/>
  <c r="H111" i="26" s="1"/>
  <c r="F97" i="26"/>
  <c r="H97" i="26" s="1"/>
  <c r="F98" i="26"/>
  <c r="H98" i="26" s="1"/>
  <c r="F99" i="26"/>
  <c r="F100" i="26"/>
  <c r="H100" i="26" s="1"/>
  <c r="F101" i="26"/>
  <c r="F102" i="26"/>
  <c r="F103" i="26"/>
  <c r="H103" i="26" s="1"/>
  <c r="F104" i="26"/>
  <c r="H104" i="26" s="1"/>
  <c r="F105" i="26"/>
  <c r="H105" i="26" s="1"/>
  <c r="F106" i="26"/>
  <c r="H106" i="26" s="1"/>
  <c r="F96" i="26"/>
  <c r="F39" i="26"/>
  <c r="I39" i="26" s="1"/>
  <c r="F40" i="26"/>
  <c r="I40" i="26" s="1"/>
  <c r="F41" i="26"/>
  <c r="I41" i="26" s="1"/>
  <c r="F42" i="26"/>
  <c r="I42" i="26" s="1"/>
  <c r="F47" i="26"/>
  <c r="I47" i="26" s="1"/>
  <c r="I48" i="26" s="1"/>
  <c r="F34" i="26"/>
  <c r="I34" i="26" s="1"/>
  <c r="F35" i="26"/>
  <c r="I35" i="26" s="1"/>
  <c r="F36" i="26"/>
  <c r="I36" i="26" s="1"/>
  <c r="F37" i="26"/>
  <c r="I37" i="26" s="1"/>
  <c r="F38" i="26"/>
  <c r="I38" i="26" s="1"/>
  <c r="F33" i="26"/>
  <c r="I33" i="26" s="1"/>
  <c r="D206" i="26"/>
  <c r="D205" i="26"/>
  <c r="D204" i="26"/>
  <c r="F200" i="26"/>
  <c r="G18" i="1" s="1"/>
  <c r="D51" i="26" l="1"/>
  <c r="G321" i="1" s="1"/>
  <c r="K321" i="1" s="1"/>
  <c r="D52" i="26"/>
  <c r="D49" i="26"/>
  <c r="G319" i="1" s="1"/>
  <c r="K319" i="1" s="1"/>
  <c r="D50" i="26"/>
  <c r="G320" i="1" s="1"/>
  <c r="K320" i="1" s="1"/>
  <c r="H101" i="26"/>
  <c r="D156" i="26"/>
  <c r="H123" i="26"/>
  <c r="H102" i="26"/>
  <c r="D155" i="26"/>
  <c r="H99" i="26"/>
  <c r="D153" i="26"/>
  <c r="I43" i="26"/>
  <c r="H114" i="26"/>
  <c r="D208" i="26"/>
  <c r="G34" i="1" s="1"/>
  <c r="D154" i="26"/>
  <c r="D43" i="26"/>
  <c r="G84" i="1" s="1"/>
  <c r="K324" i="1" l="1"/>
  <c r="G323" i="1"/>
  <c r="K323" i="1" s="1"/>
  <c r="G322" i="1"/>
  <c r="K322" i="1" s="1"/>
  <c r="D127" i="26"/>
  <c r="G330" i="1"/>
  <c r="K330" i="1" s="1"/>
  <c r="J259" i="1"/>
  <c r="K259" i="1" s="1"/>
  <c r="D178" i="26" l="1"/>
  <c r="D179" i="26"/>
  <c r="D180" i="26"/>
  <c r="C181" i="26"/>
  <c r="D181" i="26" s="1"/>
  <c r="D182" i="26"/>
  <c r="D183" i="26"/>
  <c r="D184" i="26"/>
  <c r="D185" i="26"/>
  <c r="D186" i="26"/>
  <c r="D187" i="26"/>
  <c r="D188" i="26"/>
  <c r="D189" i="26"/>
  <c r="D190" i="26"/>
  <c r="D191" i="26"/>
  <c r="D192" i="26"/>
  <c r="D193" i="26"/>
  <c r="D177" i="26"/>
  <c r="D194" i="26" l="1"/>
  <c r="G42" i="1" s="1"/>
  <c r="D196" i="26" l="1"/>
  <c r="G41" i="1" s="1"/>
  <c r="B35" i="2"/>
  <c r="A35" i="2"/>
  <c r="B34" i="2"/>
  <c r="A34" i="2"/>
  <c r="B33" i="2"/>
  <c r="A33" i="2"/>
  <c r="B32" i="2"/>
  <c r="A32" i="2"/>
  <c r="B31" i="2"/>
  <c r="A31" i="2"/>
  <c r="B30" i="2"/>
  <c r="A30" i="2"/>
  <c r="B29" i="2"/>
  <c r="A29" i="2"/>
  <c r="B28" i="2"/>
  <c r="A28" i="2"/>
  <c r="B27" i="2"/>
  <c r="A27" i="2"/>
  <c r="B26" i="2"/>
  <c r="A26" i="2"/>
  <c r="H237" i="9" l="1"/>
  <c r="H241" i="9"/>
  <c r="H242" i="9" l="1"/>
  <c r="I231" i="1" s="1"/>
  <c r="H218" i="9"/>
  <c r="H207" i="9"/>
  <c r="H196" i="9"/>
  <c r="H185" i="9"/>
  <c r="H174" i="9"/>
  <c r="H163" i="9" l="1"/>
  <c r="H215" i="9"/>
  <c r="H219" i="9" s="1"/>
  <c r="I218" i="1" s="1"/>
  <c r="H160" i="9"/>
  <c r="H171" i="9"/>
  <c r="H175" i="9" s="1"/>
  <c r="I205" i="1" s="1"/>
  <c r="H204" i="9"/>
  <c r="H208" i="9" s="1"/>
  <c r="I216" i="1" s="1"/>
  <c r="H193" i="9"/>
  <c r="H197" i="9" s="1"/>
  <c r="I215" i="1" s="1"/>
  <c r="H182" i="9"/>
  <c r="H186" i="9" s="1"/>
  <c r="I207" i="1" s="1"/>
  <c r="H164" i="9" l="1"/>
  <c r="I184" i="1" s="1"/>
  <c r="E171" i="26"/>
  <c r="E172" i="26"/>
  <c r="E170" i="26"/>
  <c r="E173" i="26" l="1"/>
  <c r="G329" i="1" s="1"/>
  <c r="K329" i="1" s="1"/>
  <c r="E164" i="26" l="1"/>
  <c r="E163" i="26"/>
  <c r="E165" i="26" l="1"/>
  <c r="G127" i="1" s="1"/>
  <c r="B158" i="26" l="1"/>
  <c r="E158" i="26"/>
  <c r="G137" i="1" s="1"/>
  <c r="D157" i="26"/>
  <c r="D158" i="26" s="1"/>
  <c r="G136" i="1" s="1"/>
  <c r="C158" i="26"/>
  <c r="G331" i="1" l="1"/>
  <c r="K331" i="1" s="1"/>
  <c r="G142" i="1"/>
  <c r="G141" i="1"/>
  <c r="G103" i="1"/>
  <c r="G102" i="1"/>
  <c r="G101" i="1"/>
  <c r="E141" i="26"/>
  <c r="E142" i="26" s="1"/>
  <c r="G98" i="1" l="1"/>
  <c r="D145" i="26"/>
  <c r="D146" i="26" s="1"/>
  <c r="H96" i="26"/>
  <c r="H107" i="26" l="1"/>
  <c r="D126" i="26" s="1"/>
  <c r="G99" i="1"/>
  <c r="G154" i="1"/>
  <c r="G153" i="1"/>
  <c r="G155" i="1"/>
  <c r="B38" i="24" l="1"/>
  <c r="A38" i="24"/>
  <c r="B37" i="24"/>
  <c r="A37" i="24"/>
  <c r="B36" i="24"/>
  <c r="A36" i="24"/>
  <c r="B35" i="24"/>
  <c r="A35" i="24"/>
  <c r="B34" i="24"/>
  <c r="A34" i="24"/>
  <c r="F35" i="2"/>
  <c r="E35" i="2"/>
  <c r="D35" i="2"/>
  <c r="C35" i="2"/>
  <c r="F34" i="2"/>
  <c r="E34" i="2"/>
  <c r="D34" i="2"/>
  <c r="C34" i="2"/>
  <c r="F33" i="2"/>
  <c r="E33" i="2"/>
  <c r="D33" i="2"/>
  <c r="C33" i="2"/>
  <c r="F32" i="2"/>
  <c r="E32" i="2"/>
  <c r="D32" i="2"/>
  <c r="C32" i="2"/>
  <c r="F31" i="2"/>
  <c r="E31" i="2"/>
  <c r="D31" i="2"/>
  <c r="C31" i="2"/>
  <c r="B33" i="24"/>
  <c r="A33" i="24"/>
  <c r="B32" i="24"/>
  <c r="A32" i="24"/>
  <c r="B31" i="24"/>
  <c r="A31" i="24"/>
  <c r="B30" i="24"/>
  <c r="A30" i="24"/>
  <c r="B29" i="24"/>
  <c r="A29" i="24"/>
  <c r="B25" i="2"/>
  <c r="B28" i="24" s="1"/>
  <c r="A25" i="2"/>
  <c r="A28" i="24" s="1"/>
  <c r="B24" i="2"/>
  <c r="B27" i="24" s="1"/>
  <c r="A24" i="2"/>
  <c r="A27" i="24" s="1"/>
  <c r="B23" i="2"/>
  <c r="B26" i="24" s="1"/>
  <c r="A23" i="2"/>
  <c r="A26" i="24" s="1"/>
  <c r="B22" i="2"/>
  <c r="B25" i="24" s="1"/>
  <c r="A22" i="2"/>
  <c r="A25" i="24" s="1"/>
  <c r="B21" i="2"/>
  <c r="B24" i="24" s="1"/>
  <c r="A21" i="2"/>
  <c r="A24" i="24" s="1"/>
  <c r="B20" i="2"/>
  <c r="A20" i="2"/>
  <c r="A23" i="24" s="1"/>
  <c r="B19" i="2"/>
  <c r="B22" i="24" s="1"/>
  <c r="A19" i="2"/>
  <c r="A22" i="24" s="1"/>
  <c r="B18" i="2"/>
  <c r="B21" i="24" s="1"/>
  <c r="A18" i="2"/>
  <c r="A21" i="24" s="1"/>
  <c r="B17" i="2"/>
  <c r="B20" i="24" s="1"/>
  <c r="A17" i="2"/>
  <c r="A20" i="24" s="1"/>
  <c r="B16" i="2"/>
  <c r="B19" i="24" s="1"/>
  <c r="A16" i="2"/>
  <c r="A19" i="24" s="1"/>
  <c r="B15" i="2"/>
  <c r="B18" i="24" s="1"/>
  <c r="A15" i="2"/>
  <c r="A18" i="24" s="1"/>
  <c r="B14" i="2"/>
  <c r="B17" i="24" s="1"/>
  <c r="A14" i="2"/>
  <c r="A17" i="24" s="1"/>
  <c r="B13" i="2"/>
  <c r="B16" i="24" s="1"/>
  <c r="A16" i="24"/>
  <c r="B23" i="24" l="1"/>
  <c r="H128" i="9" l="1"/>
  <c r="H125" i="9"/>
  <c r="H118" i="9"/>
  <c r="H115" i="9"/>
  <c r="H119" i="9" l="1"/>
  <c r="I175" i="1" s="1"/>
  <c r="H129" i="9"/>
  <c r="I176" i="1" s="1"/>
  <c r="H92" i="9" l="1"/>
  <c r="I103" i="1" s="1"/>
  <c r="I107" i="1" l="1"/>
  <c r="H62" i="9"/>
  <c r="H72" i="9" l="1"/>
  <c r="H59" i="9"/>
  <c r="H55" i="9"/>
  <c r="H78" i="9"/>
  <c r="H63" i="9" l="1"/>
  <c r="H79" i="9"/>
  <c r="I73" i="1" s="1"/>
  <c r="I57" i="1" l="1"/>
  <c r="J57" i="1" s="1"/>
  <c r="K57" i="1" s="1"/>
  <c r="I76" i="1"/>
  <c r="I71" i="1"/>
  <c r="H47" i="9"/>
  <c r="H44" i="9" l="1"/>
  <c r="H40" i="9"/>
  <c r="H48" i="9" l="1"/>
  <c r="I52" i="1" s="1"/>
  <c r="H332" i="9" l="1"/>
  <c r="H329" i="9"/>
  <c r="H333" i="9" l="1"/>
  <c r="I328" i="1" s="1"/>
  <c r="H64" i="26" l="1"/>
  <c r="H60" i="26"/>
  <c r="H58" i="26"/>
  <c r="G334" i="1" s="1"/>
  <c r="K334" i="1" s="1"/>
  <c r="H83" i="26" l="1"/>
  <c r="H82" i="26"/>
  <c r="H76" i="26"/>
  <c r="H77" i="26" l="1"/>
  <c r="H84" i="26"/>
  <c r="D128" i="26" l="1"/>
  <c r="G96" i="1" s="1"/>
  <c r="G150" i="1" l="1"/>
  <c r="G149" i="1"/>
  <c r="G151" i="1"/>
  <c r="G40" i="1" l="1"/>
  <c r="F27" i="2" l="1"/>
  <c r="E27" i="2"/>
  <c r="D27" i="2"/>
  <c r="C27" i="2"/>
  <c r="D26" i="2"/>
  <c r="C26" i="2"/>
  <c r="F29" i="2"/>
  <c r="E29" i="2"/>
  <c r="D29" i="2"/>
  <c r="C29" i="2"/>
  <c r="F26" i="2" l="1"/>
  <c r="F30" i="2" l="1"/>
  <c r="E30" i="2"/>
  <c r="D30" i="2"/>
  <c r="C30" i="2"/>
  <c r="F28" i="2"/>
  <c r="E28" i="2"/>
  <c r="D28" i="2"/>
  <c r="C28" i="2"/>
  <c r="F25" i="2"/>
  <c r="E25" i="2"/>
  <c r="D25" i="2"/>
  <c r="C25" i="2"/>
  <c r="F24" i="2"/>
  <c r="E24" i="2"/>
  <c r="D24" i="2"/>
  <c r="C24" i="2"/>
  <c r="F23" i="2"/>
  <c r="E23" i="2"/>
  <c r="D23" i="2"/>
  <c r="C23" i="2"/>
  <c r="F22" i="2"/>
  <c r="E22" i="2"/>
  <c r="D22" i="2"/>
  <c r="C22" i="2"/>
  <c r="F21" i="2"/>
  <c r="E21" i="2"/>
  <c r="D21" i="2"/>
  <c r="C21" i="2"/>
  <c r="F20" i="2"/>
  <c r="E20" i="2"/>
  <c r="D20" i="2"/>
  <c r="C20" i="2"/>
  <c r="F19" i="2"/>
  <c r="E19" i="2"/>
  <c r="D19" i="2"/>
  <c r="C19" i="2"/>
  <c r="F18" i="2"/>
  <c r="E18" i="2"/>
  <c r="D18" i="2"/>
  <c r="C18" i="2"/>
  <c r="F17" i="2"/>
  <c r="E17" i="2"/>
  <c r="D17" i="2"/>
  <c r="C17" i="2"/>
  <c r="F16" i="2"/>
  <c r="E16" i="2"/>
  <c r="D16" i="2"/>
  <c r="C16" i="2"/>
  <c r="F15" i="2"/>
  <c r="E15" i="2"/>
  <c r="D15" i="2"/>
  <c r="C15" i="2"/>
  <c r="F14" i="2"/>
  <c r="E14" i="2"/>
  <c r="D14" i="2"/>
  <c r="C14" i="2"/>
  <c r="M1" i="1" l="1"/>
  <c r="J304" i="1" l="1"/>
  <c r="K304" i="1" s="1"/>
  <c r="J306" i="1"/>
  <c r="K306" i="1" s="1"/>
  <c r="J293" i="1"/>
  <c r="K293" i="1" s="1"/>
  <c r="J271" i="1"/>
  <c r="K271" i="1" s="1"/>
  <c r="J37" i="1"/>
  <c r="K37" i="1" s="1"/>
  <c r="J39" i="1"/>
  <c r="K39" i="1" s="1"/>
  <c r="H19" i="1" l="1"/>
  <c r="J19" i="1" s="1"/>
  <c r="K19" i="1" s="1"/>
  <c r="H137" i="1" l="1"/>
  <c r="J137" i="1" s="1"/>
  <c r="K137" i="1" s="1"/>
  <c r="H285" i="1"/>
  <c r="J285" i="1" s="1"/>
  <c r="K285" i="1" s="1"/>
  <c r="H286" i="1"/>
  <c r="J286" i="1" s="1"/>
  <c r="K286" i="1" s="1"/>
  <c r="H287" i="1"/>
  <c r="J287" i="1" s="1"/>
  <c r="K287" i="1" s="1"/>
  <c r="H280" i="1"/>
  <c r="J280" i="1" s="1"/>
  <c r="K280" i="1" s="1"/>
  <c r="H279" i="1"/>
  <c r="J279" i="1" s="1"/>
  <c r="K279" i="1" s="1"/>
  <c r="H278" i="1"/>
  <c r="J278" i="1" s="1"/>
  <c r="K278" i="1" s="1"/>
  <c r="H277" i="1"/>
  <c r="J277" i="1" s="1"/>
  <c r="K277" i="1" s="1"/>
  <c r="H274" i="1"/>
  <c r="J274" i="1" s="1"/>
  <c r="K274" i="1" s="1"/>
  <c r="H273" i="1"/>
  <c r="J273" i="1" s="1"/>
  <c r="K273" i="1" s="1"/>
  <c r="H272" i="1"/>
  <c r="J272" i="1" s="1"/>
  <c r="K272" i="1" s="1"/>
  <c r="H270" i="1"/>
  <c r="J270" i="1" s="1"/>
  <c r="K270" i="1" s="1"/>
  <c r="H269" i="1"/>
  <c r="J269" i="1" s="1"/>
  <c r="K269" i="1" s="1"/>
  <c r="H268" i="1"/>
  <c r="J268" i="1" s="1"/>
  <c r="K268" i="1" s="1"/>
  <c r="H177" i="1"/>
  <c r="J177" i="1" s="1"/>
  <c r="K177" i="1" s="1"/>
  <c r="H266" i="1"/>
  <c r="J266" i="1" s="1"/>
  <c r="K266" i="1" s="1"/>
  <c r="H267" i="1"/>
  <c r="J267" i="1" s="1"/>
  <c r="K267" i="1" s="1"/>
  <c r="H289" i="1"/>
  <c r="J289" i="1" s="1"/>
  <c r="K289" i="1" s="1"/>
  <c r="H292" i="1"/>
  <c r="J292" i="1" s="1"/>
  <c r="K292" i="1" s="1"/>
  <c r="H202" i="1"/>
  <c r="J202" i="1" s="1"/>
  <c r="K202" i="1" s="1"/>
  <c r="H299" i="1"/>
  <c r="J299" i="1" s="1"/>
  <c r="K299" i="1" s="1"/>
  <c r="H300" i="1"/>
  <c r="J300" i="1" s="1"/>
  <c r="K300" i="1" s="1"/>
  <c r="H164" i="1"/>
  <c r="J164" i="1" s="1"/>
  <c r="K164" i="1" s="1"/>
  <c r="H297" i="1"/>
  <c r="J297" i="1" s="1"/>
  <c r="K297" i="1" s="1"/>
  <c r="H229" i="1"/>
  <c r="J229" i="1" s="1"/>
  <c r="K229" i="1" s="1"/>
  <c r="H172" i="1"/>
  <c r="H171" i="1"/>
  <c r="H254" i="1"/>
  <c r="J254" i="1" s="1"/>
  <c r="K254" i="1" s="1"/>
  <c r="H252" i="1"/>
  <c r="J252" i="1" s="1"/>
  <c r="K252" i="1" s="1"/>
  <c r="H253" i="1"/>
  <c r="J253" i="1" s="1"/>
  <c r="K253" i="1" s="1"/>
  <c r="H241" i="1"/>
  <c r="J241" i="1" s="1"/>
  <c r="K241" i="1" s="1"/>
  <c r="H250" i="1"/>
  <c r="J250" i="1" s="1"/>
  <c r="K250" i="1" s="1"/>
  <c r="H249" i="1"/>
  <c r="J249" i="1" s="1"/>
  <c r="K249" i="1" s="1"/>
  <c r="H251" i="1"/>
  <c r="J251" i="1" s="1"/>
  <c r="K251" i="1" s="1"/>
  <c r="H236" i="1"/>
  <c r="J236" i="1" s="1"/>
  <c r="K236" i="1" s="1"/>
  <c r="H245" i="1"/>
  <c r="J245" i="1" s="1"/>
  <c r="K245" i="1" s="1"/>
  <c r="H240" i="1"/>
  <c r="J240" i="1" s="1"/>
  <c r="K240" i="1" s="1"/>
  <c r="H248" i="1"/>
  <c r="J248" i="1" s="1"/>
  <c r="K248" i="1" s="1"/>
  <c r="H242" i="1"/>
  <c r="H246" i="1"/>
  <c r="J246" i="1" s="1"/>
  <c r="K246" i="1" s="1"/>
  <c r="H238" i="1"/>
  <c r="J238" i="1" s="1"/>
  <c r="K238" i="1" s="1"/>
  <c r="H243" i="1"/>
  <c r="J243" i="1" s="1"/>
  <c r="K243" i="1" s="1"/>
  <c r="H247" i="1"/>
  <c r="J247" i="1" s="1"/>
  <c r="K247" i="1" s="1"/>
  <c r="H244" i="1"/>
  <c r="J244" i="1" s="1"/>
  <c r="K244" i="1" s="1"/>
  <c r="H239" i="1"/>
  <c r="H237" i="1"/>
  <c r="J237" i="1" s="1"/>
  <c r="K237" i="1" s="1"/>
  <c r="H235" i="1"/>
  <c r="J235" i="1" s="1"/>
  <c r="K235" i="1" s="1"/>
  <c r="H163" i="1"/>
  <c r="J163" i="1" s="1"/>
  <c r="K163" i="1" s="1"/>
  <c r="H161" i="1"/>
  <c r="J161" i="1" s="1"/>
  <c r="K161" i="1" s="1"/>
  <c r="H162" i="1"/>
  <c r="J162" i="1" s="1"/>
  <c r="K162" i="1" s="1"/>
  <c r="H120" i="1"/>
  <c r="J120" i="1" s="1"/>
  <c r="K120" i="1" s="1"/>
  <c r="H123" i="1"/>
  <c r="J123" i="1" s="1"/>
  <c r="K123" i="1" s="1"/>
  <c r="H88" i="1"/>
  <c r="J88" i="1" s="1"/>
  <c r="K88" i="1" s="1"/>
  <c r="H146" i="1"/>
  <c r="J146" i="1" s="1"/>
  <c r="K146" i="1" s="1"/>
  <c r="H21" i="1"/>
  <c r="H76" i="1"/>
  <c r="J76" i="1" s="1"/>
  <c r="K76" i="1" s="1"/>
  <c r="H55" i="1"/>
  <c r="J55" i="1" s="1"/>
  <c r="K55" i="1" s="1"/>
  <c r="H48" i="1"/>
  <c r="J48" i="1" s="1"/>
  <c r="K48" i="1" s="1"/>
  <c r="H27" i="1"/>
  <c r="H29" i="1"/>
  <c r="H23" i="1"/>
  <c r="H30" i="1"/>
  <c r="H26" i="1"/>
  <c r="H25" i="1"/>
  <c r="H28" i="1"/>
  <c r="H22" i="1"/>
  <c r="H301" i="1"/>
  <c r="J301" i="1" s="1"/>
  <c r="K301" i="1" s="1"/>
  <c r="H298" i="1"/>
  <c r="J298" i="1" s="1"/>
  <c r="K298" i="1" s="1"/>
  <c r="H282" i="1"/>
  <c r="J282" i="1" s="1"/>
  <c r="K282" i="1" s="1"/>
  <c r="H284" i="1"/>
  <c r="J284" i="1" s="1"/>
  <c r="K284" i="1" s="1"/>
  <c r="H264" i="1"/>
  <c r="J264" i="1" s="1"/>
  <c r="K264" i="1" s="1"/>
  <c r="H233" i="1"/>
  <c r="J233" i="1" s="1"/>
  <c r="K233" i="1" s="1"/>
  <c r="H230" i="1"/>
  <c r="J230" i="1" s="1"/>
  <c r="K230" i="1" s="1"/>
  <c r="H283" i="1"/>
  <c r="J283" i="1" s="1"/>
  <c r="K283" i="1" s="1"/>
  <c r="H291" i="1"/>
  <c r="J291" i="1" s="1"/>
  <c r="K291" i="1" s="1"/>
  <c r="H281" i="1"/>
  <c r="J281" i="1" s="1"/>
  <c r="K281" i="1" s="1"/>
  <c r="H276" i="1"/>
  <c r="J276" i="1" s="1"/>
  <c r="K276" i="1" s="1"/>
  <c r="H257" i="1"/>
  <c r="J257" i="1" s="1"/>
  <c r="K257" i="1" s="1"/>
  <c r="H275" i="1"/>
  <c r="J275" i="1" s="1"/>
  <c r="K275" i="1" s="1"/>
  <c r="H265" i="1"/>
  <c r="J265" i="1" s="1"/>
  <c r="K265" i="1" s="1"/>
  <c r="H234" i="1"/>
  <c r="J234" i="1" s="1"/>
  <c r="K234" i="1" s="1"/>
  <c r="H290" i="1"/>
  <c r="J290" i="1" s="1"/>
  <c r="K290" i="1" s="1"/>
  <c r="H260" i="1"/>
  <c r="J260" i="1" s="1"/>
  <c r="K260" i="1" s="1"/>
  <c r="H231" i="1"/>
  <c r="J231" i="1" s="1"/>
  <c r="K231" i="1" s="1"/>
  <c r="H160" i="1"/>
  <c r="J160" i="1" s="1"/>
  <c r="K160" i="1" s="1"/>
  <c r="H159" i="1"/>
  <c r="J159" i="1" s="1"/>
  <c r="K159" i="1" s="1"/>
  <c r="H305" i="1"/>
  <c r="J305" i="1" s="1"/>
  <c r="K305" i="1" s="1"/>
  <c r="H307" i="1"/>
  <c r="J307" i="1" s="1"/>
  <c r="K307" i="1" s="1"/>
  <c r="H221" i="1"/>
  <c r="J221" i="1" s="1"/>
  <c r="K221" i="1" s="1"/>
  <c r="H218" i="1"/>
  <c r="J218" i="1" s="1"/>
  <c r="K218" i="1" s="1"/>
  <c r="H211" i="1"/>
  <c r="J211" i="1" s="1"/>
  <c r="K211" i="1" s="1"/>
  <c r="H200" i="1"/>
  <c r="J200" i="1" s="1"/>
  <c r="K200" i="1" s="1"/>
  <c r="H197" i="1"/>
  <c r="J197" i="1" s="1"/>
  <c r="K197" i="1" s="1"/>
  <c r="H191" i="1"/>
  <c r="J191" i="1" s="1"/>
  <c r="K191" i="1" s="1"/>
  <c r="H187" i="1"/>
  <c r="J187" i="1" s="1"/>
  <c r="K187" i="1" s="1"/>
  <c r="H186" i="1"/>
  <c r="J186" i="1" s="1"/>
  <c r="K186" i="1" s="1"/>
  <c r="H225" i="1"/>
  <c r="J225" i="1" s="1"/>
  <c r="K225" i="1" s="1"/>
  <c r="H217" i="1"/>
  <c r="J217" i="1" s="1"/>
  <c r="K217" i="1" s="1"/>
  <c r="H210" i="1"/>
  <c r="J210" i="1" s="1"/>
  <c r="K210" i="1" s="1"/>
  <c r="H205" i="1"/>
  <c r="J205" i="1" s="1"/>
  <c r="K205" i="1" s="1"/>
  <c r="H203" i="1"/>
  <c r="J203" i="1" s="1"/>
  <c r="K203" i="1" s="1"/>
  <c r="H199" i="1"/>
  <c r="J199" i="1" s="1"/>
  <c r="K199" i="1" s="1"/>
  <c r="H195" i="1"/>
  <c r="J195" i="1" s="1"/>
  <c r="K195" i="1" s="1"/>
  <c r="H184" i="1"/>
  <c r="J184" i="1" s="1"/>
  <c r="K184" i="1" s="1"/>
  <c r="H224" i="1"/>
  <c r="J224" i="1" s="1"/>
  <c r="K224" i="1" s="1"/>
  <c r="H216" i="1"/>
  <c r="J216" i="1" s="1"/>
  <c r="K216" i="1" s="1"/>
  <c r="H212" i="1"/>
  <c r="J212" i="1" s="1"/>
  <c r="K212" i="1" s="1"/>
  <c r="H209" i="1"/>
  <c r="J209" i="1" s="1"/>
  <c r="K209" i="1" s="1"/>
  <c r="H207" i="1"/>
  <c r="J207" i="1" s="1"/>
  <c r="K207" i="1" s="1"/>
  <c r="H194" i="1"/>
  <c r="J194" i="1" s="1"/>
  <c r="K194" i="1" s="1"/>
  <c r="H192" i="1"/>
  <c r="J192" i="1" s="1"/>
  <c r="K192" i="1" s="1"/>
  <c r="H190" i="1"/>
  <c r="H223" i="1"/>
  <c r="J223" i="1" s="1"/>
  <c r="K223" i="1" s="1"/>
  <c r="H220" i="1"/>
  <c r="J220" i="1" s="1"/>
  <c r="K220" i="1" s="1"/>
  <c r="H215" i="1"/>
  <c r="J215" i="1" s="1"/>
  <c r="K215" i="1" s="1"/>
  <c r="H204" i="1"/>
  <c r="J204" i="1" s="1"/>
  <c r="K204" i="1" s="1"/>
  <c r="H201" i="1"/>
  <c r="J201" i="1" s="1"/>
  <c r="K201" i="1" s="1"/>
  <c r="H196" i="1"/>
  <c r="H189" i="1"/>
  <c r="J189" i="1" s="1"/>
  <c r="K189" i="1" s="1"/>
  <c r="H318" i="1"/>
  <c r="J318" i="1" s="1"/>
  <c r="K318" i="1" s="1"/>
  <c r="H315" i="1"/>
  <c r="H169" i="1"/>
  <c r="H168" i="1"/>
  <c r="J168" i="1" s="1"/>
  <c r="K168" i="1" s="1"/>
  <c r="H115" i="1"/>
  <c r="J115" i="1" s="1"/>
  <c r="K115" i="1" s="1"/>
  <c r="H122" i="1"/>
  <c r="J122" i="1" s="1"/>
  <c r="K122" i="1" s="1"/>
  <c r="H114" i="1"/>
  <c r="J114" i="1" s="1"/>
  <c r="K114" i="1" s="1"/>
  <c r="H141" i="1"/>
  <c r="J141" i="1" s="1"/>
  <c r="K141" i="1" s="1"/>
  <c r="H142" i="1"/>
  <c r="J142" i="1" s="1"/>
  <c r="K142" i="1" s="1"/>
  <c r="H40" i="1"/>
  <c r="J40" i="1" s="1"/>
  <c r="K40" i="1" s="1"/>
  <c r="H101" i="1"/>
  <c r="J101" i="1" s="1"/>
  <c r="K101" i="1" s="1"/>
  <c r="H103" i="1"/>
  <c r="J103" i="1" s="1"/>
  <c r="K103" i="1" s="1"/>
  <c r="H102" i="1"/>
  <c r="J102" i="1" s="1"/>
  <c r="K102" i="1" s="1"/>
  <c r="H314" i="1"/>
  <c r="J314" i="1" s="1"/>
  <c r="K314" i="1" s="1"/>
  <c r="H313" i="1"/>
  <c r="J313" i="1" s="1"/>
  <c r="K313" i="1" s="1"/>
  <c r="H342" i="1"/>
  <c r="J342" i="1" s="1"/>
  <c r="K342" i="1" s="1"/>
  <c r="H350" i="1"/>
  <c r="J350" i="1" s="1"/>
  <c r="K350" i="1" s="1"/>
  <c r="H347" i="1"/>
  <c r="J347" i="1" s="1"/>
  <c r="K347" i="1" s="1"/>
  <c r="H343" i="1"/>
  <c r="J343" i="1" s="1"/>
  <c r="K343" i="1" s="1"/>
  <c r="H345" i="1"/>
  <c r="J345" i="1" s="1"/>
  <c r="K345" i="1" s="1"/>
  <c r="H344" i="1"/>
  <c r="J344" i="1" s="1"/>
  <c r="K344" i="1" s="1"/>
  <c r="H106" i="1"/>
  <c r="J106" i="1" s="1"/>
  <c r="K106" i="1" s="1"/>
  <c r="H178" i="1"/>
  <c r="J178" i="1" s="1"/>
  <c r="K178" i="1" s="1"/>
  <c r="H174" i="1"/>
  <c r="H176" i="1"/>
  <c r="J176" i="1" s="1"/>
  <c r="K176" i="1" s="1"/>
  <c r="H173" i="1"/>
  <c r="H175" i="1"/>
  <c r="J175" i="1" s="1"/>
  <c r="K175" i="1" s="1"/>
  <c r="H166" i="1"/>
  <c r="J166" i="1" s="1"/>
  <c r="K166" i="1" s="1"/>
  <c r="H43" i="1"/>
  <c r="J43" i="1" s="1"/>
  <c r="K43" i="1" s="1"/>
  <c r="H66" i="1"/>
  <c r="J66" i="1" s="1"/>
  <c r="K66" i="1" s="1"/>
  <c r="H61" i="1"/>
  <c r="J61" i="1" s="1"/>
  <c r="K61" i="1" s="1"/>
  <c r="H73" i="1"/>
  <c r="J73" i="1" s="1"/>
  <c r="K73" i="1" s="1"/>
  <c r="H64" i="1"/>
  <c r="J64" i="1" s="1"/>
  <c r="K64" i="1" s="1"/>
  <c r="H56" i="1"/>
  <c r="J56" i="1" s="1"/>
  <c r="K56" i="1" s="1"/>
  <c r="H75" i="1"/>
  <c r="J75" i="1" s="1"/>
  <c r="K75" i="1" s="1"/>
  <c r="H71" i="1"/>
  <c r="J71" i="1" s="1"/>
  <c r="K71" i="1" s="1"/>
  <c r="H69" i="1"/>
  <c r="J69" i="1" s="1"/>
  <c r="K69" i="1" s="1"/>
  <c r="H67" i="1"/>
  <c r="J67" i="1" s="1"/>
  <c r="K67" i="1" s="1"/>
  <c r="H63" i="1"/>
  <c r="J63" i="1" s="1"/>
  <c r="K63" i="1" s="1"/>
  <c r="H54" i="1"/>
  <c r="J54" i="1" s="1"/>
  <c r="K54" i="1" s="1"/>
  <c r="H74" i="1"/>
  <c r="J74" i="1" s="1"/>
  <c r="K74" i="1" s="1"/>
  <c r="H70" i="1"/>
  <c r="J70" i="1" s="1"/>
  <c r="K70" i="1" s="1"/>
  <c r="H68" i="1"/>
  <c r="J68" i="1" s="1"/>
  <c r="K68" i="1" s="1"/>
  <c r="H62" i="1"/>
  <c r="J62" i="1" s="1"/>
  <c r="K62" i="1" s="1"/>
  <c r="H51" i="1"/>
  <c r="J51" i="1" s="1"/>
  <c r="K51" i="1" s="1"/>
  <c r="H49" i="1"/>
  <c r="J49" i="1" s="1"/>
  <c r="K49" i="1" s="1"/>
  <c r="H47" i="1"/>
  <c r="J47" i="1" s="1"/>
  <c r="K47" i="1" s="1"/>
  <c r="H52" i="1"/>
  <c r="J52" i="1" s="1"/>
  <c r="K52" i="1" s="1"/>
  <c r="H50" i="1"/>
  <c r="J50" i="1" s="1"/>
  <c r="K50" i="1" s="1"/>
  <c r="H116" i="1"/>
  <c r="J116" i="1" s="1"/>
  <c r="K116" i="1" s="1"/>
  <c r="H113" i="1"/>
  <c r="J113" i="1" s="1"/>
  <c r="K113" i="1" s="1"/>
  <c r="H112" i="1"/>
  <c r="J112" i="1" s="1"/>
  <c r="K112" i="1" s="1"/>
  <c r="H111" i="1"/>
  <c r="J111" i="1" s="1"/>
  <c r="K111" i="1" s="1"/>
  <c r="H310" i="1"/>
  <c r="J310" i="1" s="1"/>
  <c r="K310" i="1" s="1"/>
  <c r="K311" i="1" s="1"/>
  <c r="H328" i="1"/>
  <c r="J328" i="1" s="1"/>
  <c r="K328" i="1" s="1"/>
  <c r="K339" i="1" s="1"/>
  <c r="H149" i="1"/>
  <c r="J149" i="1" s="1"/>
  <c r="K149" i="1" s="1"/>
  <c r="H155" i="1"/>
  <c r="J155" i="1" s="1"/>
  <c r="K155" i="1" s="1"/>
  <c r="H153" i="1"/>
  <c r="J153" i="1" s="1"/>
  <c r="K153" i="1" s="1"/>
  <c r="H136" i="1"/>
  <c r="J136" i="1" s="1"/>
  <c r="K136" i="1" s="1"/>
  <c r="H145" i="1"/>
  <c r="J145" i="1" s="1"/>
  <c r="K145" i="1" s="1"/>
  <c r="H87" i="1"/>
  <c r="J87" i="1" s="1"/>
  <c r="K87" i="1" s="1"/>
  <c r="H85" i="1"/>
  <c r="J85" i="1" s="1"/>
  <c r="K85" i="1" s="1"/>
  <c r="H18" i="1"/>
  <c r="J18" i="1" s="1"/>
  <c r="K18" i="1" s="1"/>
  <c r="H33" i="1"/>
  <c r="H86" i="1"/>
  <c r="J86" i="1" s="1"/>
  <c r="K86" i="1" s="1"/>
  <c r="H95" i="1"/>
  <c r="J95" i="1" s="1"/>
  <c r="K95" i="1" s="1"/>
  <c r="H42" i="1"/>
  <c r="J42" i="1" s="1"/>
  <c r="K42" i="1" s="1"/>
  <c r="H34" i="1"/>
  <c r="J34" i="1" s="1"/>
  <c r="K34" i="1" s="1"/>
  <c r="H131" i="1"/>
  <c r="J131" i="1" s="1"/>
  <c r="K131" i="1" s="1"/>
  <c r="H99" i="1"/>
  <c r="J99" i="1" s="1"/>
  <c r="K99" i="1" s="1"/>
  <c r="H98" i="1"/>
  <c r="J98" i="1" s="1"/>
  <c r="K98" i="1" s="1"/>
  <c r="H32" i="1"/>
  <c r="H41" i="1"/>
  <c r="J41" i="1" s="1"/>
  <c r="K41" i="1" s="1"/>
  <c r="H107" i="1"/>
  <c r="J107" i="1" s="1"/>
  <c r="K107" i="1" s="1"/>
  <c r="H105" i="1"/>
  <c r="J105" i="1" s="1"/>
  <c r="K105" i="1" s="1"/>
  <c r="H151" i="1"/>
  <c r="J151" i="1" s="1"/>
  <c r="K151" i="1" s="1"/>
  <c r="H180" i="1"/>
  <c r="J180" i="1" s="1"/>
  <c r="K180" i="1" s="1"/>
  <c r="H127" i="1"/>
  <c r="J127" i="1" s="1"/>
  <c r="K127" i="1" s="1"/>
  <c r="H121" i="1"/>
  <c r="J121" i="1" s="1"/>
  <c r="K121" i="1" s="1"/>
  <c r="H150" i="1"/>
  <c r="J150" i="1" s="1"/>
  <c r="K150" i="1" s="1"/>
  <c r="H154" i="1"/>
  <c r="J154" i="1" s="1"/>
  <c r="K154" i="1" s="1"/>
  <c r="H94" i="1"/>
  <c r="J94" i="1" s="1"/>
  <c r="K94" i="1" s="1"/>
  <c r="J315" i="1" l="1"/>
  <c r="K315" i="1" s="1"/>
  <c r="K326" i="1" s="1"/>
  <c r="K78" i="1"/>
  <c r="H16" i="2" s="1"/>
  <c r="K44" i="1"/>
  <c r="H14" i="2" s="1"/>
  <c r="K117" i="1"/>
  <c r="K308" i="1"/>
  <c r="K294" i="1"/>
  <c r="H29" i="2" s="1"/>
  <c r="K261" i="1"/>
  <c r="H28" i="2" s="1"/>
  <c r="K128" i="1"/>
  <c r="K302" i="1"/>
  <c r="H30" i="2" s="1"/>
  <c r="H34" i="2"/>
  <c r="K58" i="1"/>
  <c r="H15" i="2" s="1"/>
  <c r="K351" i="1"/>
  <c r="H35" i="2" s="1"/>
  <c r="K156" i="1"/>
  <c r="H23" i="2" s="1"/>
  <c r="K226" i="1"/>
  <c r="H26" i="2" s="1"/>
  <c r="J33" i="1"/>
  <c r="K33" i="1" s="1"/>
  <c r="J173" i="1"/>
  <c r="K173" i="1" s="1"/>
  <c r="J29" i="1"/>
  <c r="K29" i="1" s="1"/>
  <c r="J22" i="1"/>
  <c r="K22" i="1" s="1"/>
  <c r="J27" i="1"/>
  <c r="K27" i="1" s="1"/>
  <c r="J171" i="1"/>
  <c r="K171" i="1" s="1"/>
  <c r="J32" i="1"/>
  <c r="K32" i="1" s="1"/>
  <c r="J174" i="1"/>
  <c r="K174" i="1" s="1"/>
  <c r="J28" i="1"/>
  <c r="K28" i="1" s="1"/>
  <c r="J196" i="1"/>
  <c r="K196" i="1" s="1"/>
  <c r="J24" i="1"/>
  <c r="K24" i="1" s="1"/>
  <c r="J172" i="1"/>
  <c r="K172" i="1" s="1"/>
  <c r="J25" i="1"/>
  <c r="K25" i="1" s="1"/>
  <c r="J169" i="1"/>
  <c r="K169" i="1" s="1"/>
  <c r="J26" i="1"/>
  <c r="K26" i="1" s="1"/>
  <c r="J21" i="1"/>
  <c r="K21" i="1" s="1"/>
  <c r="J23" i="1"/>
  <c r="K23" i="1" s="1"/>
  <c r="J30" i="1"/>
  <c r="K30" i="1" s="1"/>
  <c r="J190" i="1"/>
  <c r="K190" i="1" s="1"/>
  <c r="J239" i="1"/>
  <c r="K239" i="1" s="1"/>
  <c r="J242" i="1"/>
  <c r="K242" i="1" s="1"/>
  <c r="H32" i="2"/>
  <c r="E26" i="2"/>
  <c r="H33" i="2" l="1"/>
  <c r="G36" i="24" s="1"/>
  <c r="K181" i="1"/>
  <c r="H24" i="2" s="1"/>
  <c r="K213" i="1"/>
  <c r="H25" i="2" s="1"/>
  <c r="K255" i="1"/>
  <c r="H27" i="2" s="1"/>
  <c r="K35" i="1"/>
  <c r="G16" i="24" s="1"/>
  <c r="H31" i="2"/>
  <c r="G34" i="24" s="1"/>
  <c r="G31" i="24"/>
  <c r="G35" i="24"/>
  <c r="G33" i="24"/>
  <c r="G37" i="24"/>
  <c r="G29" i="24"/>
  <c r="G38" i="24"/>
  <c r="G18" i="24"/>
  <c r="G26" i="24"/>
  <c r="G32" i="24"/>
  <c r="H21" i="2"/>
  <c r="G19" i="24"/>
  <c r="G17" i="24"/>
  <c r="U32" i="24" l="1"/>
  <c r="X32" i="24"/>
  <c r="I32" i="24"/>
  <c r="O32" i="24"/>
  <c r="L32" i="24"/>
  <c r="R32" i="24"/>
  <c r="L31" i="24"/>
  <c r="O31" i="24"/>
  <c r="X31" i="24"/>
  <c r="I31" i="24"/>
  <c r="R31" i="24"/>
  <c r="U31" i="24"/>
  <c r="I17" i="24"/>
  <c r="O17" i="24"/>
  <c r="U17" i="24"/>
  <c r="L17" i="24"/>
  <c r="X17" i="24"/>
  <c r="R17" i="24"/>
  <c r="U26" i="24"/>
  <c r="I26" i="24"/>
  <c r="O26" i="24"/>
  <c r="L26" i="24"/>
  <c r="R26" i="24"/>
  <c r="X26" i="24"/>
  <c r="U19" i="24"/>
  <c r="L19" i="24"/>
  <c r="X19" i="24"/>
  <c r="I19" i="24"/>
  <c r="R19" i="24"/>
  <c r="O19" i="24"/>
  <c r="L38" i="24"/>
  <c r="X38" i="24"/>
  <c r="I38" i="24"/>
  <c r="O38" i="24"/>
  <c r="U38" i="24"/>
  <c r="R38" i="24"/>
  <c r="L35" i="24"/>
  <c r="O35" i="24"/>
  <c r="R35" i="24"/>
  <c r="I35" i="24"/>
  <c r="X35" i="24"/>
  <c r="U35" i="24"/>
  <c r="O29" i="24"/>
  <c r="R29" i="24"/>
  <c r="I29" i="24"/>
  <c r="L29" i="24"/>
  <c r="U29" i="24"/>
  <c r="X29" i="24"/>
  <c r="O37" i="24"/>
  <c r="R37" i="24"/>
  <c r="L37" i="24"/>
  <c r="U37" i="24"/>
  <c r="I37" i="24"/>
  <c r="X37" i="24"/>
  <c r="O34" i="24"/>
  <c r="I34" i="24"/>
  <c r="R34" i="24"/>
  <c r="U34" i="24"/>
  <c r="L34" i="24"/>
  <c r="X34" i="24"/>
  <c r="L18" i="24"/>
  <c r="X18" i="24"/>
  <c r="I18" i="24"/>
  <c r="O18" i="24"/>
  <c r="R18" i="24"/>
  <c r="U18" i="24"/>
  <c r="O33" i="24"/>
  <c r="R33" i="24"/>
  <c r="X33" i="24"/>
  <c r="L33" i="24"/>
  <c r="U33" i="24"/>
  <c r="I33" i="24"/>
  <c r="O16" i="24"/>
  <c r="L16" i="24"/>
  <c r="I16" i="24"/>
  <c r="R16" i="24"/>
  <c r="X16" i="24"/>
  <c r="U16" i="24"/>
  <c r="O36" i="24"/>
  <c r="X36" i="24"/>
  <c r="I36" i="24"/>
  <c r="L36" i="24"/>
  <c r="R36" i="24"/>
  <c r="U36" i="24"/>
  <c r="H13" i="2"/>
  <c r="G30" i="24"/>
  <c r="G24" i="24"/>
  <c r="G27" i="24"/>
  <c r="G28" i="24"/>
  <c r="L24" i="24" l="1"/>
  <c r="U24" i="24"/>
  <c r="I24" i="24"/>
  <c r="O24" i="24"/>
  <c r="R24" i="24"/>
  <c r="X24" i="24"/>
  <c r="O30" i="24"/>
  <c r="L30" i="24"/>
  <c r="X30" i="24"/>
  <c r="I30" i="24"/>
  <c r="R30" i="24"/>
  <c r="U30" i="24"/>
  <c r="L27" i="24"/>
  <c r="O27" i="24"/>
  <c r="R27" i="24"/>
  <c r="U27" i="24"/>
  <c r="I27" i="24"/>
  <c r="X27" i="24"/>
  <c r="O28" i="24"/>
  <c r="I28" i="24"/>
  <c r="L28" i="24"/>
  <c r="R28" i="24"/>
  <c r="X28" i="24"/>
  <c r="U28" i="24"/>
  <c r="H80" i="1"/>
  <c r="J80" i="1" s="1"/>
  <c r="K80" i="1" s="1"/>
  <c r="K81" i="1" s="1"/>
  <c r="H96" i="1"/>
  <c r="J96" i="1" s="1"/>
  <c r="K96" i="1" s="1"/>
  <c r="H134" i="1"/>
  <c r="J134" i="1" s="1"/>
  <c r="K134" i="1" s="1"/>
  <c r="H84" i="1"/>
  <c r="H132" i="1"/>
  <c r="J132" i="1" s="1"/>
  <c r="K132" i="1" s="1"/>
  <c r="H92" i="1"/>
  <c r="J92" i="1" s="1"/>
  <c r="K92" i="1" s="1"/>
  <c r="H93" i="1"/>
  <c r="J93" i="1" s="1"/>
  <c r="K93" i="1" s="1"/>
  <c r="K108" i="1" l="1"/>
  <c r="H19" i="2" s="1"/>
  <c r="K138" i="1"/>
  <c r="H22" i="2" s="1"/>
  <c r="J84" i="1"/>
  <c r="K84" i="1" s="1"/>
  <c r="K89" i="1" s="1"/>
  <c r="H17" i="2"/>
  <c r="H20" i="2"/>
  <c r="J352" i="1" l="1"/>
  <c r="H18" i="2"/>
  <c r="G36" i="2" s="1"/>
  <c r="G23" i="24"/>
  <c r="G20" i="24"/>
  <c r="G22" i="24"/>
  <c r="U20" i="24" l="1"/>
  <c r="L20" i="24"/>
  <c r="X20" i="24"/>
  <c r="I20" i="24"/>
  <c r="O20" i="24"/>
  <c r="R20" i="24"/>
  <c r="O22" i="24"/>
  <c r="I22" i="24"/>
  <c r="R22" i="24"/>
  <c r="L22" i="24"/>
  <c r="U22" i="24"/>
  <c r="X22" i="24"/>
  <c r="O23" i="24"/>
  <c r="R23" i="24"/>
  <c r="L23" i="24"/>
  <c r="X23" i="24"/>
  <c r="U23" i="24"/>
  <c r="I23" i="24"/>
  <c r="H36" i="2"/>
  <c r="I2" i="2" s="1"/>
  <c r="E9" i="24" s="1"/>
  <c r="I18" i="2"/>
  <c r="G21" i="24"/>
  <c r="U21" i="24" l="1"/>
  <c r="I21" i="24"/>
  <c r="O21" i="24"/>
  <c r="R21" i="24"/>
  <c r="L21" i="24"/>
  <c r="X21" i="24"/>
  <c r="H31" i="10"/>
  <c r="H31" i="4"/>
  <c r="I4" i="2"/>
  <c r="I2" i="1"/>
  <c r="I13" i="2"/>
  <c r="I31" i="2"/>
  <c r="I30" i="2"/>
  <c r="I34" i="2"/>
  <c r="I35" i="2"/>
  <c r="I28" i="2"/>
  <c r="I14" i="2"/>
  <c r="I33" i="2"/>
  <c r="I15" i="2"/>
  <c r="I26" i="2"/>
  <c r="I16" i="2"/>
  <c r="I32" i="2"/>
  <c r="I23" i="2"/>
  <c r="I29" i="2"/>
  <c r="I24" i="2"/>
  <c r="I27" i="2"/>
  <c r="I25" i="2"/>
  <c r="I21" i="2"/>
  <c r="I20" i="2"/>
  <c r="I19" i="2"/>
  <c r="I17" i="2"/>
  <c r="I22" i="2"/>
  <c r="H33" i="4" l="1"/>
  <c r="E11" i="24"/>
  <c r="I4" i="1"/>
  <c r="H33" i="10"/>
  <c r="I36" i="2"/>
  <c r="G25" i="24"/>
  <c r="I25" i="24" l="1"/>
  <c r="I39" i="24" s="1"/>
  <c r="U25" i="24"/>
  <c r="U39" i="24" s="1"/>
  <c r="O25" i="24"/>
  <c r="O39" i="24" s="1"/>
  <c r="R25" i="24"/>
  <c r="R39" i="24" s="1"/>
  <c r="L25" i="24"/>
  <c r="L39" i="24" s="1"/>
  <c r="X25" i="24"/>
  <c r="X39" i="24" s="1"/>
  <c r="G39" i="24"/>
  <c r="T39" i="24" l="1"/>
  <c r="H23" i="24"/>
  <c r="H31" i="24"/>
  <c r="H32" i="24"/>
  <c r="H18" i="24"/>
  <c r="H37" i="24"/>
  <c r="H36" i="24"/>
  <c r="H33" i="24"/>
  <c r="H20" i="24"/>
  <c r="H24" i="24"/>
  <c r="H38" i="24"/>
  <c r="H19" i="24"/>
  <c r="H27" i="24"/>
  <c r="H22" i="24"/>
  <c r="H34" i="24"/>
  <c r="H17" i="24"/>
  <c r="H21" i="24"/>
  <c r="H35" i="24"/>
  <c r="H29" i="24"/>
  <c r="H28" i="24"/>
  <c r="H16" i="24"/>
  <c r="H26" i="24"/>
  <c r="H30" i="24"/>
  <c r="H25" i="24"/>
  <c r="Q39" i="24"/>
  <c r="Z39" i="24"/>
  <c r="W39" i="24"/>
  <c r="N39" i="24"/>
  <c r="K39" i="24"/>
  <c r="I40" i="24"/>
  <c r="H39" i="24" l="1"/>
  <c r="K40" i="24"/>
  <c r="L40" i="24"/>
  <c r="N40" i="24" l="1"/>
  <c r="O40" i="24"/>
  <c r="R40" i="24" l="1"/>
  <c r="Q40" i="24"/>
  <c r="U40" i="24" l="1"/>
  <c r="T40" i="24"/>
  <c r="X40" i="24" l="1"/>
  <c r="Z40" i="24" s="1"/>
  <c r="W40" i="24"/>
</calcChain>
</file>

<file path=xl/sharedStrings.xml><?xml version="1.0" encoding="utf-8"?>
<sst xmlns="http://schemas.openxmlformats.org/spreadsheetml/2006/main" count="2726" uniqueCount="1060">
  <si>
    <t>Item</t>
  </si>
  <si>
    <t>Discriminação</t>
  </si>
  <si>
    <t>Código</t>
  </si>
  <si>
    <t>Data:</t>
  </si>
  <si>
    <t>Referência:</t>
  </si>
  <si>
    <t>SERVIÇOS PRELIMINARES</t>
  </si>
  <si>
    <t>SINAPI</t>
  </si>
  <si>
    <t>m²</t>
  </si>
  <si>
    <t>un</t>
  </si>
  <si>
    <t>SUBTOTAL</t>
  </si>
  <si>
    <t>MOVIMENTO DE TERRA</t>
  </si>
  <si>
    <t>IMPERMEABILIZAÇÃO E TRATAMENTOS</t>
  </si>
  <si>
    <t>COBERTURA</t>
  </si>
  <si>
    <t>ESQUADRIAS</t>
  </si>
  <si>
    <t>REVESTIMENTOS</t>
  </si>
  <si>
    <t>PINTURA</t>
  </si>
  <si>
    <t>m</t>
  </si>
  <si>
    <t>PAREDES INTERNAS</t>
  </si>
  <si>
    <t>9.1.1</t>
  </si>
  <si>
    <t>PAREDES EXTERNAS</t>
  </si>
  <si>
    <t xml:space="preserve">SINAPI </t>
  </si>
  <si>
    <t>ITEM</t>
  </si>
  <si>
    <t>VALOR</t>
  </si>
  <si>
    <t>EQUIVALÊNCIA</t>
  </si>
  <si>
    <t>1.0</t>
  </si>
  <si>
    <t>CUSTOS INDIRETOS</t>
  </si>
  <si>
    <t>1.1</t>
  </si>
  <si>
    <t>Administração Central</t>
  </si>
  <si>
    <t>(AC)</t>
  </si>
  <si>
    <t>1.2</t>
  </si>
  <si>
    <t>Garantias e Seguros</t>
  </si>
  <si>
    <t>(G)</t>
  </si>
  <si>
    <t>1.3</t>
  </si>
  <si>
    <t>Riscos</t>
  </si>
  <si>
    <t>(RA)</t>
  </si>
  <si>
    <t>1.4</t>
  </si>
  <si>
    <t>Despesas Financeiras</t>
  </si>
  <si>
    <t>(DF)</t>
  </si>
  <si>
    <t>2.0</t>
  </si>
  <si>
    <t>TRIBUTOS (l)</t>
  </si>
  <si>
    <t>2.1</t>
  </si>
  <si>
    <t>Pis</t>
  </si>
  <si>
    <t>2.2</t>
  </si>
  <si>
    <t>Cofins</t>
  </si>
  <si>
    <t>2.3</t>
  </si>
  <si>
    <t xml:space="preserve">ISS </t>
  </si>
  <si>
    <t>3.0</t>
  </si>
  <si>
    <t>LUCRO (L)</t>
  </si>
  <si>
    <t>3.1</t>
  </si>
  <si>
    <t>Lucro</t>
  </si>
  <si>
    <t>1.5</t>
  </si>
  <si>
    <t>2.4</t>
  </si>
  <si>
    <t>6.1</t>
  </si>
  <si>
    <t>7.1</t>
  </si>
  <si>
    <t>8.1</t>
  </si>
  <si>
    <t>9.1</t>
  </si>
  <si>
    <t>10.1</t>
  </si>
  <si>
    <t>10.2</t>
  </si>
  <si>
    <t>10.3</t>
  </si>
  <si>
    <t>13.1</t>
  </si>
  <si>
    <t>13.2</t>
  </si>
  <si>
    <t>13.3</t>
  </si>
  <si>
    <t>13.4</t>
  </si>
  <si>
    <t>%</t>
  </si>
  <si>
    <t>R$</t>
  </si>
  <si>
    <t>% ACUM.</t>
  </si>
  <si>
    <t>Segundo Acórdão 2622/2013 do Tribunal de Contas da União – TCU, o cálculo do BDI deve ser feito da seguinte maneira:</t>
  </si>
  <si>
    <t>AC  →  Administração Central</t>
  </si>
  <si>
    <t xml:space="preserve">R    →  Riscos </t>
  </si>
  <si>
    <t>MÃO DE OBRA</t>
  </si>
  <si>
    <t>PORTAS</t>
  </si>
  <si>
    <t>JANELAS</t>
  </si>
  <si>
    <t>CABOS</t>
  </si>
  <si>
    <t>UN</t>
  </si>
  <si>
    <t>KG</t>
  </si>
  <si>
    <t>H</t>
  </si>
  <si>
    <t>M</t>
  </si>
  <si>
    <t>M3</t>
  </si>
  <si>
    <t>M2</t>
  </si>
  <si>
    <t>LUMINÁRIAS</t>
  </si>
  <si>
    <t>INTERRUPTORES E TOMADAS</t>
  </si>
  <si>
    <t>COEF.</t>
  </si>
  <si>
    <t>CUSTO UNIT.</t>
  </si>
  <si>
    <t>CUSTO TOTAL</t>
  </si>
  <si>
    <t>TOTAL (A)</t>
  </si>
  <si>
    <t>MATERIAL/SUB-CONTRATADO</t>
  </si>
  <si>
    <t xml:space="preserve">COEF. </t>
  </si>
  <si>
    <t xml:space="preserve">TOTAL (C) </t>
  </si>
  <si>
    <t xml:space="preserve">CUSTO DIRETO TOTAL </t>
  </si>
  <si>
    <t>EQUIPAMENTO</t>
  </si>
  <si>
    <t xml:space="preserve">TOTAL (B) </t>
  </si>
  <si>
    <t>Contribuição Previdenciária - Lei 12.546/2013</t>
  </si>
  <si>
    <t>BDI - Fornecimento de Equipamentos</t>
  </si>
  <si>
    <t>BDI - Serviços de Engenharia</t>
  </si>
  <si>
    <t>CUSTOS DE ADMINISTRAÇÃO</t>
  </si>
  <si>
    <t>Seguro de Risco</t>
  </si>
  <si>
    <t>Vigilância</t>
  </si>
  <si>
    <t>Garantia</t>
  </si>
  <si>
    <t>Outros</t>
  </si>
  <si>
    <t>Lucro na Intermediação</t>
  </si>
  <si>
    <t>TAXA TOTAL DE BDI - Fornecimento de Equipamentos</t>
  </si>
  <si>
    <t>TAXA TOTAL DE BDI - Serviços de Engenharia</t>
  </si>
  <si>
    <t>BDI Incidente</t>
  </si>
  <si>
    <t>Local:</t>
  </si>
  <si>
    <t>QUADROS E CAIXAS REDE ELÉTRICA</t>
  </si>
  <si>
    <t>13.1.1</t>
  </si>
  <si>
    <t>13.3.1</t>
  </si>
  <si>
    <t>REGISTROS E CONEXÕES</t>
  </si>
  <si>
    <t>LOUÇAS</t>
  </si>
  <si>
    <t>METAIS E ACESSÓRIOS</t>
  </si>
  <si>
    <t>LOUÇAS, METAIS E ACESSÓRIOS</t>
  </si>
  <si>
    <t>Referência</t>
  </si>
  <si>
    <t>SERVENTE COM ENCARGOS COMPLEMENTARES</t>
  </si>
  <si>
    <t>PEDREIRO COM ENCARGOS COMPLEMENTARES</t>
  </si>
  <si>
    <t>ENCANADOR OU BOMBEIRO HIDRÁULICO COM ENCARGOS COMPLEMENTARES</t>
  </si>
  <si>
    <t>7.2</t>
  </si>
  <si>
    <t>DISJUNTORES TIPO DIN</t>
  </si>
  <si>
    <t>9.2</t>
  </si>
  <si>
    <t>11.1</t>
  </si>
  <si>
    <t>12.1</t>
  </si>
  <si>
    <t>12.2</t>
  </si>
  <si>
    <t>LAJES</t>
  </si>
  <si>
    <t>13.2.3</t>
  </si>
  <si>
    <t>6.1.1</t>
  </si>
  <si>
    <t>6.1.2</t>
  </si>
  <si>
    <t>TELHAS E ESTRUTURAS</t>
  </si>
  <si>
    <t>11.1.1</t>
  </si>
  <si>
    <t>11.1.2</t>
  </si>
  <si>
    <t>11.2</t>
  </si>
  <si>
    <t>11.2.1</t>
  </si>
  <si>
    <t>11.3</t>
  </si>
  <si>
    <t>11.3.1</t>
  </si>
  <si>
    <t>11.3.2</t>
  </si>
  <si>
    <t>12.1.4</t>
  </si>
  <si>
    <t>13.3.2</t>
  </si>
  <si>
    <t>APLICAÇÃO E LIXAMENTO DE MASSA LÁTEX EM TETO, DUAS DEMÃOS</t>
  </si>
  <si>
    <t>TOMADA MÉDIA DE EMBUTIR (1 MÓDULO), 2P+T 10 A, INCLUINDO SUPORTE E PLACA - FORNECIMENTO E INSTALAÇÃO. AF_12/2015</t>
  </si>
  <si>
    <t>APLICAÇÃO MANUAL DE PINTURA COM TINTA LÁTEX ACRÍLICA EM PAREDES, DUAS DEMÃOS. AF_06/2014</t>
  </si>
  <si>
    <t>Quantidade</t>
  </si>
  <si>
    <t>INFRA ESTRUTURA</t>
  </si>
  <si>
    <t>FABRICAÇÃO, MONTAGEM E DESMONTAGEM DE FÔRMA PARA SAPATA, EM MADEIRA SERRADA, E=25 MM, 4 UTILIZAÇÕES.</t>
  </si>
  <si>
    <t>SUPRA ESTRUTURA</t>
  </si>
  <si>
    <t>4.1</t>
  </si>
  <si>
    <t>4.2</t>
  </si>
  <si>
    <t>ALVENARIAS E VEDAÇÕES</t>
  </si>
  <si>
    <t>ELETRODUTOS / ELETROCALHAS</t>
  </si>
  <si>
    <t>ELETRODUTO FLEXÍVEL CORRUGADO, PVC, DN 32 MM (1"), PARA CIRCUITOS TERMINAIS, INSTALADO EM FORRO - FORNECIMENTO E INSTALAÇÃO. AF_12/2015</t>
  </si>
  <si>
    <t>ELETRODUTO FLEXÍVEL CORRUGADO, PVC, DN 25 MM (3/4"), PARA CIRCUITOS TERMINAIS, INSTALADO EM FORRO - FORNECIMENTO E INSTALAÇÃO. AF_12/2015</t>
  </si>
  <si>
    <t>CAIXA OCTOGONAL 3" X 3", PVC, INSTALADA EM LAJE - FORNECIMENTO E INSTALAÇÃO. AF_12/2015</t>
  </si>
  <si>
    <t>TOTAL DA OBRA:</t>
  </si>
  <si>
    <t>4.1.1</t>
  </si>
  <si>
    <t>4.1.4</t>
  </si>
  <si>
    <t>4.2.1</t>
  </si>
  <si>
    <t>7.1.3</t>
  </si>
  <si>
    <t>DIVISÓRIAS E BANCADAS EM GRANITO</t>
  </si>
  <si>
    <t>UNID.</t>
  </si>
  <si>
    <t>Obra:</t>
  </si>
  <si>
    <t>FATURAMENTO SIMPLES DA ETAPA:</t>
  </si>
  <si>
    <t>FATURAMENTO ACUMULADO DA ETAPA:</t>
  </si>
  <si>
    <t>12.1.5</t>
  </si>
  <si>
    <t>12.1.6</t>
  </si>
  <si>
    <t xml:space="preserve">INFRA ESTRUTURA </t>
  </si>
  <si>
    <t>ACABAMENTOS</t>
  </si>
  <si>
    <t>RODAPÉS E SOLEIRAS</t>
  </si>
  <si>
    <t>10.2.1</t>
  </si>
  <si>
    <t>10.3.1</t>
  </si>
  <si>
    <t>12.1.7</t>
  </si>
  <si>
    <t>17.1</t>
  </si>
  <si>
    <t>18.1</t>
  </si>
  <si>
    <t>VASO SANITARIO SIFONADO CONVENCIONAL COM LOUÇA BRANCA, INCLUSO CONJUNTO DE LIGAÇÃO PARA BACIA SANITÁRIA AJUSTÁVEL - FORNECIMENTO E INSTALAÇÃO. AF_10/2016</t>
  </si>
  <si>
    <t>PAPELEIRA PLASTICA TIPO DISPENSER PARA PAPEL HIGIENICO ROLAO</t>
  </si>
  <si>
    <t>TOALHEIRO PLASTICO TIPO DISPENSER PARA PAPEL TOALHA INTERFOLHADO</t>
  </si>
  <si>
    <t>CJ</t>
  </si>
  <si>
    <t>CHP</t>
  </si>
  <si>
    <t xml:space="preserve">REATERRO MANUAL APILOADO COM SOQUETE. </t>
  </si>
  <si>
    <t>3.1.1</t>
  </si>
  <si>
    <t>3.1.2</t>
  </si>
  <si>
    <t>3.1.3</t>
  </si>
  <si>
    <t>3.1.5</t>
  </si>
  <si>
    <t>3.1.6</t>
  </si>
  <si>
    <t>3.2</t>
  </si>
  <si>
    <t>VIGAS BALDRAMES</t>
  </si>
  <si>
    <t>3.2.1</t>
  </si>
  <si>
    <t>3.2.2</t>
  </si>
  <si>
    <t>PILARES</t>
  </si>
  <si>
    <t xml:space="preserve">MONTAGEM E DESMONTAGEM DE FÔRMA DE PILARES RETANGULARES E ESTRUTURAS S IMILARES COM ÁREA MÉDIA DAS SEÇÕES MAIOR QUE 0,25 M², PÉ-DIREITO SIMPLES, EM MADEIRA SERRADA, 4 UTILIZAÇÕES. </t>
  </si>
  <si>
    <t xml:space="preserve">VIGAS </t>
  </si>
  <si>
    <t>4.2.2</t>
  </si>
  <si>
    <t>4.2.3</t>
  </si>
  <si>
    <t>4.2.4</t>
  </si>
  <si>
    <t xml:space="preserve">ELETRODUTO FLEXÍVEL CORRUGADO, PVC, PEAD (2") - FORNECIMENTO E INSTALAÇÃO. </t>
  </si>
  <si>
    <t>CAIXA RETANGULAR 4" X 2", PVC, INSTALADA EM PAREDE - FORNECIMENTO E INSTALAÇÃO. AF_12/2015</t>
  </si>
  <si>
    <t>TOMADA MÉDIA DE EMBUTIR (21MÓDULOS), 2P+T 20 A, INCLUINDO SUPORTE E PLACA - FORNECIMENTO E INSTALAÇÃO. AF_12/2015</t>
  </si>
  <si>
    <t>INSTALAÇÕES ELÉTRICAS DE CABEAMENTO DE LÓGICA E TELEFONIA</t>
  </si>
  <si>
    <t>TOMADAS</t>
  </si>
  <si>
    <t>CABOS UTP</t>
  </si>
  <si>
    <t>CAIXA RETANGULAR 4" X 2" MÉDIA , PVC, INSTALADA EM PAREDE - FORNECIMENTO E INSTALAÇÃO. AF_12/2015</t>
  </si>
  <si>
    <t>mts</t>
  </si>
  <si>
    <t>4.1.2</t>
  </si>
  <si>
    <t>4.3</t>
  </si>
  <si>
    <t>4.3.1</t>
  </si>
  <si>
    <t>4.3.2</t>
  </si>
  <si>
    <t>4.3.3</t>
  </si>
  <si>
    <t>7.2.1</t>
  </si>
  <si>
    <t>13.2.1</t>
  </si>
  <si>
    <t>13.3.3</t>
  </si>
  <si>
    <t>13.3.4</t>
  </si>
  <si>
    <t>15.1</t>
  </si>
  <si>
    <t>CHAPISCO APLICADO EM ALVENARIAS E ESTRUTURAS DE CONCRETO INTERNAS, COM COLHER DE PEDREIRO. ARGAMASSA TRAÇO 1:3 COM PREPARO EM BETONEIRA 400L. AF_06/2014</t>
  </si>
  <si>
    <t>MASSA ÚNICA, PARA RECEBIMENTO DE PINTURA, EM ARGAMASSA TRAÇO 1:2:8, PREPARO MECÂNICO COM BETONEIRA 400L, APLICADA MANUALMENTE EM FACES INTERNAS DE PAREDES, ESPESSURA DE 20MM, COM EXECUÇÃO DE TALISCAS. AF_06/2014</t>
  </si>
  <si>
    <t>7.3</t>
  </si>
  <si>
    <t>CHAPISCO APLICADO EM ALVENARIA (COM PRESENÇA DE VÃOS) E ESTRUTURAS DE CONCRETO DE FACHADA, COM COLHER DE PEDREIRO. ARGAMASSA TRAÇO 1:3 COM PREPARO EM BETONEIRA 400L. AF_06/2014</t>
  </si>
  <si>
    <t>EMBOÇO OU MASSA ÚNICA EM ARGAMASSA TRAÇO 1:2:8, PREPARO MECÂNICO COM BETONEIRA 400 L, APLICADA MANUALMENTE EM PANOS DE FACHADA COM PRESENÇA DE VÃOS, ESPESSURA DE 25 MM. AF_06/2014</t>
  </si>
  <si>
    <t>CHAPISCO APLICADO NO TETO, COM ROLO PARA TEXTURA ACRÍLICA. ARGAMASSA TRAÇO 1:4 E EMULSÃO POLIMÉRICA (ADESIVO) COM PREPARO EM BETONEIRA 400L. AF_06/2014</t>
  </si>
  <si>
    <t>MASSA ÚNICA, PARA RECEBIMENTO DE PINTURA, EM ARGAMASSA TRAÇO 1:2:8, PREPARO MECÂNICO COM BETONEIRA 400L, APLICADA MANUALMENTE EM TETO, ESPESSURA DE 20MM, COM EXECUÇÃO DE TALISCAS. AF_03/2015</t>
  </si>
  <si>
    <t>UNI</t>
  </si>
  <si>
    <t>COTAÇÃO</t>
  </si>
  <si>
    <t>PISOS, RODAPÉS E SOLEIRAS</t>
  </si>
  <si>
    <t>LASTRO COM MATERIAL GRANULAR, APLICAÇÃO EM BLOCOS DE COROAMENTO, ESPESSURA DE *5 CM*. AF_08/2017</t>
  </si>
  <si>
    <t>7.1.1</t>
  </si>
  <si>
    <t>7.1.2</t>
  </si>
  <si>
    <t>7.1.4</t>
  </si>
  <si>
    <t>7.3.1</t>
  </si>
  <si>
    <t>7.3.2</t>
  </si>
  <si>
    <t>7.1.5</t>
  </si>
  <si>
    <t>LASTRO DE CONCRETO MAGRO, APLICADO EM PISOS OU RADIERS, ESPESSURA DE 3CM. AF_07/2016</t>
  </si>
  <si>
    <t>APLICAÇÃO E LIXAMENTO DE MASSA LÁTEX EM PAREDES, DUAS DEMÃOS. AF_06/2014</t>
  </si>
  <si>
    <t>10.1.1</t>
  </si>
  <si>
    <t>10.1.2</t>
  </si>
  <si>
    <t>CLIMATIZAÇÃO</t>
  </si>
  <si>
    <t>BDI Serviços:</t>
  </si>
  <si>
    <t>BDI Equipamentos:</t>
  </si>
  <si>
    <t>MAPA DE COTAÇÃO DE INSUMOS</t>
  </si>
  <si>
    <t>CÓDIGO</t>
  </si>
  <si>
    <t>DESCRIÇÃO</t>
  </si>
  <si>
    <t>FONTE</t>
  </si>
  <si>
    <t>CNPJ</t>
  </si>
  <si>
    <t>TELEFONE</t>
  </si>
  <si>
    <t>CONTATO</t>
  </si>
  <si>
    <t>DATA</t>
  </si>
  <si>
    <t xml:space="preserve">UNI </t>
  </si>
  <si>
    <t>CONTRAVERGA MOLDADA IN LOCO EM CONCRETO PARA VÃOS DE MAIS DE 1,5 M DE COMPRIMENTO. AF_03/2016</t>
  </si>
  <si>
    <t>CONTRAPISO EM ARGAMASSA TRAÇO 1:4 (CIMENTO E AREIA), PREPARO MECÂNICO COM BETONEIRA 400 L, APLICADO EM ÁREAS SECAS SOBRE LAJE, ADERIDO, ESPESSURA 3CM. AF_06/2014</t>
  </si>
  <si>
    <t>CANTEIRO DE OBRAS</t>
  </si>
  <si>
    <t>AUXILIAR DE ENCANADOR OU BOMBEIRO HIDRÁULICO COM ENCARGOS COMPLEMENTARES</t>
  </si>
  <si>
    <t>LOCACAO CONVENCIONAL DE OBRA, UTILIZANDO GABARITO DE TÁBUAS CORRIDAS PONTALETADAS A CADA 2,00M - 2 UTILIZAÇÕES. AF_10/2018 (Perímetro das edificações)</t>
  </si>
  <si>
    <t>MEMÓRIA DE CÁLCULO</t>
  </si>
  <si>
    <t>P1</t>
  </si>
  <si>
    <t>P2</t>
  </si>
  <si>
    <t>P3</t>
  </si>
  <si>
    <t>P4</t>
  </si>
  <si>
    <t>P5</t>
  </si>
  <si>
    <t>P6</t>
  </si>
  <si>
    <t>P7</t>
  </si>
  <si>
    <t>P8</t>
  </si>
  <si>
    <t>P9</t>
  </si>
  <si>
    <t>P10</t>
  </si>
  <si>
    <t>ABRIR 1F</t>
  </si>
  <si>
    <t>CORRER 2F</t>
  </si>
  <si>
    <t>J1</t>
  </si>
  <si>
    <t>J2</t>
  </si>
  <si>
    <t>Compactação mecânica (Aterro interno das edificações)</t>
  </si>
  <si>
    <t>TOTAL</t>
  </si>
  <si>
    <t>VERGAS DE PILAR A PILAR (VÃO &gt;1,5m)</t>
  </si>
  <si>
    <t>VERGAS DE PILAR A PILAR (VÃO ATÉ 1,5m)</t>
  </si>
  <si>
    <t>6.1.3</t>
  </si>
  <si>
    <t>6.1.4</t>
  </si>
  <si>
    <t>6.1.5</t>
  </si>
  <si>
    <t xml:space="preserve"> VERGA MOLDADA IN LOCO EM CONCRETO PARA JANELAS COM ATÉ 1,5 M DE VÃO. AF_03/2016</t>
  </si>
  <si>
    <t xml:space="preserve"> CONTRAVERGA MOLDADA IN LOCO EM CONCRETO PARA VÃOS DE ATÉ 1,5 M DE COMPRIMENTO. AF_03/2016</t>
  </si>
  <si>
    <t>VERGAS PARA PORTAS DE PILAR A PILAR (VÃO ATÉ 1,5m)</t>
  </si>
  <si>
    <t>CHAPISCO (PAREDES INTERNAS)</t>
  </si>
  <si>
    <t>TOTAL CHAPISCO</t>
  </si>
  <si>
    <t>TOTAL EMBOÇO PARA CERÂMICA</t>
  </si>
  <si>
    <t>TOTAL MASSA ÚNICA</t>
  </si>
  <si>
    <t>EMBOÇO, PARA RECEBIMENTO DE CERÂMICA, EM ARGAMASSA TRAÇO 1:2:8, PREPARO MECÂNICO COM BETONEIRA 400L, APLICADO MANUALMENTE EM FACES INTERNAS DE PAREDES, PARA AMBIENTE COM ÁREA ENTRE 5M2 E 10M2, ESPESSURA DE 20MM, COM EXECUÇÃO DE TALISCAS. AF_06/2014</t>
  </si>
  <si>
    <t>CHAPISCO (PAREDES EXTERNAS)</t>
  </si>
  <si>
    <t>Fachada Frontal</t>
  </si>
  <si>
    <t>Fachada Posterior</t>
  </si>
  <si>
    <t>PEITORIL (M)</t>
  </si>
  <si>
    <t>TOTAIS GERAIS</t>
  </si>
  <si>
    <t>APLICAÇÃO DE FUNDO SELADOR ACRÍLICO EM TETO, UMA DEMÃO. AF_06/2014</t>
  </si>
  <si>
    <t>11.3.3</t>
  </si>
  <si>
    <t>TEXTURA ACRÍLICA, APLICAÇÃO MANUAL EM PAREDE, UMA DEMÃO. AF_09/2016</t>
  </si>
  <si>
    <t>11.2.3</t>
  </si>
  <si>
    <t>APLICAÇÃO DE FUNDO SELADOR ACRÍLICO EM PAREDES, UMA DEMÃO. AF_06/2014</t>
  </si>
  <si>
    <t>MASSA ÚNICA - SELADOR ACRÍLICO - TEXTURA - PINTURA (PAREDES EXTERNAS)</t>
  </si>
  <si>
    <t>MASSA ÚNICA - SELADOR - MASSA CORRIDA - PINTURA (PAREDES INTERNAS)</t>
  </si>
  <si>
    <t>CÓDIGO SINAPI</t>
  </si>
  <si>
    <t>SERVIÇOS COMPLEMENTARES</t>
  </si>
  <si>
    <t>13.4.3</t>
  </si>
  <si>
    <t>LIMPEZAS</t>
  </si>
  <si>
    <t>LIMPEZA FINAL DA OBRA</t>
  </si>
  <si>
    <t>ACIDO MURIATICO, DILUICAO 10% A 12% PARA USO EM LIMPEZA</t>
  </si>
  <si>
    <t>L</t>
  </si>
  <si>
    <t>12.3</t>
  </si>
  <si>
    <t>12.3.3</t>
  </si>
  <si>
    <t>12.3.4</t>
  </si>
  <si>
    <t>12.3.5</t>
  </si>
  <si>
    <t>12.3.6</t>
  </si>
  <si>
    <t>12.4</t>
  </si>
  <si>
    <t>12.4.1</t>
  </si>
  <si>
    <t>13.4.4</t>
  </si>
  <si>
    <t>13.4.5</t>
  </si>
  <si>
    <t>13.5</t>
  </si>
  <si>
    <t>13.5.1</t>
  </si>
  <si>
    <t>13.5.2</t>
  </si>
  <si>
    <t>13.6</t>
  </si>
  <si>
    <t>13.6.1</t>
  </si>
  <si>
    <t>17.2</t>
  </si>
  <si>
    <t>und</t>
  </si>
  <si>
    <t>RODAPE OU RODABANCADA EM GRANITO, POLIDO, TIPO ANDORINHA/ QUARTZ/ CASTELO/ CORUMBA OU OUTROS EQUIVALENTES DA REGIAO, H= 10 CM, E= *2,0* CM</t>
  </si>
  <si>
    <t>ELETRICISTA COM ENCARGOS COMPLEMENTARES</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</si>
  <si>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</si>
  <si>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</si>
  <si>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</si>
  <si>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16 MM², ANTI-CHAMA 0,6/1,0 KV, PARA DISTRIBUIÇÃO - FORNECIMENTO E INSTALAÇÃO. AF_12/2015</t>
  </si>
  <si>
    <t>DISJUNTOR BIPOLAR TIPO DIN, CORRENTE NOMINAL DE 20A - FORNECIMENTO E INSTALAÇÃO. AF_04/2016</t>
  </si>
  <si>
    <t>DISJUNTOR BIPOLAR TIPO DIN, CORRENTE NOMINAL DE 32A - FORNECIMENTO E INSTALAÇÃO. AF_04/2016</t>
  </si>
  <si>
    <t>DISJUNTOR TRIPOLAR TIPO DIN, CORRENTE NOMINAL DE 50A - FORNECIMENTO E INSTALAÇÃO. AF_04/2016</t>
  </si>
  <si>
    <t>ELETRO ROVARIS</t>
  </si>
  <si>
    <t>UN: CJ</t>
  </si>
  <si>
    <t>AUXILIAR DE ELETRICISTA COM ENCARGOS COMPLEMENTARES</t>
  </si>
  <si>
    <t xml:space="preserve"> CONECTOR FEMEA RJ - 45, CATEGORIA 6</t>
  </si>
  <si>
    <t>INSTALAÇÕES ELÉTRICAS</t>
  </si>
  <si>
    <t>VIBRADOR DE IMERSÃO, DIÂMETRO DE PONTEIRA 45MM, MOTOR ELÉTRICO TRIFÁSICO POTÊNCIA DE 2 CV - CHP DIURNO. AF_06/2015</t>
  </si>
  <si>
    <t>VIBRADOR DE IMERSÃO, DIÂMETRO DE PONTEIRA 45MM, MOTOR ELÉTRICO TRIFÁSICO POTÊNCIA DE 2 CV - CHI DIURNO. AF_06/2015</t>
  </si>
  <si>
    <t>CONCRETO USINADO BOMBEAVEL, CLASSE DE RESISTENCIA C25, COM BRITA 0 E 1, SLUMP = 100 +/- 20 MM, INCLUI SERVICO DE BOMBEAMENTO (NBR 8953)</t>
  </si>
  <si>
    <t>CALHA EM CHAPA DE AÇO GALVANIZADO NÚMERO 24, DESENVOLVIMENTO DE 50 CM, INCLUSO TRANSPORTE VERTICAL. AF_06/2016</t>
  </si>
  <si>
    <t>CARPINTEIRO DE FORMAS COM ENCARGOS COMPLEMENTARES</t>
  </si>
  <si>
    <t>Material para aterro (espessura do aterro 30cm)</t>
  </si>
  <si>
    <t>CONCRETAGEM DE SAPATAS, FCK 25 MPA, COM USO DE BOMBA  LANÇAMENTO, ADENSAMENTO E ACABAMENTO.</t>
  </si>
  <si>
    <t>AJUDANTE DE CARPINTEIRO COM ENCARGOS COMPLEMENTARES</t>
  </si>
  <si>
    <t xml:space="preserve">ACO CA-60, 5,0 MM, VERGALHAO  </t>
  </si>
  <si>
    <t>LAJE PRE-MOLDADA CONVENCIONAL (LAJOTAS + VIGOTAS) PARA PISO, UNIDIRECIONAL, SOBRECARGA DE 350 KG/M2, VAO ATE 4,50 M (SEM COLOCACAO)</t>
  </si>
  <si>
    <t xml:space="preserve">PREGO DE ACO POLIDO COM CABECA 18 X 27 (2 1/2 X 10)  </t>
  </si>
  <si>
    <t>VÁLVULA DE DESCARGA METÁLICA, BASE 1 1/2 ", ACABAMENTO METALICO CROMADO - FORNECIMENTO E INSTALAÇÃO. AF_01/2019</t>
  </si>
  <si>
    <t>ENTRADA DE ENERGIA</t>
  </si>
  <si>
    <t>ANDAIME TABUADO SOBRE CAVALETES (INCLUSO CAVALETE) EM MADEIRA DE 1ª UTIL 20X INCL MOVIMENTACAO P/ PE-DIREITO 4,00M</t>
  </si>
  <si>
    <t>7.3.3</t>
  </si>
  <si>
    <t xml:space="preserve">PREGO DE ACO POLIDO COM CABECA 18 X 30 (2 3/4 X 10)  </t>
  </si>
  <si>
    <t xml:space="preserve">PRANCHAO DE MADEIRA APARELHADA *8 X 30* CM, MACARANDUBA, ANGELIM OU EQUIVALENTE DA REGIAO  </t>
  </si>
  <si>
    <t>kg</t>
  </si>
  <si>
    <t>15.2</t>
  </si>
  <si>
    <t>UN: UNIDADE</t>
  </si>
  <si>
    <t>88309</t>
  </si>
  <si>
    <t>INSTALAÇÕES HIDRÁULICAS</t>
  </si>
  <si>
    <t>ALIMENTAÇÃO PREDIAL</t>
  </si>
  <si>
    <t>HIDRÔMETRO DN 25 (¾ ), 5,0 M³/H FORNECIMENTO E INSTALAÇÃO. AF_11/2016</t>
  </si>
  <si>
    <t>RAMAIS E SUBRAMAIS DE DISTRIBUIÇÃO DE ÁGUA</t>
  </si>
  <si>
    <t>ADAPTADOR COM FLANGES LIVRES, PVC, SOLDÁVEL, DN 50 MM X 1 1/2 , INSTALADO EM RESERVAÇÃO DE ÁGUA DE EDIFICAÇÃO QUE POSSUA RESERVATÓRIO DE FIBRA/FIBROCIMENTO   FORNECIMENTO E INSTALAÇÃO. AF_06/2016</t>
  </si>
  <si>
    <t>TE, PVC, SOLDÁVEL, DN 25MM, INSTALADO EM RAMAL DE DISTRIBUIÇÃO DE ÁGUA - FORNECIMENTO E INSTALAÇÃO. AF_12/2014</t>
  </si>
  <si>
    <t>TÊ DE REDUÇÃO, PVC, SOLDÁVEL, DN 50MM X 25MM, INSTALADO EM PRUMADA DE ÁGUA - FORNECIMENTO E INSTALAÇÃO. AF_12/2014</t>
  </si>
  <si>
    <t>INSTALAÇÕES SANITÁRIAS</t>
  </si>
  <si>
    <t>RAMAIS DE DESCARGA E ENCAMINHAMENTO DE ESGOTO</t>
  </si>
  <si>
    <t>CAIXA DE GORDURA SIMPLES (CAPACIDADE: 36 L), RETANGULAR, EM ALVENARIA COM BLOCOS DE CONCRETO, DIMENSÕES INTERNAS = 0,2X0,4 M, ALTURA INTERNA = 0,8 M. AF_05/2018</t>
  </si>
  <si>
    <t>CAIXA ENTERRADA HIDRÁULICA RETANGULAR, EM ALVENARIA COM BLOCOS DE CONCRETO, DIMENSÕES INTERNAS: 0,6X0,6X0,6 M PARA REDE DE ESGOTO. AF_05/2018</t>
  </si>
  <si>
    <t>CURVA CURTA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</si>
  <si>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</si>
  <si>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</si>
  <si>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100 MM, FORNECIDO E INSTALADO EM RAMAL DE DESCARGA OU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</si>
  <si>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</si>
  <si>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</si>
  <si>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TE, PVC, SERIE NORMAL, ESGOTO PREDIAL, DN 50 X 50 MM, JUNTA ELÁSTICA, FORNECIDO E INSTALADO EM RAMAL DE DESCARGA OU RAMAL DE ESGOTO SANITÁRIO. AF_12/2014</t>
  </si>
  <si>
    <t>INSTALAÇÕES PLUVIAIS</t>
  </si>
  <si>
    <t>RAMAIS DE ENCAMINHAMENTO DE ÁGUAS PLUVIAIS</t>
  </si>
  <si>
    <t>TUBO PVC, SÉRIE R, ÁGUA PLUVIAL, DN 100 MM, FORNECIDO E INSTALADO EM RAMAL DE ENCAMINHAMENTO. AF_12/2014</t>
  </si>
  <si>
    <t>EXTINTORES DE INCÊNDIO</t>
  </si>
  <si>
    <t>EXTINTOR INCÊNDIO TP PO QUIMICO 6KG - FORNECIMENTO E INSTALACAO</t>
  </si>
  <si>
    <t>EXTINTOR INCÊNDIO AGUA-PRESSURIZADA 10L INCL SUPORTE PAREDE CARGA     COMPLETA FORNECIMENTO E COLOCACAO</t>
  </si>
  <si>
    <t>SINALIZAÇÃO - SAIDA DE EMERGENCIA</t>
  </si>
  <si>
    <t>LUMINARIA DE EMERGENCIA</t>
  </si>
  <si>
    <t>LUMINARIA DE EMERGENCIA 30 LEDS, POTENCIA 2 W, BATERIA DE LITIO, AUTONOMIA DE 6 CR</t>
  </si>
  <si>
    <t>INSTALAÇÕES DE PREVENÇÃO E COMBATE À INCÊNDIO E PÂNICO</t>
  </si>
  <si>
    <t>1.3.1</t>
  </si>
  <si>
    <t>EXECUÇÃO DE SANITÁRIO E VESTIÁRIO EM CANTEIRO DE OBRA EM CHAPA DE MADEIRA COMPENSADA, NÃO INCLUSO MOBILIÁRIO. AF_02/2016 (1,00x2,00m conforme layout)</t>
  </si>
  <si>
    <t>EXECUÇÃO DE ALMOXARIFADO EM CANTEIRO DE OBRA EM CHAPA DE MADEIRA COMPENSADA, INCLUSO PRATELEIRAS. AF_02/2016 (2,50x2,00m conforme layout)</t>
  </si>
  <si>
    <t>2.5</t>
  </si>
  <si>
    <t>ARGILA OU BARRO PARA ATERRO/REATERRO (COM TRANSPORTE ATE 10 KM)  (Aterro interno edificação)</t>
  </si>
  <si>
    <t>Circulação 01</t>
  </si>
  <si>
    <t>Circulação 02</t>
  </si>
  <si>
    <t>VIDRO FUMÊ</t>
  </si>
  <si>
    <t>MADEIRA</t>
  </si>
  <si>
    <t xml:space="preserve">VERGA MOLDADA IN LOCO EM CONCRETO PARA JANELAS COM MAIS DE 1,5 M DE VÃO. AF_03/2016 </t>
  </si>
  <si>
    <t>REVESTIMENTO CERÂMICO PARA PAREDES EXTERNAS EM PASTILHAS DE PORCELANA 5 X 5 CM (PLACAS DE 30 X 30 CM), ALINHADAS A PRUMO, APLICADO EM PANOS COM VÃOS. AF_06/2014 (Detalhes 1 e 2)</t>
  </si>
  <si>
    <t xml:space="preserve"> REVESTIMENTO CERÂMICO PARA PAREDES INTERNAS COM PLACAS TIPO ESMALTADA EXTRA DE DIMENSÕES 25X35 CM APLICADAS EM AMBIENTES DE ÁREA MENOR QUE 5 M² NA ALTURA INTEIRA DAS PAREDES. AF_06/2014</t>
  </si>
  <si>
    <t>EMBOÇO PARA RECEBIMENTO DE CERÂMICA E REVESTIMENTO CERÂMICO - 25x35cm (PAREDES INTERNAS)</t>
  </si>
  <si>
    <t>REVESTIMENTO CERÂMICO EM PASTILHAS 5x5cm (PAREDES INTERNAS)</t>
  </si>
  <si>
    <t>Fachada Lateral Direita</t>
  </si>
  <si>
    <t>Fachada Lateral Esquerda</t>
  </si>
  <si>
    <t>Volume Frente</t>
  </si>
  <si>
    <t>TETOS INTERNOS</t>
  </si>
  <si>
    <t>TETOS EXTERNOS</t>
  </si>
  <si>
    <t>7.4</t>
  </si>
  <si>
    <t>7.4.1</t>
  </si>
  <si>
    <t>7.4.2</t>
  </si>
  <si>
    <t>7.4.3</t>
  </si>
  <si>
    <t>MASSA ÚNICA - SELADOR - MASSA CORRIDA - PINTURA - CONTRAPISOS - PISOS - RODAPÉS - SOLEIRAS (TETOS INTERNOS)</t>
  </si>
  <si>
    <t>11.4</t>
  </si>
  <si>
    <t>11.4.1</t>
  </si>
  <si>
    <t>11.4.2</t>
  </si>
  <si>
    <t>11.4.3</t>
  </si>
  <si>
    <t>2.6</t>
  </si>
  <si>
    <t>ÁREAS EXTERNAS E PAVIMENTAÇÕES</t>
  </si>
  <si>
    <t>TANQUE DE MÁRMORE SINTÉTICO COM COLUNA, 22L OU EQUIVALENTE  FORNECIMENTO E INSTALAÇÃO. AF_12/2013 (DML)</t>
  </si>
  <si>
    <t xml:space="preserve">BANCADA DE GRANITO CINZA POLIDO 150 X 60 CM, COM RODABANCA DE 10CM E RESSALTO DE CONTENÇÃO DE ÁGUA DE 5CM, COM CUBA DE EMBUTIR DE AÇO INOXIDÁVEL MÉDIA, VÁLVULA AMERICANA EM METAL CROMADO, SIFÃO FLEXÍVEL EM PVC, ENGATE FLEXÍVEL 30 CM, TORNEIRA CROMADA LONGA DE PAREDE, 1/2 OU 3/4 - FORNECIMENTO E INSTALAÇÃO. </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</si>
  <si>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</si>
  <si>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LIMPEZA VIDROS (M2)</t>
  </si>
  <si>
    <t>DISJUNTOR BIPOLAR TIPO DIN, CORRENTE NOMINAL DE 25A - FORNECIMENTO E INSTALAÇÃO. AF_04/2016</t>
  </si>
  <si>
    <t>13.5.3</t>
  </si>
  <si>
    <t>13.5.4</t>
  </si>
  <si>
    <t>INTERRUPTOR SIMPLES (1 MÓDULO), 10A/250V, INCLUINDO SUPORTE E PLACA - FORNECIMENTO E INSTALAÇÃO. AF_12/2015</t>
  </si>
  <si>
    <t>PATCH CORD CAT 6 1,5m - Para tráfego de voz, dados e imagem, com certificação da ANATEL, de acordo com os novos requisitos vigentes. FORNECIMENTO E INSTALAÇÃO</t>
  </si>
  <si>
    <t>PATCH CORD CAT 6 2,5m -  Para tráfego de voz, dados e imagem, com certificação da ANATEL, de acordo com os novos requisitos vigentes. FORNECIMENTO E INSTALAÇÃO</t>
  </si>
  <si>
    <t>TOMADA DE REDE RJ45 - FORNECIMENTO E INSTALAÇÃO. AF_03/2018 - FORNECIMENTO E INSTALAÇÃO</t>
  </si>
  <si>
    <t>ENTRADA DE ENERGIA ELÉTRICA AÉREA TRIFÁSICA 100A COM POSTE DE CONCRETO, INCLUSIVE CABEAMENTO, DISJUNTOR, CAIXA DE PROTEÇÃO PARA MEDIDOR E ATERRAMENTO. CONFORME NORMA DA CONCESSIONARIA DE ENERGIA LOCAL-ENERGISA. FORNECIMENTO E INSTALAÇÃO</t>
  </si>
  <si>
    <t>CONECTOR FEMEA RJ - 45, CATEGORIA 6 - FORNECIMENTO E INSTALAÇÃO</t>
  </si>
  <si>
    <t>TERMINAL OU CONECTOR DE PRESSAO - PARA CABO 16MM2 - FORNECIMENTO E INSTALAÇÃO</t>
  </si>
  <si>
    <t>TERMINAL METALICO A PRESSAO PARA 1 CABO DE 16 MM2, COM 1 FURO DE FIXACAO</t>
  </si>
  <si>
    <t>PLAFON SOBREPOR  LED BC 24W ALUM 6000K- FORNECIMENTO E INSTALAÇÃO</t>
  </si>
  <si>
    <t>PLAFON SOBREPOR  LED BC 24W ALUM 6000K</t>
  </si>
  <si>
    <t>TUBO EM COBRE FLEXÍVEL, DN 3/8", COM ISOLAMENTO, INSTALADO EM RAMAL DE ALIMENTAÇÃO DE AR CONDICIONADO COM CONDENSADORA INDIVIDUAL  FORNECIMENTO E INSTALAÇÃO. AF_12/2015</t>
  </si>
  <si>
    <t>12.1.2</t>
  </si>
  <si>
    <t>12.1.3</t>
  </si>
  <si>
    <t>ADAPTADOR COM FLANGES LIVRES, PVC, SOLDÁVEL, DN  25 MM X 3/4 , INSTALADO EM RESERVAÇÃO DE ÁGUA DE EDIFICAÇÃO QUE POSSUA RESERVATÓRIO DE FIBRA/FIBROCIMENTO   FORNECIMENTO E INSTALAÇÃO. AF_06/2016</t>
  </si>
  <si>
    <t>CAIXA D'AGUA EM POLIETILENO 2000 LITROS, COM TAMPA</t>
  </si>
  <si>
    <t>UN.</t>
  </si>
  <si>
    <t>JOELHO 90 GRAUS, PVC, SERIE NORMAL, ESGOTO PREDIAL, DN 100 MM, JUNTA ELÁSTICA, FORNECIDO E INSTALADO EM RAMAL DE DESCARGA OU RAMAL DE ESGOTO SANITÁRIO. AF_12/2014</t>
  </si>
  <si>
    <t>DEMOLIÇÃO EDIFICAÇÃO EXISTENTE</t>
  </si>
  <si>
    <t>13.5.5</t>
  </si>
  <si>
    <t>13.5.7</t>
  </si>
  <si>
    <t>13.7</t>
  </si>
  <si>
    <t>13.7.4</t>
  </si>
  <si>
    <t>13.7.5</t>
  </si>
  <si>
    <t>13.7.6</t>
  </si>
  <si>
    <t>16.1</t>
  </si>
  <si>
    <t>16.2</t>
  </si>
  <si>
    <t>16.3</t>
  </si>
  <si>
    <t>16.4</t>
  </si>
  <si>
    <t>15.1.1</t>
  </si>
  <si>
    <t>15.1.2</t>
  </si>
  <si>
    <t>15.1.3</t>
  </si>
  <si>
    <t>15.2.1</t>
  </si>
  <si>
    <t>15.2.2</t>
  </si>
  <si>
    <t>15.2.3</t>
  </si>
  <si>
    <t>15.2.4</t>
  </si>
  <si>
    <t>15.2.5</t>
  </si>
  <si>
    <t>15.2.6</t>
  </si>
  <si>
    <t>15.2.7</t>
  </si>
  <si>
    <t>15.2.8</t>
  </si>
  <si>
    <t>15.2.9</t>
  </si>
  <si>
    <t>15.2.10</t>
  </si>
  <si>
    <t>15.2.11</t>
  </si>
  <si>
    <t>15.2.12</t>
  </si>
  <si>
    <t>15.2.13</t>
  </si>
  <si>
    <t>15.2.14</t>
  </si>
  <si>
    <t>15.2.15</t>
  </si>
  <si>
    <t>15.2.16</t>
  </si>
  <si>
    <t>15.2.17</t>
  </si>
  <si>
    <t>15.2.18</t>
  </si>
  <si>
    <t>15.2.19</t>
  </si>
  <si>
    <t>15.2.20</t>
  </si>
  <si>
    <t>15.2.21</t>
  </si>
  <si>
    <t>15.2.22</t>
  </si>
  <si>
    <t>17.1.1</t>
  </si>
  <si>
    <t>17.1.2</t>
  </si>
  <si>
    <t>17.1.3</t>
  </si>
  <si>
    <t>17.1.4</t>
  </si>
  <si>
    <t>17.1.5</t>
  </si>
  <si>
    <t>17.1.6</t>
  </si>
  <si>
    <t>17.1.7</t>
  </si>
  <si>
    <t>17.1.8</t>
  </si>
  <si>
    <t>17.1.9</t>
  </si>
  <si>
    <t>17.1.10</t>
  </si>
  <si>
    <t>17.1.11</t>
  </si>
  <si>
    <t>17.1.12</t>
  </si>
  <si>
    <t>17.1.13</t>
  </si>
  <si>
    <t>17.1.14</t>
  </si>
  <si>
    <t>17.1.15</t>
  </si>
  <si>
    <t>17.1.16</t>
  </si>
  <si>
    <t>17.1.17</t>
  </si>
  <si>
    <t>17.1.18</t>
  </si>
  <si>
    <t>17.1.19</t>
  </si>
  <si>
    <t>17.1.20</t>
  </si>
  <si>
    <t>17.2.1</t>
  </si>
  <si>
    <t>17.2.3</t>
  </si>
  <si>
    <t>17.2.5</t>
  </si>
  <si>
    <t>17.2.8</t>
  </si>
  <si>
    <t>18.1.1</t>
  </si>
  <si>
    <t>18.1.2</t>
  </si>
  <si>
    <t>18.1.3</t>
  </si>
  <si>
    <t>18.1.4</t>
  </si>
  <si>
    <t>18.1.5</t>
  </si>
  <si>
    <t>19.2</t>
  </si>
  <si>
    <t>19.3</t>
  </si>
  <si>
    <t>19.4</t>
  </si>
  <si>
    <t>20.1</t>
  </si>
  <si>
    <t>22.2</t>
  </si>
  <si>
    <t>22.1</t>
  </si>
  <si>
    <t>22.3</t>
  </si>
  <si>
    <t>23.1</t>
  </si>
  <si>
    <t>23.1.1</t>
  </si>
  <si>
    <t>23.1.2</t>
  </si>
  <si>
    <t>23.1.3</t>
  </si>
  <si>
    <t>23.1.4</t>
  </si>
  <si>
    <t>23.2</t>
  </si>
  <si>
    <t>23.2.1</t>
  </si>
  <si>
    <t>23.3</t>
  </si>
  <si>
    <t>23.3.1</t>
  </si>
  <si>
    <t>REMOÇÃO DE TELHAS, DE FIBROCIMENTO, METÁLICA E CERÂMICA, DE FORMA MANUAL, SEM REAPROVEITAMENTO. AF_12/2017</t>
  </si>
  <si>
    <t>REMOÇÃO DE TRAMA DE MADEIRA PARA COBERTURA, DE FORMA MANUAL, SEM REAPROVEITAMENTO. AF_12/2017</t>
  </si>
  <si>
    <t>1.3.2</t>
  </si>
  <si>
    <t>1.3.3</t>
  </si>
  <si>
    <t>REMOÇÃO DE FORROS DE DRYWALL, PVC E FIBROMINERAL, DE FORMA MANUAL, SEM REAPROVEITAMENTO. AF_12/2017</t>
  </si>
  <si>
    <t>REMOÇÃO DE PORTAS, DE FORMA MANUAL, SEM REAPROVEITAMENTO. AF_12/2017</t>
  </si>
  <si>
    <t>REMOÇÃO DE JANELAS, DE FORMA MANUAL, SEM REAPROVEITAMENTO. AF_12/2017</t>
  </si>
  <si>
    <t>ESCAVADEIRA HIDRÁULICA SOBRE ESTEIRAS, CAÇAMBA 0,80 M3, PESO OPERACIONAL 17 T, POTENCIA BRUTA 111 HP - MATERIAIS NA OPERAÇÃO. AF_06/2014 (Demolição das alvenarias)</t>
  </si>
  <si>
    <t>REGULARIZACAO DE SUPERFICIES EM TERRA COM MOTONIVELADORA</t>
  </si>
  <si>
    <t>RAMAIS DE VENTILAÇÃO</t>
  </si>
  <si>
    <t>P11</t>
  </si>
  <si>
    <t>P12</t>
  </si>
  <si>
    <t>P13</t>
  </si>
  <si>
    <t>P14</t>
  </si>
  <si>
    <t>P15</t>
  </si>
  <si>
    <t>P16</t>
  </si>
  <si>
    <t>P17</t>
  </si>
  <si>
    <t>ESCAVAÇÃO MANUAL PARA BLOCO DE COROAMENTO OU SAPATA, COM PREVISÃO DE FÔRMA. AF_06/2017</t>
  </si>
  <si>
    <t>RUFO EXTERNO/INTERNO EM CHAPA DE AÇO GALVANIZADO NÚMERO 26, CORTE DE 33 CM, INCLUSO IÇAMENTO. AF_07/2019 (Rufo Volume fachada)</t>
  </si>
  <si>
    <t>lado A</t>
  </si>
  <si>
    <t>lado C</t>
  </si>
  <si>
    <t>Total (m²)</t>
  </si>
  <si>
    <t>Lado D</t>
  </si>
  <si>
    <t>Lado B</t>
  </si>
  <si>
    <t xml:space="preserve">Copa </t>
  </si>
  <si>
    <t>Banho Feminino</t>
  </si>
  <si>
    <t xml:space="preserve">Quarto </t>
  </si>
  <si>
    <t>Salão</t>
  </si>
  <si>
    <t>Muros</t>
  </si>
  <si>
    <t>Platibanda laranja</t>
  </si>
  <si>
    <t>Platibanda azul</t>
  </si>
  <si>
    <t>Platibanda rosa</t>
  </si>
  <si>
    <t>Platibanda verde</t>
  </si>
  <si>
    <t>ABRIR 4F</t>
  </si>
  <si>
    <t>SALÃO</t>
  </si>
  <si>
    <t>BANHO MASC., BANHO FEMIN.</t>
  </si>
  <si>
    <t>QUARTO</t>
  </si>
  <si>
    <t>Platibanda Laranja</t>
  </si>
  <si>
    <t>Circulação 1</t>
  </si>
  <si>
    <t>Circulação 2</t>
  </si>
  <si>
    <t>DEMOLIÇÃO DE ALVENARIA DE BLOCO FURADO, DE FORMA MANUAL, SEM REAPROVEITAMENTO. AF_12/2017</t>
  </si>
  <si>
    <t xml:space="preserve">Grama Esmeraldo </t>
  </si>
  <si>
    <t xml:space="preserve">Grama dentro do terreno </t>
  </si>
  <si>
    <t>FUNDAÇÕES E ARRANQUES</t>
  </si>
  <si>
    <t>COMPACTACAO MECANICA,DO SOLO , COM COMPACTADOR DE SOLO A PERRCUSSÃO</t>
  </si>
  <si>
    <t>VERGAS PARA PORTAS DE PILAR A PILAR (MAIS 1,5m)</t>
  </si>
  <si>
    <t>CAIBRO APARELHADO *7,5 X 7,5* CM, EM MACARANDUBA, ANGELIM OU EQUIVALENTE DA REGIAO</t>
  </si>
  <si>
    <t xml:space="preserve">Aliminio Preto </t>
  </si>
  <si>
    <t>COPA</t>
  </si>
  <si>
    <t>BANHO MASC., BANHO FEMIN., QUARTO.</t>
  </si>
  <si>
    <t>ARGAMASSA COLANTE AC II</t>
  </si>
  <si>
    <t xml:space="preserve"> JOELHO 90 GRAUS, PVC, SOLDÁVEL, DN 25MM, INSTALADO EM RAMAL OU SUB-RAMAL DE ÁGUA - FORNECIMENTO E INSTALAÇÃO. AF_12/2014</t>
  </si>
  <si>
    <t>CURVA 90 GRAUS, PVC, SOLDÁVEL, DN 25MM, INSTALADO EM RAMAL OU SUB-RAMAL DE ÁGUA - FORNECIMENTO E INSTALAÇÃO. AF_12/2014</t>
  </si>
  <si>
    <t>TÊ, PVC, SOLDÁVEL, DN 50 MM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</si>
  <si>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</si>
  <si>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</si>
  <si>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 xml:space="preserve"> JOELHO 90 GRAUS COM BUCHA DE LATÃO, PVC, SOLDÁVEL, DN 25MM, X 3/4 INSTALADO EM RAMAL OU SUB-RAMAL DE ÁGUA - FORNECIMENTO E INSTALAÇÃO. AF_12/2014</t>
  </si>
  <si>
    <t>JOELHO 90 GRAUS COM BUCHA DE LATÃO, PVC, SOLDÁVEL, DN 25MM, X 1/2 INS 
TALADO EM RAMAL OU SUB-RAMAL DE ÁGUA - FORNECIMENTO E INSTALAÇÃO. AF_12/2014</t>
  </si>
  <si>
    <t>12.3.2</t>
  </si>
  <si>
    <t>CHUVEIRO ELÉTRICO COMUM CORPO PLÁSTICO, TIPO DUCHA FORNECIMENTO E INSTALAÇÃO. AF_01/2020</t>
  </si>
  <si>
    <t>TORNEIRA CROMADA 1/2 OU 3/4 PARA TANQUE, PADRÃO MÉDIO - FORNECIMENTO E INSTALAÇÃO. AF_01/2020</t>
  </si>
  <si>
    <t>12.3.7</t>
  </si>
  <si>
    <t>12.3.8</t>
  </si>
  <si>
    <t xml:space="preserve"> TORNEIRA CROMADA DE MESA, 1/2 OU 3/4, PARA LAVATÓRIO, PADRÃO MÉDIO - FORNECIMENTO E INSTALAÇÃO. AF_01/2020</t>
  </si>
  <si>
    <t>KIT CAVALETE PARA MEDIÇÃO DE ÁGUA - ENTRADA PRINCIPAL, EM AÇO GALVANIZADO DN 25 (1 ) FORNECIMENTO E INSTALAÇÃO (EXCLUSIVE HIDRÔMETRO). AF_11/2016</t>
  </si>
  <si>
    <t>CURVA LONGA 90 GRAUS, PVC, SERIE NORMAL, ESGOTO PREDIAL, DN 50 MM, JUNTA ELÁSTICA, FORNECIDO E INSTALADO EM RAMAL DE DESCARGA OU RAMAL DE ESGOTO SANITÁRIO. AF_12/2014</t>
  </si>
  <si>
    <t>JOELHO 90 GRAUS, PVC, SERIE R, ÁGUA PLUVIAL, DN 50 MM, JUNTA ELÁSTICA, 
FORNECIDO E INSTALADO EM RAMAL DE ENCAMINHAMENTO. AF_12/2014</t>
  </si>
  <si>
    <t>JUNÇÃO SIMPLES, PVC, SERIE R, ÁGUA PLUVIAL, DN 50 MM, JUNTA ELÁSTICA, UN CR 20,66
FORNECIDO E INSTALADO EM RAMAL DE ENCAMINHAMENTO. AF_12/2014</t>
  </si>
  <si>
    <t>DRENOS DE AR CONDICIONADO LIGADO A REDE DE AGUA PLUVIAL</t>
  </si>
  <si>
    <t>RALO FOFO SEMIESFERICO, 100 MM, PARA LAJES/ CALHAS</t>
  </si>
  <si>
    <t>CURVA 90 GRAUS, PVC, SERIE R, ÁGUA PLUVIAL, DN 100 MM, JUNTA ELÁSTICA, FORNECIDO E INSTALADO EM CONDUTORES VERTICAIS DE ÁGUAS PLUVIAIS. AF_12/2014</t>
  </si>
  <si>
    <t xml:space="preserve"> JUNÇÃO SIMPLES, PVC, SERIE R, ÁGUA PLUVIAL, DN 100 X 100 MM, JUNTA ELÁSTICA, FORNECIDO E INSTALADO EM RAMAL DE ENCAMINHAMENTO. AF_12/2014</t>
  </si>
  <si>
    <t>TUBO PVC, SÉRIE R, ÁGUA PLUVIAL, DN 50 MM, FORNECIDO E INSTALADO EM RAMAL DE ENCAMINHAMENTO. AF_12/2014</t>
  </si>
  <si>
    <t>CAIXA RETANGULAR 4" X 2" ALTA (2,00 M DO PISO), PVC, INSTALADA EM PAREDE - FORNECIMENTO E INSTALAÇÃO. AF_12/2015</t>
  </si>
  <si>
    <t>UM</t>
  </si>
  <si>
    <t>13.5.6</t>
  </si>
  <si>
    <t>INTERRUPTOR SIMPLES (2 MÓDULOS) COM 1 TOMADA DE EMBUTIR 2P+T 10 A, IN UN CR 43,91
CLUINDO SUPORTE E PLACA - FORNECIMENTO E INSTALAÇÃO. AF_12/2015</t>
  </si>
  <si>
    <t xml:space="preserve"> AR CONDICIONADO SPLIT INVERTER, HI-WALL (PAREDE), 9000 BTU/H, CICLO FRIO, 60HZ, CLASSIFICACAO A (SELO PROCEL), GAS HFC, CONTROLE S/FIO</t>
  </si>
  <si>
    <t>1.2.1</t>
  </si>
  <si>
    <t>1.2.2</t>
  </si>
  <si>
    <t>1.2.3</t>
  </si>
  <si>
    <t>1.2.4</t>
  </si>
  <si>
    <t>1.2.5</t>
  </si>
  <si>
    <t>1.2.6</t>
  </si>
  <si>
    <t>1.2.7</t>
  </si>
  <si>
    <t>1.2.8</t>
  </si>
  <si>
    <t>1.2.9</t>
  </si>
  <si>
    <t>1.2.10</t>
  </si>
  <si>
    <t>3.1.4</t>
  </si>
  <si>
    <t>3.2.3</t>
  </si>
  <si>
    <t>3.2.4</t>
  </si>
  <si>
    <t>4.1.3</t>
  </si>
  <si>
    <t>4.2.5</t>
  </si>
  <si>
    <t>4.2.6</t>
  </si>
  <si>
    <t>4.3.4</t>
  </si>
  <si>
    <t>5.1.1</t>
  </si>
  <si>
    <t>7.2.2</t>
  </si>
  <si>
    <t>8.1.2</t>
  </si>
  <si>
    <t>8.1.1</t>
  </si>
  <si>
    <t>8.1.3</t>
  </si>
  <si>
    <t>8.1.4</t>
  </si>
  <si>
    <t>8.1.5</t>
  </si>
  <si>
    <t>8.1.6</t>
  </si>
  <si>
    <t>9.1.2</t>
  </si>
  <si>
    <t>9.1.3</t>
  </si>
  <si>
    <t>9.2.1</t>
  </si>
  <si>
    <t>11.2.4</t>
  </si>
  <si>
    <t>12..2.1</t>
  </si>
  <si>
    <t>12..2.2</t>
  </si>
  <si>
    <t>12..2.3</t>
  </si>
  <si>
    <t>13.4.6</t>
  </si>
  <si>
    <t>13.7.3</t>
  </si>
  <si>
    <t>21.1.1</t>
  </si>
  <si>
    <t>21.1.2</t>
  </si>
  <si>
    <t>21.1.3</t>
  </si>
  <si>
    <t>21.1.4</t>
  </si>
  <si>
    <t>SIFÃO DO TIPO FLEXÍVEL EM PVC 1 X 1.1/2 - FORNECIMENTO E INSTALAÇÃO. AF_01/2020</t>
  </si>
  <si>
    <t>12.3.9</t>
  </si>
  <si>
    <t>VÁLVULA EM PLÁSTICO 1 PARA PIA, TANQUE OU LAVATÓRIO, COM OU SEM LADRÃO - FORNECIMENTO E INSTALAÇÃO. AF_01/2020</t>
  </si>
  <si>
    <t>JUNÇÃO SIMPLES, PVC, SERIE R, ÁGUA PLUVIAL, DN 100 X 50 MM, JUNTA ELÁS UNTICA, FORNECIDO E INSTALADO EM CONDUTORES VERTICAIS DE ÁGUAS PLUVIAIS.AF_12/2014</t>
  </si>
  <si>
    <t>REDUÇÃO EXCÊNTRICA, PVC, SERIE R, ÁGUA PLUVIAL, DN 100 X 50 MM, JUNTA ELÁSTICA, FORNECIDO E INSTALADO EM RAMAL DE ENCAMINHAMENTO. AF_12/2014</t>
  </si>
  <si>
    <t>RALO SIFONADO, PVC, DN 100 X 40 MM, JUNTA SOLDÁVEL, FORNECIDO E INSTALADO EM RAMAIS DE ENCAMINHAMENTO DE ÁGUA PLUVIAL. AF_12/2014</t>
  </si>
  <si>
    <t>TANQUE SÉPTICO CIRCULAR, EM CONCRETO PRÉ-MOLDADO, DIÂMETRO INTERNO = 1,40 M, ALTURA INTERNA = 2,50 M, VOLUME ÚTIL: 3463,6 L (PARA 13 CONTRIBUINTES).AF_12/2020</t>
  </si>
  <si>
    <t xml:space="preserve"> SUMIDOURO CIRCULAR, EM CONCRETO PRÉ-MOLDADO, DIÂMETRO INTERNO = 1,88 M, ALTURA INTERNA = 2,00 M, ÁREA DE INFILTRAÇÃO: 13,1 M² (PARA 5 CONTRIBUINTES).AF_12/2020</t>
  </si>
  <si>
    <t>10.3.2</t>
  </si>
  <si>
    <t>QUADRO DE DISTRIBUIÇÃO DE ENERGIA EM CHAPA DE AÇO GALVANIZADO, DE EMBUTIR, COM BARRAMENTO TRIFÁSICO, PARA 24 DISJUNTORES DIN 100A - FORNECIMENTO E INSTALAÇÃO. AF_10/2020</t>
  </si>
  <si>
    <t>PATCH PANEL 24 PORTAS, CATEGORIA 6 - FORNECIMENTO E INSTALAÇÃO. AF_11/2019</t>
  </si>
  <si>
    <t>PORTA DE CORRER 03 FOLHAS MOVEIS 3,00X2,90</t>
  </si>
  <si>
    <t>ALUMASTER</t>
  </si>
  <si>
    <t>IDEA VIDROS</t>
  </si>
  <si>
    <t>VIDROLUX</t>
  </si>
  <si>
    <t>PORTA DE ALUMÍNIO PRETO COM 3 FOLHAS DE CORRER MOVEIS, LINHA SUPREMA , VIDRO INCOLOR 6MM</t>
  </si>
  <si>
    <t>9.2.2</t>
  </si>
  <si>
    <t>9.2.3</t>
  </si>
  <si>
    <t>ESQUADRIA DE ALUMINIO 1,50X1,20, 2 FOLHAS, ALUMINIO PRETO, LINHA SUPREMA, VIDRO BRANCO INCOLOR 6MM</t>
  </si>
  <si>
    <t>ESQUADRIA DE ALUMINIO 0,60X0,40,  2 FOLHAS, ALUMINIO PRETO, LINHA SUPREMA, VIDRO BRANCO INCOLOR 6MM</t>
  </si>
  <si>
    <t>TUBO, PVC, SOLDÁVEL, DN 25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</si>
  <si>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EINSTALAÇÃO. AF_06/2016</t>
  </si>
  <si>
    <t>LUVA, PVC, SOLDÁVEL, DN 25MM, INSTALADO EM RAMAL OU SUB-RAMAL DE ÁGUA - FORNECIMENTO E INSTALAÇÃO. AF_12/2014</t>
  </si>
  <si>
    <t>CARGA, MANOBRA E DESCARGA DE ENTULHO EM CAMINHÃO BASCULANTE 6 M³ - CARGA COM ESCAVADEIRA HIDRÁULICA (CAÇAMBA DE 0,80 M³ / 111 HP) E DESCARGA LIVRE (UNIDADE: M3). AF_07/2020</t>
  </si>
  <si>
    <t>ESCAVAÇÃO HORIZONTAL EM SOLO DE 1A CATEGORIA COM TRATOR DE ESTEIRAS 00HP/LÂMINA: 2,19M3). AF_07/2020</t>
  </si>
  <si>
    <t xml:space="preserve"> CAIXA SIFONADA, PVC, DN 100 X 100 X 50 MM, JUNTA ELÁSTICA, FORNECIDA E INSTALADA EM RAMAL DE DESCARGA OU EM RAMAL DE ESGOTO SANITÁRIO. AF_12/2014</t>
  </si>
  <si>
    <t>SIFÃO DO TIPO GARRAFA/COPO EM PVC 1.1/4 X 1.1/2 - FORNECIMENTO E INSTALAÇÃO. AF_01/2020</t>
  </si>
  <si>
    <t>VÁLVULA EM METAL CROMADO TIPO AMERICANA 3.1/2 X 1.1/2 PARA PIA - FORNECIMENTO E INSTALAÇÃO. AF_01/2020</t>
  </si>
  <si>
    <t>LASTRO COM MATERIAL GRANULAR (PEDRA BRITADA N.2), APLICADO EM PISOS OU LAJES SOBRE SOLO, ESPESSURA DE *6 CM*. AF_08/2017</t>
  </si>
  <si>
    <t>PEITORIL LINEAR EM GRANITO OU MÁRMORE, L = 15CM, COMPRIMENTO DE ATÉ 2M, ASSENTADO COM ARGAMASSA 1:6 COM ADITIVO. AF_11/2020</t>
  </si>
  <si>
    <t>1.1.1</t>
  </si>
  <si>
    <t>MAYCON LAUTON</t>
  </si>
  <si>
    <t>VANESSA</t>
  </si>
  <si>
    <t>(66) 3545-1954</t>
  </si>
  <si>
    <t>MAURO</t>
  </si>
  <si>
    <t>OZÉIAS MATERIAIS ELÉTRICOS</t>
  </si>
  <si>
    <t>BRUNO</t>
  </si>
  <si>
    <t>1.1.2</t>
  </si>
  <si>
    <t>1.1.3</t>
  </si>
  <si>
    <t>ADMINISTRAÇÃO LOCAL PARA 6 MESES</t>
  </si>
  <si>
    <t xml:space="preserve">	ENGENHEIRO CIVIL JUNIOR COM ENCARGOS COMPLEMENTARES</t>
  </si>
  <si>
    <t xml:space="preserve">	MESTRE DE OBRAS COM ENCARGOS COMPLEMENTARES</t>
  </si>
  <si>
    <t>VIGIA DIURNO COM ENCARGOS COMPLEMENTARES</t>
  </si>
  <si>
    <t>MÊS</t>
  </si>
  <si>
    <t>PLANILHA ORÇAMENTÁRIA</t>
  </si>
  <si>
    <r>
      <t xml:space="preserve">Proprietário: </t>
    </r>
    <r>
      <rPr>
        <b/>
        <sz val="10"/>
        <color rgb="FF000000"/>
        <rFont val="Calibri"/>
        <family val="2"/>
        <scheme val="minor"/>
      </rPr>
      <t>Município de Sorriso</t>
    </r>
  </si>
  <si>
    <t xml:space="preserve">CONSTRUÇÃO DA CAPELA MORTUÁRIA                              DA ZONA LESTE </t>
  </si>
  <si>
    <r>
      <t xml:space="preserve">Obra: </t>
    </r>
    <r>
      <rPr>
        <b/>
        <sz val="10"/>
        <color rgb="FF000000"/>
        <rFont val="Calibri"/>
        <family val="2"/>
        <scheme val="minor"/>
      </rPr>
      <t>Construção da Capela Mortuária da Zona Leste</t>
    </r>
  </si>
  <si>
    <r>
      <t xml:space="preserve">Local: </t>
    </r>
    <r>
      <rPr>
        <b/>
        <sz val="10"/>
        <color rgb="FF000000"/>
        <rFont val="Calibri"/>
        <family val="2"/>
        <scheme val="minor"/>
      </rPr>
      <t>Rua São Francisco de Assis, Lote A.C., Área Comunitária, Vila Bela - Sorriso MT</t>
    </r>
  </si>
  <si>
    <t>RESUMO DA PLANILHA ORÇAMENTÁRIA</t>
  </si>
  <si>
    <t>Valor</t>
  </si>
  <si>
    <t>Equivalência</t>
  </si>
  <si>
    <t>Valor estimado final (R$):</t>
  </si>
  <si>
    <t>Área construída (m²):</t>
  </si>
  <si>
    <t>Bairro:</t>
  </si>
  <si>
    <t>Custo por metro quadrado (R$/m²):</t>
  </si>
  <si>
    <t>Município:</t>
  </si>
  <si>
    <t>Sorriso - MT</t>
  </si>
  <si>
    <t>Responsável Técnico:</t>
  </si>
  <si>
    <t>Construção da Capela Mortuária da Zona Leste</t>
  </si>
  <si>
    <t>R. São Francisco de Assis, Lote A.C., Área Comunitária</t>
  </si>
  <si>
    <t>Vila Bela</t>
  </si>
  <si>
    <t>Tipo</t>
  </si>
  <si>
    <t>Unidade</t>
  </si>
  <si>
    <t>BDI</t>
  </si>
  <si>
    <t>Unitário Sem BDI</t>
  </si>
  <si>
    <t>Unitário Com BDI</t>
  </si>
  <si>
    <t>Total</t>
  </si>
  <si>
    <r>
      <t>Arredondamentos: Opções → Avançado → Fórmulas → "</t>
    </r>
    <r>
      <rPr>
        <u/>
        <sz val="10"/>
        <color theme="1"/>
        <rFont val="Calibri"/>
        <family val="2"/>
        <scheme val="minor"/>
      </rPr>
      <t>Definir Precisão Conforme Exibido</t>
    </r>
    <r>
      <rPr>
        <sz val="10"/>
        <color theme="1"/>
        <rFont val="Calibri"/>
        <family val="2"/>
        <scheme val="minor"/>
      </rPr>
      <t>"</t>
    </r>
  </si>
  <si>
    <t>S     →  Seguro</t>
  </si>
  <si>
    <t>G    →  Garantia</t>
  </si>
  <si>
    <t>DF  →  Despesas Financeiras</t>
  </si>
  <si>
    <t>L     →  Taxa de Lucro/Remuneração</t>
  </si>
  <si>
    <t>I      →  Incidência de Impostos (PIS, COFINS e ISS)</t>
  </si>
  <si>
    <t>COMPOSIÇÕES DE SERVIÇOS</t>
  </si>
  <si>
    <r>
      <t xml:space="preserve">UN: </t>
    </r>
    <r>
      <rPr>
        <sz val="11"/>
        <color theme="0"/>
        <rFont val="Calibri"/>
        <family val="2"/>
        <scheme val="minor"/>
      </rPr>
      <t>UNI</t>
    </r>
  </si>
  <si>
    <r>
      <t xml:space="preserve">UN: </t>
    </r>
    <r>
      <rPr>
        <sz val="11"/>
        <color theme="0"/>
        <rFont val="Calibri"/>
        <family val="2"/>
        <scheme val="minor"/>
      </rPr>
      <t>M2</t>
    </r>
  </si>
  <si>
    <r>
      <t xml:space="preserve">UN: </t>
    </r>
    <r>
      <rPr>
        <sz val="11"/>
        <color theme="0"/>
        <rFont val="Calibri"/>
        <family val="2"/>
        <scheme val="minor"/>
      </rPr>
      <t>M3</t>
    </r>
  </si>
  <si>
    <r>
      <t xml:space="preserve">UN: </t>
    </r>
    <r>
      <rPr>
        <sz val="11"/>
        <color theme="0"/>
        <rFont val="Calibri"/>
        <family val="2"/>
        <scheme val="minor"/>
      </rPr>
      <t>CJ</t>
    </r>
  </si>
  <si>
    <t xml:space="preserve">TOTAL (A) </t>
  </si>
  <si>
    <t xml:space="preserve">ESQUADRIA DE ALUMINIO JANELA 2FOLHAS DE CORRER 1,50X1,20 </t>
  </si>
  <si>
    <t>ESQUADRIA DE ALUMINIO JANELA 2FOLHAS DE CORRER 0,60X0,40</t>
  </si>
  <si>
    <t>COT-003</t>
  </si>
  <si>
    <t>COT-004</t>
  </si>
  <si>
    <t>COT-005</t>
  </si>
  <si>
    <t>COT-006</t>
  </si>
  <si>
    <t xml:space="preserve">MEDIANA TOTAL </t>
  </si>
  <si>
    <t>(66)99985-6445</t>
  </si>
  <si>
    <t>(66) 99227-5307</t>
  </si>
  <si>
    <t>(66) 99940-9591</t>
  </si>
  <si>
    <t>(66) 99985-6445</t>
  </si>
  <si>
    <t>(66) 98429-9931</t>
  </si>
  <si>
    <t>(66) 99903-6812</t>
  </si>
  <si>
    <t>ELETRO CENTER</t>
  </si>
  <si>
    <t>RAIZA</t>
  </si>
  <si>
    <t>ANDERSON</t>
  </si>
  <si>
    <t>VALOR UNITÁRIO</t>
  </si>
  <si>
    <t>CRONOGRAMA FÍSICO-FINANCEIRO</t>
  </si>
  <si>
    <t>Descrição</t>
  </si>
  <si>
    <t>Volume (m³)</t>
  </si>
  <si>
    <t>Observação</t>
  </si>
  <si>
    <t>Empolamento considerado 30%</t>
  </si>
  <si>
    <t>Ambiente</t>
  </si>
  <si>
    <t>Lado A (m)</t>
  </si>
  <si>
    <t>Labo B (m)</t>
  </si>
  <si>
    <t>Lado C (m)</t>
  </si>
  <si>
    <t>Lado D (m)</t>
  </si>
  <si>
    <t>Soma dos lados (m)</t>
  </si>
  <si>
    <t xml:space="preserve">Altura (m) </t>
  </si>
  <si>
    <t>Desconto de vão superior a 2 m²</t>
  </si>
  <si>
    <t>Área (m²)</t>
  </si>
  <si>
    <t>Total:</t>
  </si>
  <si>
    <t>Porta</t>
  </si>
  <si>
    <t>Dimensões</t>
  </si>
  <si>
    <t>Modelo</t>
  </si>
  <si>
    <t>Material</t>
  </si>
  <si>
    <t>Ambientes</t>
  </si>
  <si>
    <t>Área Total (m²)</t>
  </si>
  <si>
    <t>Largura (m)</t>
  </si>
  <si>
    <t>Altura (m)</t>
  </si>
  <si>
    <t>Janela</t>
  </si>
  <si>
    <t>Janelas</t>
  </si>
  <si>
    <t>Vergas</t>
  </si>
  <si>
    <t>Total (m)</t>
  </si>
  <si>
    <t>Comprimento (m)</t>
  </si>
  <si>
    <t>Portas</t>
  </si>
  <si>
    <t xml:space="preserve">Total: </t>
  </si>
  <si>
    <t>Lado A</t>
  </si>
  <si>
    <t>Lado C</t>
  </si>
  <si>
    <t>Perímetro (m)</t>
  </si>
  <si>
    <t xml:space="preserve">Área (m²) </t>
  </si>
  <si>
    <t>Total (m²):</t>
  </si>
  <si>
    <t>Área Esquadrias (m²)</t>
  </si>
  <si>
    <t>Total Chapisco (m²):</t>
  </si>
  <si>
    <t>Teto (m²)</t>
  </si>
  <si>
    <t>Granilite (m²)</t>
  </si>
  <si>
    <t>Rodapés (m)</t>
  </si>
  <si>
    <t>Soleiras (m)</t>
  </si>
  <si>
    <t>Local</t>
  </si>
  <si>
    <t>VOLUME ESCAVAÇÃO - PILARES</t>
  </si>
  <si>
    <t>Pilar</t>
  </si>
  <si>
    <t>Lado H</t>
  </si>
  <si>
    <t>Área Total (m²):</t>
  </si>
  <si>
    <t>Profundidade Escavação (m):</t>
  </si>
  <si>
    <t>Volume Escavado (m³):</t>
  </si>
  <si>
    <t>GABARITO DE OBRA</t>
  </si>
  <si>
    <t>CALHAS</t>
  </si>
  <si>
    <t>Platibanda</t>
  </si>
  <si>
    <t>TAPUME DE OBRA</t>
  </si>
  <si>
    <t>RUFOS COM CHAPA GALVANIZADA</t>
  </si>
  <si>
    <t>Total (m):</t>
  </si>
  <si>
    <t xml:space="preserve">CALÇADA </t>
  </si>
  <si>
    <t xml:space="preserve">Calçada paver interno </t>
  </si>
  <si>
    <t xml:space="preserve">Calçada paver externo - Frente da Capela </t>
  </si>
  <si>
    <t>Janela Quarto</t>
  </si>
  <si>
    <t>Janela Banheiro</t>
  </si>
  <si>
    <t>Banho Masculino</t>
  </si>
  <si>
    <t>Platibanda Azul</t>
  </si>
  <si>
    <t>Platibanda Rosa</t>
  </si>
  <si>
    <t>Platibanda Verde</t>
  </si>
  <si>
    <t>Marquise Roxa</t>
  </si>
  <si>
    <t>Marquise Amarela</t>
  </si>
  <si>
    <t xml:space="preserve">Grama calçada externa - Frente da capela </t>
  </si>
  <si>
    <t>INSUMO</t>
  </si>
  <si>
    <t>COMPOSIÇÃO</t>
  </si>
  <si>
    <t>PRÓPRIO</t>
  </si>
  <si>
    <t>SINAPI 09/2022 - DESONERADO</t>
  </si>
  <si>
    <t>FABRICAÇÃO, MONTAGEM E DESMONTAGEM DE FÔRMA PARA VIGA BALDRAME, EM MADEIRA SERRADA, E=25 MM, 4 UTILIZAÇÕES. AF_06/2017</t>
  </si>
  <si>
    <t>IMPERMEABILIZAÇÃO DE SUPERFÍCIE COM EMULSÃO ASFÁLTICA, 2 DEMÃOS AF_06/2018</t>
  </si>
  <si>
    <t>CABO ELETRÔNICO CATEGORIA 6, INSTALADO EM EDIFICAÇÃO INSTITUCIONAL - FORNECIMENTO E INSTALAÇÃO. AF_11/2019</t>
  </si>
  <si>
    <t>PLACA DE OBRA EM CHAPA DE ACO GALVANIZADO - Referência SINAPI (74209/1,1/2020)</t>
  </si>
  <si>
    <t>UN: M2</t>
  </si>
  <si>
    <t>SARRAFO NAO APARELHADO *2,5 X 7* CM, EM MACARANDUBA, ANGELIM OU EQUIVALENTE DA REGIAO - BRUTA</t>
  </si>
  <si>
    <t>PONTALETE *7,5 X 7,5* CM EM PINUS, MISTA OU EQUIVALENTE DA REGIAO - BRUTA</t>
  </si>
  <si>
    <t>PLACA DE OBRA (PARA CONSTRUCAO CIVIL) EM CHAPA GALVANIZADA *N. 22*, ADESIVADA, DE *2,4 X 1,2* M (SEM POSTES PARA FIXACAO)</t>
  </si>
  <si>
    <t>PREGO DE ACO POLIDO COM CABECA 18 X 30 (2 3/4 X 10)</t>
  </si>
  <si>
    <t>CONCRETO MAGRO PARA LASTRO, TRAÇO 1:4,5:4,5 (EM MASSA SECA DE CIMENTO/ AREIA MÉDIA/ BRITA 1) - PREPARO MECÂNICO COM BETONEIRA 400 L. AF_05/2021</t>
  </si>
  <si>
    <t>ARMAÇÃO DE PILAR OU VIGA DE ESTRUTURA CONVENCIONAL DE CONCRETO ARMADO UTILIZANDO AÇO CA-60 DE 5,0 MM - MONTAGEM. AF_06/2022</t>
  </si>
  <si>
    <t xml:space="preserve"> CONCRETAGEM DE PILARES, FCK = 25 MPA, COM USO DE BOMBA - LANÇAMENTO, ADENSAMENTO E ACABAMENTO. AF_02/2022. </t>
  </si>
  <si>
    <t>ALVENARIA DE VEDAÇÃO DE BLOCOS CERÂMICOS FURADOS NA VERTICAL DE 14X19X39 CM (ESPESSURA 14 CM) E ARGAMASSA DE ASSENTAMENTO COM PREPARO EM BETONEIRA. AF_12/2021</t>
  </si>
  <si>
    <t>KIT DE PORTA-PRONTA DE MADEIRA EM ACABAMENTO MELAMÍNICO BRANCO, FOLHA PESADA OU SUPERPESADA, 90X210CM, FIXAÇÃO COM PREENCHIMENTO TOTAL DE ESPUMA EXPANSIVA - FORNECIMENTO E INSTALAÇÃO. AF_12/2019</t>
  </si>
  <si>
    <t>PORTA EM ALUMÍNIO DE ABRIR TIPO VENEZIANA COM GUARNIÇÃO, FIXAÇÃO COM PARAFUSOS - FORNECIMENTO E INSTALAÇÃO. AF_12/2019 ( 1 unidade)</t>
  </si>
  <si>
    <t>PORTA EM ALUMÍNIO DE ABRIR TIPO VENEZIANA COM GUARNIÇÃO, FIXAÇÃO COM PARAFUSOS - FORNECIMENTO E INSTALAÇÃO. AF_12/2019  1 unidade) (Porta de acesso a caixa d´ água 70x70cm)</t>
  </si>
  <si>
    <t>REGISTRO DE ESFERA, PVC, SOLDÁVEL, COM VOLANTE, DN 25 MM - FORNECIMENTO E INSTALAÇÃO. AF_08/2021</t>
  </si>
  <si>
    <t>REGISTRO DE GAVETA BRUTO, LATÃO, ROSCÁVEL, 1/2", COM ACABAMENTO E CANOPLA CROMADOS - FORNECIMENTO E INSTALAÇÃO. AF_08/2021</t>
  </si>
  <si>
    <t>REGISTRO DE GAVETA BRUTO, LATÃO, ROSCÁVEL, 1 1/2" - FORNECIMENTO E INSTALAÇÃO. AF_08/2021</t>
  </si>
  <si>
    <t>REGISTRO DE GAVETA BRUTO, LATÃO, ROSCÁVEL, 3/4" - FORNECIMENTO E INSTALAÇÃO. AF_08/2021</t>
  </si>
  <si>
    <t>ADAPTADOR CURTO COM BOLSA E ROSCA PARA REGISTRO, PVC, SOLDÁVEL, DN 25 MM X 3/4 , INSTALADO EM RESERVAÇÃO DE ÁGUA DE EDIFICAÇÃO QUE POSSUA RESERVATÓRIO DE FIBRA/FIBROCIMENTO FORNECIMENTO E INSTALAÇÃO. AF_06/2016</t>
  </si>
  <si>
    <t>LAVATÓRIO LOUÇA BRANCA COM COLUNA, *44 X 35,5* CM, PADRÃO POPULAR - FORNECIMENTO E INSTALAÇÃO. AF_01/2020</t>
  </si>
  <si>
    <t>SABONETEIRA PLASTICA TIPO DISPENSER PARA SABONETE LIQUIDO COM RESERVATORIO 800 A 1500 ML, INCLUSO FIXAÇÃO. AF_01/2020 (Banheiros e salas com lavatório)</t>
  </si>
  <si>
    <t>CAIXA ENTERRADA ELÉTRICA RETANGULAR, EM ALVENARIA COM BLOCOS DE CONCRETO, FUNDO COM BRITA, DIMENSÕES INTERNAS: 0,4X0,4X0,4 M. AF_12/2020</t>
  </si>
  <si>
    <t>ADAPTADOR CURTO COM BOLSA E ROSCA PARA REGISTRO, PVC, SOLDÁVEL, DN 25MM X 3/4 , INSTALADO EM RAMAL OU SUB-RAMAL DE ÁGUA - FORNECIMENTO E INSTALAÇÃO. AF_06/2022</t>
  </si>
  <si>
    <t xml:space="preserve"> COLAR DE TOMADA, POLIPROPILENO, COM PARAFUSOS, 63 MM X 3/4", PARA LIGAÇÃO PREDIAL DE ÁGUA. AF_06/202</t>
  </si>
  <si>
    <t>BUCHA DE REDUÇÃO, LONGA, PVC, SOLDÁVEL, DN 50 X 25 MM, INSTALADO EM RAMAL DE DISTRIBUIÇÃO DE ÁGUA - FORNECIMENTO E INSTALAÇÃO. AF_06/2022</t>
  </si>
  <si>
    <t xml:space="preserve"> CURVA PVC LONGA 45G, PVC, SÉRIE NORMAL, ESGOTO PREDIAL, DN 50 MM, JUNTA ELÁSTICA, FORNECIDO E INSTALADO EM RAMAL DE DESCARGA OU RAMAL DE ESGOTO SANITÁRIO. AF_08/2022</t>
  </si>
  <si>
    <t>CURVA CURTA 90 GRAUS, PVC, SERIE NORMAL, ESGOTO PREDIAL, DN 40 MM, JUNTA SOLDÁVEL, FORNECIDO E INSTALADO EM RAMAL DE DESCARGA OU RAMAL DE ESGOTO SANITÁRIO. AF_08/2022</t>
  </si>
  <si>
    <t>CURVA CURTA 90 GRAUS, PVC, SERIE NORMAL, ESGOTO PREDIAL, DN 100 MM, JUNTA ELÁSTICA, FORNECIDO E INSTALADO EM RAMAL DE DESCARGA OU RAMAL DE ESGOTO SANITÁRIO. AF_08/2022</t>
  </si>
  <si>
    <t>CURVA PVC, 45 GRAUS, CURTA, PVC, SÉRIE NORMAL, ESGOTO PREDIAL, DN 100 MM, JUNTA ELÁSTICA, FORNECIDO E INSTALADO EM RAMAL DE DESCARGA OU RAMAL DE ESGOTO SANITÁRIO. AF_08/2022</t>
  </si>
  <si>
    <t>CURVA PVC LONGA 45G, PVC, SÉRIE NORMAL, ESGOTO PREDIAL, DN 50 MM, JUNTA ELÁSTICA, FORNECIDO E INSTALADO EM PRUMADA DE ESGOTO SANITÁRIO OU VENTILAÇÃO. AF_08/2022</t>
  </si>
  <si>
    <t>TERMINAL DE VENTILAÇÃO, PVC, SÉRIE NORMAL, ESGOTO PREDIAL, DN 50 MM, JUNTA SOLDÁVEL, FORNECIDO E INSTALADO EM PRUMADA DE ESGOTO SANITÁRIO OU VENTILAÇÃO. AF_08/2022</t>
  </si>
  <si>
    <t>TUBO PVC, SERIE NORMAL, ESGOTO PREDIAL, DN 50 MM, FORNECIDO E INSTALADO EM PRUMADA DE ESGOTO SANITÁRIO OU VENTILAÇÃO. AF_08/2022</t>
  </si>
  <si>
    <t>JOELHO 90 GRAUS, PVC, SERIE NORMAL, ESGOTO PREDIAL, DN 50 MM, JUNTA ELÁSTICA, FORNECIDO E INSTALADO EM PRUMADA DE ESGOTO SANITÁRIO OU VENTILAÇÃO. AF_08/2022</t>
  </si>
  <si>
    <t>TE, PVC, SERIE NORMAL, ESGOTO PREDIAL, DN 50 X 50 MM, JUNTA ELÁSTICA, FORNECIDO E INSTALADO EM PRUMADA DE ESGOTO SANITÁRIO OU VENTILAÇÃO. AF_08/2022</t>
  </si>
  <si>
    <t>ENTRADA DE ENERGIA ELÉTRICA AÉREA TRIFÁSICA 100A COM POSTE DE CONCRETO, INCLUSIVE CABEAMENTO, DISJUNTOR, CAIXA DE PROTEÇÃO PARA MEDIDOR E ATERRAMENTO. CONFORME NORMA DA CONCESSIONARIA DE ENERGIA LOCAL -ENERGISA - FORNECIMENTO E INSTALAÇÃO</t>
  </si>
  <si>
    <t>COT-008</t>
  </si>
  <si>
    <t>PINTURA DE PISO COM TINTA ACRÍLICA, APLICAÇÃO MANUAL, 3 DEMÃOS, INCLUS O FUNDO PREPARADOR. AF_05/2021 (SINALIZAÇÃO EXTINTOR)</t>
  </si>
  <si>
    <t>REGISTRO DE PRESSÃO BRUTO, LATÃO, ROSCÁVEL, 3/4", COM ACABAMENTO E CANOPLA CROMADOS - FORNECIMENTO E INSTALAÇÃO. AF_08/2021</t>
  </si>
  <si>
    <t>ENGATE FLEXÍVEL EM PLÁSTICO BRANCO, 1/2 X 40CM - FORNECIMENTO E INSTA UN CR 10,16 LAÇÃO. AF_01/2020</t>
  </si>
  <si>
    <t>TORNEIRA CROMADA TUBO MÓVEL, DE MESA, 1/2 OU 3/4, PARA PIA DE COZINHA, PADRÃO ALTO - FORNECIMENTO E INSTALAÇÃO. AF_01/2020</t>
  </si>
  <si>
    <t>ADAPTADOR CURTO COM BOLSA E ROSCA PARA REGISTRO, PVC, SOLDÁVEL, DN 50MM X 1.1/2”, INSTALADO EM RAMAL DE DISTRIBUIÇÃO DE ÁGUA - FORNECIMENTO E INSTALAÇÃO. AF_06/2022</t>
  </si>
  <si>
    <t>TELHAMENTO COM TELHA ONDULADA DE FIBROCIMENTO E = 6 MM, COM RECOBRIMEN TO LATERAL DE 1 1/4 DE ONDA PARA TELHADO COM INCLINAÇÃO MÁXIMA DE 10°, COM ATÉ 2 ÁGUAS, INCLUSO IÇAMENTO. AF_07/2019ATÉ 2 ÁGUAS, INCLUSO IÇAMENTO. AF_07/201</t>
  </si>
  <si>
    <t xml:space="preserve">Demolição </t>
  </si>
  <si>
    <t>Quant.</t>
  </si>
  <si>
    <t>Larg.</t>
  </si>
  <si>
    <t>Alt.</t>
  </si>
  <si>
    <t>P01</t>
  </si>
  <si>
    <t>P02</t>
  </si>
  <si>
    <t>P03</t>
  </si>
  <si>
    <t>ESQUADRIAS EXISTENTES</t>
  </si>
  <si>
    <t>J01</t>
  </si>
  <si>
    <t>J02</t>
  </si>
  <si>
    <t xml:space="preserve">TAPUME COM TELHA METÁLICA. AF_05/2018 </t>
  </si>
  <si>
    <t>Área que será instalado o tapume e apenas na frente da obra avançando 1,50 da calçada, e na lateral de divisa com o correio</t>
  </si>
  <si>
    <t>2.7</t>
  </si>
  <si>
    <t>RESUMO DE AÇO</t>
  </si>
  <si>
    <t>ETAPAS</t>
  </si>
  <si>
    <t>8,0 MM</t>
  </si>
  <si>
    <t>6,3 MM</t>
  </si>
  <si>
    <t xml:space="preserve">10,0 MM </t>
  </si>
  <si>
    <t>5,00 MM</t>
  </si>
  <si>
    <t>CONCRETO (M³)</t>
  </si>
  <si>
    <t>Sapatas</t>
  </si>
  <si>
    <t>Arranques</t>
  </si>
  <si>
    <t>Vigas Baldrames</t>
  </si>
  <si>
    <t xml:space="preserve">Vigas Respado </t>
  </si>
  <si>
    <t>Vigas Platibandas</t>
  </si>
  <si>
    <t xml:space="preserve">Lajes </t>
  </si>
  <si>
    <t>Pilares</t>
  </si>
  <si>
    <t xml:space="preserve">Viga de Volume </t>
  </si>
  <si>
    <t>ÁREA DE FORMA</t>
  </si>
  <si>
    <t>CAMINHÃO BASCULANTE 10 M3, TRUCADO CABINE SIMPLES, PESO BRUTO TOTAL 23000 KG, CARGA ÚTIL MÁXIMA 15.935 KG, DISTÂNCIA ENTRE EIXOS 4,80 M, POTÊNCIA 230 CV INCLUSIVE CAÇAMBA METÁLICA - MATERIAIS NA OPERAÇÃO. AF_06/2014</t>
  </si>
  <si>
    <t>CONCRETAGEM DE BLOCOS DE COROAMENTO E VIGAS BALDRAME, FCK 25 MPA, COM USO DE BOMBA DE  LANÇAMENTO, ADENSAMENTO E ACABAMENTO. (REF. SINAPI -Nº96555)</t>
  </si>
  <si>
    <r>
      <t xml:space="preserve">UN: </t>
    </r>
    <r>
      <rPr>
        <sz val="11"/>
        <color theme="7" tint="0.79998168889431442"/>
        <rFont val="Calibri"/>
        <family val="2"/>
        <scheme val="minor"/>
      </rPr>
      <t>M3</t>
    </r>
  </si>
  <si>
    <t>LAJE PISO - PRE-MOLD H=12CM P/ 500KG/M2 / INCL VIGOTAS TG8, LAJOTAS E ESCORAMENTO. (REF. SINAPI Nº101963)</t>
  </si>
  <si>
    <t>TABUA NAO APARELHADA *2,5 X 20* CM, EM MACARANDUBA, ANGELIM OU EQUIVALENTE DA REGIAO - BRUTA</t>
  </si>
  <si>
    <t>4.3.5</t>
  </si>
  <si>
    <t>FABRICAÇÃO DE ESCORAS DO TIPO PONTALETE, EM MADEIRA, PARA PÉ-DIREITO S M CR 18,51
IMPLES. AF_09/2020</t>
  </si>
  <si>
    <t>RAMA DE AÇO COMPOSTA POR TERÇAS PARA TELHADOS DE ATÉ 2 ÁGUAS PARA TELHA ONDULADA DE FIBROCIMENTO, METÁLICA, PLÁSTICA OU TERMOACÚSTICA, INCL
USO TRANSPORTE VERTICAL. AF_07/2019</t>
  </si>
  <si>
    <t xml:space="preserve">IMPERMEABILIZAÇÃO DAS MARQUISES </t>
  </si>
  <si>
    <t xml:space="preserve">Área </t>
  </si>
  <si>
    <r>
      <t xml:space="preserve">ITEM: </t>
    </r>
    <r>
      <rPr>
        <sz val="11"/>
        <color theme="0"/>
        <rFont val="Calibri"/>
        <family val="2"/>
        <scheme val="minor"/>
      </rPr>
      <t>PS - 1010</t>
    </r>
  </si>
  <si>
    <t>SELANTE ELASTICO MONOCOMPONENTE A BASE DE POLIURETANO (PU) PARA JUNTAS DIVERSAS</t>
  </si>
  <si>
    <t>PREGO DE ACO POLIDO COM CABECA 18 X 27 (2 1/2 X 10)</t>
  </si>
  <si>
    <t>REBITE DE ALUMINIO VAZADO DE REPUXO, 3,2 X 8 MM (1KG = 1025 UNIDADES)</t>
  </si>
  <si>
    <t>SOLDA EM BARRA DE ESTANHO-CHUMBO 50/50</t>
  </si>
  <si>
    <t>CHAPA DE ACO GALVANIZADA BITOLA GSG 26, E = 0,50 MM (4,00 KG/M2)</t>
  </si>
  <si>
    <t>GUINCHO ELÉTRICO DE COLUNA, CAPACIDADE 400 KG, COM MOTO FREIO, MOTOR TRIFÁSICO DE 1,25 CV - CHP DIURNO. AF_03/2016</t>
  </si>
  <si>
    <t>CR</t>
  </si>
  <si>
    <t>GUINCHO ELÉTRICO DE COLUNA, CAPACIDADE 400 KG, COM MOTO FREIO, MOTOR TRIFÁSICO</t>
  </si>
  <si>
    <t>CHI</t>
  </si>
  <si>
    <t>TELHADISTA COM ENCARGOS COMPLEMENTARES</t>
  </si>
  <si>
    <t>IMPERMEABILIZAÇÃO DE LAJE E MARQUISE COM CHAPA DE AÇO GALVANIZADA NUMERO 26 (REFE. 94231)</t>
  </si>
  <si>
    <t>PS - 1010</t>
  </si>
  <si>
    <t xml:space="preserve">Marquise </t>
  </si>
  <si>
    <t>O lado em que está a calha foi desconsiderado pois o mesmo entrarar no calculo de calhas</t>
  </si>
  <si>
    <t>RUFO PINGADEIRA COM CHAPA GALVANIZADA</t>
  </si>
  <si>
    <t>RUFO EM CHAPA DE AÇO GALVANIZADO NÚMERO 24, CORTE DE 25 CM, INCLUSO TRANSPORTE VERTICAL. AF_06/2016 (PIgadeira)</t>
  </si>
  <si>
    <t>Foi considerado 1,00 a mais e cada lateral da obra</t>
  </si>
  <si>
    <t>PISO EM GRANILITE, MARMORITE OU GRANITINA EM AMBIENTES INTERNOS, COM ESPESSURA DE 8 MM, INCLUSO MISTURA EM BETONEIRA, COLOCAÇÃO DAS JUNTAS, APLICAÇÃO DO PISO, 4 POLIMENTOS COM POLITRIZ, ESTUCAMENTO, SELADOR E CERA. AF_06/2022</t>
  </si>
  <si>
    <t>RODAPÉ EM GRANITO, ALTURA 10 CM. AF_09/2020</t>
  </si>
  <si>
    <r>
      <t xml:space="preserve">ITEM: </t>
    </r>
    <r>
      <rPr>
        <sz val="11"/>
        <color theme="0"/>
        <rFont val="Calibri"/>
        <family val="2"/>
        <scheme val="minor"/>
      </rPr>
      <t>PS - 1011</t>
    </r>
  </si>
  <si>
    <t xml:space="preserve"> SOLEIRA EM MÁRMORE, LARGURA 15 CM, ESPESSURA 2,0 CM. AF_09/2020</t>
  </si>
  <si>
    <t xml:space="preserve">Foi desconsiderado as paredes dos ambiente que receberão aplicação de revetimento na parede toda(e duas paredes do copa e todas as paredes dos  banheiros).
No caso da aplicação de revestimetno 5x5 foi mantidos os rodapés pois a aplicação do revestimento será apenas uma faixa 0,50cm a cerda de 0,90cm de altura </t>
  </si>
  <si>
    <t>APLICAÇÃO MANUAL DE PINTURA COM TINTA LÁTEX ACRÍLICA EM TETO, DUAS DEMÃOS. AF_06/2014</t>
  </si>
  <si>
    <t>VIDRACEIRO COM ENCARGOS COMPLEMENTARES</t>
  </si>
  <si>
    <t>PARAFUSO FRANCES M16 EM ACO GALVANIZADO, COMPRIMENTO = 45 MM, DIAMETRO = 16 MM, CABECA ABAULADA</t>
  </si>
  <si>
    <t xml:space="preserve">ESPELHO CRISTAL E = 4 MM  </t>
  </si>
  <si>
    <t>M²</t>
  </si>
  <si>
    <t>ESPELHO CRISTAL, ESPESSURA 4MM, COM PARAFUSOS DE FIXACAO, SEM MOLDURA (REF. SINAPI 85005 12/2020)</t>
  </si>
  <si>
    <t>PS - 1011</t>
  </si>
  <si>
    <t>ASSENTO SANITÁRIO CONVENCIONAL - FORNECIMENTO E INSTALACAO. AF_01/2020</t>
  </si>
  <si>
    <t>12..2.4</t>
  </si>
  <si>
    <t>CUBA DE EMBUTIR DE AÇO INOXIDÁVEL MÉDIA, INCLUSO VÁLVULA TIPO AMERICANA EM METAL CROMADO E SIFÃO FLEXÍVEL EM PVC - FORNECIMENTO E INSTALAÇÃO. AF_01/2020</t>
  </si>
  <si>
    <t>ENGATE FLEXÍVEL EM PLÁSTICO BRANCO, 1/2 X 30CM - FORNECIMENTO E INSTALAÇÃO. AF_01/2020</t>
  </si>
  <si>
    <t>PATCH CORD (CABO DE REDE), CATEGORIA 6 (CAT 6) UTP, 23 AWG, 4 PARES, EXTENSAO DE 1,50 M</t>
  </si>
  <si>
    <t>PATCH CORD (CABO DE REDE), CATEGORIA 6 (CAT 6) UTP, 23 AWG, 4 PARES, EXTENSAO DE 2,50 M</t>
  </si>
  <si>
    <t>ABRACADEIRA DE NYLON PARA AMARRACAO DE CABOS, COMPRIMENTO DE 390 X *4,6* MM</t>
  </si>
  <si>
    <t>CAP SOLDÁVEL  25MM FORNECIMENTO E INSTALAÇÃO (REFERENCIA SINAPI 89358)</t>
  </si>
  <si>
    <t>ADESIVO PLASTICO PARA PVC, FRASCO COM *850* GR</t>
  </si>
  <si>
    <t>SOLUCAO PREPARADORA / LIMPADORA PARA PVC, FRASCO COM 1000 CM3</t>
  </si>
  <si>
    <t>LIXA D'AGUA EM FOLHA, GRAO 100</t>
  </si>
  <si>
    <t>TAMPÃO/CAP SOLDAVEL 25MM</t>
  </si>
  <si>
    <r>
      <t xml:space="preserve">ITEM: </t>
    </r>
    <r>
      <rPr>
        <sz val="11"/>
        <color theme="0"/>
        <rFont val="Calibri"/>
        <family val="2"/>
        <scheme val="minor"/>
      </rPr>
      <t>PS - 1012</t>
    </r>
  </si>
  <si>
    <r>
      <t xml:space="preserve">ITEM: </t>
    </r>
    <r>
      <rPr>
        <sz val="11"/>
        <color theme="0"/>
        <rFont val="Calibri"/>
        <family val="2"/>
        <scheme val="minor"/>
      </rPr>
      <t>PS - 1013</t>
    </r>
  </si>
  <si>
    <t>TUBO DE DESCARGA, TIPO BENGALA, PARA LIGACAO CAIXA DE DESCARGA - EMBUTIR, PVC, 40 MM X 150 CM</t>
  </si>
  <si>
    <t>RALO SEMIESFERICO PARA CALHA 100MM (REFERENCIA SINAPI 89743)</t>
  </si>
  <si>
    <t>JUNÇÃO SIMPLES, PVC, SERIE NORMAL, ESGOTO PREDIAL, DN 100X 50 MM, JUNTA ELÁSTICA, FORNECIDO E INSTALADO EM RAMAL DE DESCARGA OU RAMAL DE ESGOTO SANITÁRIO. (REFERENCIA SINAPI 89743)</t>
  </si>
  <si>
    <r>
      <t xml:space="preserve">ITEM: </t>
    </r>
    <r>
      <rPr>
        <sz val="11"/>
        <color theme="0"/>
        <rFont val="Calibri"/>
        <family val="2"/>
        <scheme val="minor"/>
      </rPr>
      <t>PS - 1014</t>
    </r>
  </si>
  <si>
    <t>PS - 1014</t>
  </si>
  <si>
    <t>PS - 1015</t>
  </si>
  <si>
    <r>
      <t xml:space="preserve">ITEM: </t>
    </r>
    <r>
      <rPr>
        <sz val="11"/>
        <color theme="0"/>
        <rFont val="Calibri"/>
        <family val="2"/>
        <scheme val="minor"/>
      </rPr>
      <t>PS - 1015</t>
    </r>
  </si>
  <si>
    <t>PASTA LUBRIFICANTE PARA TUBOS E CONEXOES COM JUNTA ELASTICA (USO EM PVC, ACO, POLIETILENO E OUTROS) ( DE *400* G)</t>
  </si>
  <si>
    <t>ANEL BORRACHA PARA TUBO ESGOTO PREDIAL, DN 100 MM</t>
  </si>
  <si>
    <t>ANEL BORRACHA PARA TUBO ESGOTO PREDIAL, DN 50 MM (NBR 5688)</t>
  </si>
  <si>
    <t>ADESIVO PLASTICO PARA PVC, FRASCO COM 850 GR</t>
  </si>
  <si>
    <t>JUNCAO SIMPLES, PVC, DN 100 X 50 MM, SERIE NORMAL PARA ESGOTO PREDIAL</t>
  </si>
  <si>
    <t>AR CONDICIONADO SPLIT ON/OFF, HI-WALL (PAREDE), 18000 BTUS/H, CICLO FR UN AS 2.975,94
IO - FORNECIMENTO E INSTALAÇÃO. AF_11/2021_P</t>
  </si>
  <si>
    <t>19.1</t>
  </si>
  <si>
    <t>CANTONEIRA ALUMINIO ABAS IGUAIS 2 ", E = 1/4 "</t>
  </si>
  <si>
    <r>
      <t xml:space="preserve">UN: </t>
    </r>
    <r>
      <rPr>
        <sz val="11"/>
        <color theme="0"/>
        <rFont val="Calibri"/>
        <family val="2"/>
        <scheme val="minor"/>
      </rPr>
      <t>M</t>
    </r>
  </si>
  <si>
    <r>
      <t xml:space="preserve">ITEM: </t>
    </r>
    <r>
      <rPr>
        <sz val="11"/>
        <color theme="0"/>
        <rFont val="Calibri"/>
        <family val="2"/>
        <scheme val="minor"/>
      </rPr>
      <t>PS - 1016</t>
    </r>
  </si>
  <si>
    <t>PS - 1016</t>
  </si>
  <si>
    <t>22.4</t>
  </si>
  <si>
    <t>LIMPEZA DE PIA INOX COM BANCADA DE PEDRA, INCLUSIVE METAIS CORRESPONDENTES. AF_04/2019</t>
  </si>
  <si>
    <t>22.5</t>
  </si>
  <si>
    <t>LIMPEZA DE REVESTIMENTO CERÂMICO( INTERNO E ESTERNO) EM PAREDE UTILIZANDO ÁCIDO MURIÁTICO. AF_04/2019</t>
  </si>
  <si>
    <t>LIMPEZA DE PORTA DE VIDRO COM CAIXILHO EM AÇO/ ALUMÍNIO/ PVC. AF_04/2019</t>
  </si>
  <si>
    <t>M4</t>
  </si>
  <si>
    <t>LIMPEZA DE BACIA SANITÁRIA, BIDÊ OU MICTÓRIO EM LOUÇA, INCLUSIVE METAIS CORRESPONDENTES. AF_04/2019</t>
  </si>
  <si>
    <t>LIMPEZA DE PORTA DE MADEIRA. AF_04/2019</t>
  </si>
  <si>
    <t>22.6</t>
  </si>
  <si>
    <t>22.7</t>
  </si>
  <si>
    <t>22.8</t>
  </si>
  <si>
    <t>22.9</t>
  </si>
  <si>
    <t>LIMPEZA DE TANQUE OU LAVATÓRIO DE LOUÇA ISOLADO, INCLUSIVE METAIS CORRESPONDENTES. AF_04/2019</t>
  </si>
  <si>
    <t>LIMPEZA DE LAVATÓRIO DE LOUÇA COM BANCADA DE PEDRA, INCLUSIVE METAIS CORRESPONDENTES. AF_04/2019</t>
  </si>
  <si>
    <t xml:space="preserve"> LIMPEZA DE BANCADA DE PEDRA (MÁRMORE OU GRANITO). AF_04/2019 M2 </t>
  </si>
  <si>
    <t>22.10</t>
  </si>
  <si>
    <t>22.11</t>
  </si>
  <si>
    <t>LIMPEZA DE SUPERFÍCIE COM JATO DE ALTA PRESSÃO. AF_04/2019 M2</t>
  </si>
  <si>
    <t>LIMPEZA DE MÁRMORE/GRANITO EM PAREDE UTILIZANDO DETERGENTE NEUTRO E ESCOVAÇÃO MANUAL. AF_04/2019</t>
  </si>
  <si>
    <t>PS-1001</t>
  </si>
  <si>
    <r>
      <t xml:space="preserve">ITEM: </t>
    </r>
    <r>
      <rPr>
        <sz val="11"/>
        <color theme="0"/>
        <rFont val="Calibri"/>
        <family val="2"/>
        <scheme val="minor"/>
      </rPr>
      <t>PS -1001</t>
    </r>
  </si>
  <si>
    <r>
      <t xml:space="preserve">ITEM: </t>
    </r>
    <r>
      <rPr>
        <sz val="11"/>
        <color theme="0"/>
        <rFont val="Calibri"/>
        <family val="2"/>
        <scheme val="minor"/>
      </rPr>
      <t>PS - 1002</t>
    </r>
  </si>
  <si>
    <r>
      <t xml:space="preserve">ITEM: </t>
    </r>
    <r>
      <rPr>
        <sz val="11"/>
        <color theme="0"/>
        <rFont val="Calibri"/>
        <family val="2"/>
        <scheme val="minor"/>
      </rPr>
      <t>PS - 1003</t>
    </r>
  </si>
  <si>
    <r>
      <t xml:space="preserve">ITEM: </t>
    </r>
    <r>
      <rPr>
        <sz val="11"/>
        <color theme="7" tint="0.79998168889431442"/>
        <rFont val="Calibri"/>
        <family val="2"/>
        <scheme val="minor"/>
      </rPr>
      <t>PS - 1004</t>
    </r>
  </si>
  <si>
    <t>PS -1004</t>
  </si>
  <si>
    <t>23.2.2</t>
  </si>
  <si>
    <t>FORNECIMENTO E INSTALAÇÃO DE PLACA DE SINALIZAÇÃO INDICATIVA, SAÍDA DE EMERGÊNCIA, SAÍDA LATERAL ESQUERDA/DIREITA/SAÍDA EM FRENTESANITÁRIO. (REFERENCIA SINAPI 89743)</t>
  </si>
  <si>
    <t>21.1.5</t>
  </si>
  <si>
    <t>21.1.6</t>
  </si>
  <si>
    <t>21.1.7</t>
  </si>
  <si>
    <t>LIMPEZA MANUAL DE VEGETAÇÃO EM TERRENO COM ENXADA.AF_05/2018 (TODA A ÁREA DO TERRENO AO LADO DA EDIFICAÇÃO)7</t>
  </si>
  <si>
    <t>APLICAÇÃO DE ADUBO EM SOLO. AF_05/2018</t>
  </si>
  <si>
    <t>EXECUÇÃO DE PÁTIO/ESTACIONAMENTO EM PISO INTERTRAVADO, COM BLOCO RETANGULAR COR NATURAL DE 20 X 10 CM, ESPESSURA 8 CM. AF_12/2015 ( TODA CALÇADA EXTERNA E CALÇADA INTERNA DA CAPELA)</t>
  </si>
  <si>
    <t xml:space="preserve">ALVENARIA DE BLOCOS DE CONCRETO ESTRUTURAL 14X19X39 CM, (ESPESSURA 14 CM) FBK = 14,0 MPA, PARA PAREDES COM ÁREA LÍQUIDA MENOR QUE 6M², SEM VÃOS, UTILIZANDO COLHER DE PEDREIRO. </t>
  </si>
  <si>
    <t>21.1.8</t>
  </si>
  <si>
    <t>21.1.9</t>
  </si>
  <si>
    <t>21.1.10</t>
  </si>
  <si>
    <t xml:space="preserve">CHAPISCO APLICADO EM ALVENARIA (COM PRESENÇA DE VÃOS) E ESTRUTURAS DE CONCRETO DE FACHADA, COM COLHER DE PEDREIRO.  ARGAMASSA TRAÇO 1:3 COM PREPARO EM BETONEIRA 400L. AF_06/2014UTILIZANDO COLHER DE PEDREIRO. </t>
  </si>
  <si>
    <t xml:space="preserve">EMBOÇO OU MASSA ÚNICA EM ARGAMASSA TRAÇO 1:2:8, PREPARO MECÂNICO COM BETONEIRA 400 L, APLICADA MANUALMENTE EM PANOS DE FACHADA COM PRESENÇA DE VÃOS, ESPESSURA DE 25 MM. AF_06/2014UTILIZANDO COLHER DE PEDREIRO. </t>
  </si>
  <si>
    <t>21.1.11</t>
  </si>
  <si>
    <t>21.1.12</t>
  </si>
  <si>
    <r>
      <t xml:space="preserve">ARMAÇÃO DE PILAR OU VIGA DE ESTRUTURA CONVENCIONAL DE CONCRETO ARMADO UTILIZANDO AÇO </t>
    </r>
    <r>
      <rPr>
        <b/>
        <sz val="11"/>
        <rFont val="Calibri"/>
        <family val="2"/>
        <scheme val="minor"/>
      </rPr>
      <t>CA-60 DE 5,0 MM</t>
    </r>
    <r>
      <rPr>
        <sz val="11"/>
        <rFont val="Calibri"/>
        <family val="2"/>
        <scheme val="minor"/>
      </rPr>
      <t xml:space="preserve"> - MONTAGEM. AF_06/2022</t>
    </r>
  </si>
  <si>
    <r>
      <t xml:space="preserve">ARMAÇÃO DE PILAR OU VIGA DE ESTRUTURA CONVENCIONAL DE CONCRETO ARMADO UTILIZANDO AÇO </t>
    </r>
    <r>
      <rPr>
        <b/>
        <sz val="11"/>
        <rFont val="Calibri"/>
        <family val="2"/>
        <scheme val="minor"/>
      </rPr>
      <t>CA-50 DE 6,3 MM</t>
    </r>
    <r>
      <rPr>
        <sz val="11"/>
        <rFont val="Calibri"/>
        <family val="2"/>
        <scheme val="minor"/>
      </rPr>
      <t xml:space="preserve"> - MONTAGEM. AF_06/2022</t>
    </r>
  </si>
  <si>
    <r>
      <t xml:space="preserve">ARMAÇÃO DE PILAR OU VIGA DE ESTRUTURA CONVENCIONAL DE CONCRETO ARMADO UTILIZANDO AÇO </t>
    </r>
    <r>
      <rPr>
        <b/>
        <sz val="11"/>
        <rFont val="Calibri"/>
        <family val="2"/>
        <scheme val="minor"/>
      </rPr>
      <t>CA-50 DE 8,0 MM</t>
    </r>
    <r>
      <rPr>
        <sz val="11"/>
        <rFont val="Calibri"/>
        <family val="2"/>
        <scheme val="minor"/>
      </rPr>
      <t xml:space="preserve"> - MONTAGEM. AF_06/2022</t>
    </r>
  </si>
  <si>
    <r>
      <t xml:space="preserve">ARMAÇÃO DE PILAR OU VIGA DE ESTRUTURA CONVENCIONAL DE CONCRETO ARMADO UTILIZANDO AÇO </t>
    </r>
    <r>
      <rPr>
        <b/>
        <sz val="11"/>
        <rFont val="Calibri"/>
        <family val="2"/>
        <scheme val="minor"/>
      </rPr>
      <t>CA-50 DE 10,0 MM</t>
    </r>
    <r>
      <rPr>
        <sz val="11"/>
        <rFont val="Calibri"/>
        <family val="2"/>
        <scheme val="minor"/>
      </rPr>
      <t xml:space="preserve"> - MONTAGEM. AF_06/2022</t>
    </r>
  </si>
  <si>
    <r>
      <t>ARMAÇÃO DE PILAR OU VIGA DE ESTRUTURA CONVENCIONAL DE CONCRETO ARMADO UTILIZANDO AÇO</t>
    </r>
    <r>
      <rPr>
        <b/>
        <sz val="11"/>
        <rFont val="Calibri"/>
        <family val="2"/>
        <scheme val="minor"/>
      </rPr>
      <t xml:space="preserve"> CA-60 DE 5,0 MM</t>
    </r>
    <r>
      <rPr>
        <sz val="11"/>
        <rFont val="Calibri"/>
        <family val="2"/>
        <scheme val="minor"/>
      </rPr>
      <t xml:space="preserve"> - MONTAGEM. AF_06/2022</t>
    </r>
  </si>
  <si>
    <r>
      <t>ARMAÇÃO DE PILAR OU VIGA DE ESTRUTURA CONVENCIONAL DE CONCRETO ARMADO UTILIZANDO AÇO</t>
    </r>
    <r>
      <rPr>
        <b/>
        <sz val="11"/>
        <rFont val="Calibri"/>
        <family val="2"/>
        <scheme val="minor"/>
      </rPr>
      <t xml:space="preserve"> CA-50 DE 10,0 MM </t>
    </r>
    <r>
      <rPr>
        <sz val="11"/>
        <rFont val="Calibri"/>
        <family val="2"/>
        <scheme val="minor"/>
      </rPr>
      <t>- MONTAGEM. AF_06/2022</t>
    </r>
  </si>
  <si>
    <r>
      <t xml:space="preserve">ARMAÇÃO DE PILAR OU VIGA DE ESTRUTURA CONVENCIONAL DE CONCRETO ARMADO UTILIZANDO </t>
    </r>
    <r>
      <rPr>
        <b/>
        <sz val="11"/>
        <rFont val="Calibri"/>
        <family val="2"/>
        <scheme val="minor"/>
      </rPr>
      <t>AÇO CA-60 DE 5,0 MM</t>
    </r>
    <r>
      <rPr>
        <sz val="11"/>
        <rFont val="Calibri"/>
        <family val="2"/>
        <scheme val="minor"/>
      </rPr>
      <t xml:space="preserve"> - MONTAGEM. AF_06/2022</t>
    </r>
  </si>
  <si>
    <r>
      <t xml:space="preserve">ARMAÇÃO DE PILAR OU VIGA DE ESTRUTURA CONVENCIONAL DE CONCRETO ARMADO UTILIZANDO </t>
    </r>
    <r>
      <rPr>
        <b/>
        <sz val="11"/>
        <rFont val="Calibri"/>
        <family val="2"/>
        <scheme val="minor"/>
      </rPr>
      <t>AÇO CA-50 DE 6,3 MM</t>
    </r>
    <r>
      <rPr>
        <sz val="11"/>
        <rFont val="Calibri"/>
        <family val="2"/>
        <scheme val="minor"/>
      </rPr>
      <t xml:space="preserve"> - MONTAGEM. AF_06/2022</t>
    </r>
  </si>
  <si>
    <r>
      <t xml:space="preserve">ARMAÇÃO DE PILAR OU VIGA DE ESTRUTURA CONVENCIONAL DE CONCRETO ARMADO UTILIZANDO </t>
    </r>
    <r>
      <rPr>
        <b/>
        <sz val="11"/>
        <rFont val="Calibri"/>
        <family val="2"/>
        <scheme val="minor"/>
      </rPr>
      <t>AÇO CA-50 DE 8,0 MM</t>
    </r>
    <r>
      <rPr>
        <sz val="11"/>
        <rFont val="Calibri"/>
        <family val="2"/>
        <scheme val="minor"/>
      </rPr>
      <t xml:space="preserve"> - MONTAGEM. AF_06/2022</t>
    </r>
  </si>
  <si>
    <r>
      <t xml:space="preserve">ARMAÇÃO DE PILAR OU VIGA DE ESTRUTURA CONVENCIONAL DE CONCRETO ARMADO UTILIZANDO </t>
    </r>
    <r>
      <rPr>
        <b/>
        <sz val="11"/>
        <rFont val="Calibri"/>
        <family val="2"/>
        <scheme val="minor"/>
      </rPr>
      <t>AÇO CA-50 DE 10,0 MM</t>
    </r>
    <r>
      <rPr>
        <sz val="11"/>
        <rFont val="Calibri"/>
        <family val="2"/>
        <scheme val="minor"/>
      </rPr>
      <t xml:space="preserve"> - MONTAGEM. AF_06/2022</t>
    </r>
  </si>
  <si>
    <r>
      <t xml:space="preserve">ARMAÇÃO DE LAJE DE UMA ESTRUTURA CONVENCIONAL DE CONCRETO ARMADO EM UM EDIFÍCIO DE MÚLTIPLOS PAVIMENTOS UTILIZANDO AÇO </t>
    </r>
    <r>
      <rPr>
        <b/>
        <sz val="11"/>
        <rFont val="Calibri"/>
        <family val="2"/>
        <scheme val="minor"/>
      </rPr>
      <t>CA-50 DE 6,3 MM</t>
    </r>
    <r>
      <rPr>
        <sz val="11"/>
        <rFont val="Calibri"/>
        <family val="2"/>
        <scheme val="minor"/>
      </rPr>
      <t xml:space="preserve"> - MONTAGEM.</t>
    </r>
  </si>
  <si>
    <r>
      <t xml:space="preserve">ITEM: </t>
    </r>
    <r>
      <rPr>
        <sz val="11"/>
        <color theme="0"/>
        <rFont val="Calibri"/>
        <family val="2"/>
        <scheme val="minor"/>
      </rPr>
      <t>PS - 1005</t>
    </r>
  </si>
  <si>
    <t>PS - 1005</t>
  </si>
  <si>
    <r>
      <t xml:space="preserve">ITEM: </t>
    </r>
    <r>
      <rPr>
        <sz val="11"/>
        <color theme="0"/>
        <rFont val="Calibri"/>
        <family val="2"/>
        <scheme val="minor"/>
      </rPr>
      <t>PS - 1006</t>
    </r>
  </si>
  <si>
    <t>PS - 1007</t>
  </si>
  <si>
    <t>PS - 1006</t>
  </si>
  <si>
    <r>
      <t xml:space="preserve">ITEM: </t>
    </r>
    <r>
      <rPr>
        <sz val="11"/>
        <color theme="0"/>
        <rFont val="Calibri"/>
        <family val="2"/>
        <scheme val="minor"/>
      </rPr>
      <t>PS - 1007</t>
    </r>
  </si>
  <si>
    <t>11.1.3</t>
  </si>
  <si>
    <r>
      <t xml:space="preserve">ITEM: </t>
    </r>
    <r>
      <rPr>
        <sz val="11"/>
        <color theme="0"/>
        <rFont val="Calibri"/>
        <family val="2"/>
        <scheme val="minor"/>
      </rPr>
      <t>PS -1008</t>
    </r>
  </si>
  <si>
    <t>PS - 1008</t>
  </si>
  <si>
    <r>
      <t xml:space="preserve">ITEM: </t>
    </r>
    <r>
      <rPr>
        <sz val="11"/>
        <color theme="0"/>
        <rFont val="Calibri"/>
        <family val="2"/>
        <scheme val="minor"/>
      </rPr>
      <t>PS - 1009</t>
    </r>
  </si>
  <si>
    <t>PS - 1009</t>
  </si>
  <si>
    <t>PS - 1013</t>
  </si>
  <si>
    <t>PS - 1012</t>
  </si>
  <si>
    <r>
      <t xml:space="preserve">ITEM: </t>
    </r>
    <r>
      <rPr>
        <sz val="11"/>
        <color theme="0"/>
        <rFont val="Calibri"/>
        <family val="2"/>
        <scheme val="minor"/>
      </rPr>
      <t>PS - 1017</t>
    </r>
  </si>
  <si>
    <t>PS - 1017</t>
  </si>
  <si>
    <r>
      <t xml:space="preserve">ITEM: </t>
    </r>
    <r>
      <rPr>
        <sz val="11"/>
        <color theme="0"/>
        <rFont val="Calibri"/>
        <family val="2"/>
        <scheme val="minor"/>
      </rPr>
      <t>PS - 1018</t>
    </r>
  </si>
  <si>
    <t>PS - 1018</t>
  </si>
  <si>
    <r>
      <t xml:space="preserve">ITEM: </t>
    </r>
    <r>
      <rPr>
        <sz val="11"/>
        <color theme="0"/>
        <rFont val="Calibri"/>
        <family val="2"/>
        <scheme val="minor"/>
      </rPr>
      <t>PS - 1019</t>
    </r>
  </si>
  <si>
    <t>PS-1019</t>
  </si>
  <si>
    <r>
      <t xml:space="preserve">ITEM: </t>
    </r>
    <r>
      <rPr>
        <sz val="11"/>
        <color theme="0"/>
        <rFont val="Calibri"/>
        <family val="2"/>
        <scheme val="minor"/>
      </rPr>
      <t>PS - 1020</t>
    </r>
  </si>
  <si>
    <t xml:space="preserve"> PS - 1020</t>
  </si>
  <si>
    <r>
      <t xml:space="preserve">ITEM: </t>
    </r>
    <r>
      <rPr>
        <sz val="11"/>
        <color theme="0"/>
        <rFont val="Calibri"/>
        <family val="2"/>
        <scheme val="minor"/>
      </rPr>
      <t>PS - 1021</t>
    </r>
  </si>
  <si>
    <t xml:space="preserve"> PS - 1021</t>
  </si>
  <si>
    <r>
      <t xml:space="preserve">ITEM: </t>
    </r>
    <r>
      <rPr>
        <sz val="11"/>
        <color theme="0"/>
        <rFont val="Calibri"/>
        <family val="2"/>
        <scheme val="minor"/>
      </rPr>
      <t>PS - 1022</t>
    </r>
  </si>
  <si>
    <t>PS - 1022</t>
  </si>
  <si>
    <r>
      <t xml:space="preserve">ITEM: </t>
    </r>
    <r>
      <rPr>
        <sz val="11"/>
        <color theme="0"/>
        <rFont val="Calibri"/>
        <family val="2"/>
        <scheme val="minor"/>
      </rPr>
      <t>PS - 1023</t>
    </r>
  </si>
  <si>
    <t>PS - 1023</t>
  </si>
  <si>
    <t>CANTONEIRA ALUMINIO ABAS IGUAIS 2 ", E = 1/4 ", PARA PROTECAO DE QUINA DE PAREDESANITÁRIO. (REFERENCIA SINAPI 89743)</t>
  </si>
  <si>
    <r>
      <t xml:space="preserve">ITEM: </t>
    </r>
    <r>
      <rPr>
        <sz val="11"/>
        <color theme="0"/>
        <rFont val="Calibri"/>
        <family val="2"/>
        <scheme val="minor"/>
      </rPr>
      <t>PS - 1024</t>
    </r>
  </si>
  <si>
    <r>
      <t xml:space="preserve">ITEM: </t>
    </r>
    <r>
      <rPr>
        <sz val="11"/>
        <color theme="0"/>
        <rFont val="Calibri"/>
        <family val="2"/>
        <scheme val="minor"/>
      </rPr>
      <t>PS - 1025</t>
    </r>
  </si>
  <si>
    <t>PS - 1025</t>
  </si>
  <si>
    <r>
      <t xml:space="preserve">ITEM: </t>
    </r>
    <r>
      <rPr>
        <sz val="11"/>
        <color theme="0"/>
        <rFont val="Calibri"/>
        <family val="2"/>
        <scheme val="minor"/>
      </rPr>
      <t>PS - 1026</t>
    </r>
  </si>
  <si>
    <t>PS - 1026</t>
  </si>
  <si>
    <t>PREPARO DO PISO CIMENTADO PARA PINTURA - LIXAMENTO E LIMPEZA. AF_05/20</t>
  </si>
  <si>
    <t>TOTAL ALVENARIA</t>
  </si>
  <si>
    <t>TOTAL SELADOR, TEXTURA E PINTURA</t>
  </si>
  <si>
    <t>TOTAL RUFO (PINGADEIRA)</t>
  </si>
  <si>
    <t>PS - 1024</t>
  </si>
  <si>
    <t>TUBO DE DESCARGA PVC, PARA LIGACAO CAIXA DE DESCARGA - EMBUTIR, 40 MM X 150 CM (REFERENCIA SINAPI 89358)</t>
  </si>
  <si>
    <t>UN: UN</t>
  </si>
  <si>
    <r>
      <t xml:space="preserve">UN: </t>
    </r>
    <r>
      <rPr>
        <sz val="11"/>
        <color theme="0"/>
        <rFont val="Calibri"/>
        <family val="2"/>
        <scheme val="minor"/>
      </rPr>
      <t>UN</t>
    </r>
  </si>
  <si>
    <t>MERCADO LIVRE</t>
  </si>
  <si>
    <t>MAGAZINE LUIZA</t>
  </si>
  <si>
    <t>SHOPEE</t>
  </si>
  <si>
    <t>PLACA DE SINALIZACAO DE SEGURANCA CONTRA INCENDIO, FOTOLUMINESCENTE,RETANGULAR, *12 X 40* CM, EM PVC *2* MM ANTI-CHAMAS (SIMBOLOS, CORES E PICTOGRAMAS CONFORME NBR 16820) QUADRADA, *14 X 14* CM, EM PVC *2* MM ANTI-CHAMAS (SIMBOLOS, CORES E PICTOGRAMAS CONFORME NBR 16820) DIVERSAS</t>
  </si>
  <si>
    <t>SELANTE ELASTICO MONOCOMPONENTE A BASE DE POLIURETANO (PU) PARA JUNTAS 310ML 38,80 DIVERSAS</t>
  </si>
  <si>
    <t>TORNEIRA DE BOIA CONVENCIONAL PARA CAIXA D'AGUA, 3/4", COM HASTE E TORNEIRA UN 28,80 METALICOS E BALAO PLASTICO</t>
  </si>
  <si>
    <t>14.0.2</t>
  </si>
  <si>
    <t>14.0.1</t>
  </si>
  <si>
    <t>14.0.3</t>
  </si>
  <si>
    <t>14.0.4</t>
  </si>
  <si>
    <t>14.1</t>
  </si>
  <si>
    <t>14.2</t>
  </si>
  <si>
    <t>14.1.1</t>
  </si>
  <si>
    <t>14.1.2</t>
  </si>
  <si>
    <t>14.2.1</t>
  </si>
  <si>
    <t>14.2.2</t>
  </si>
  <si>
    <t>14.2.3</t>
  </si>
  <si>
    <t>FORNECIMENTO E INSTALAÇÃO DE PISO PODOTÁTIL, EM CONCRETO, 25x25CM, DIRECIONAL/ALERTA</t>
  </si>
  <si>
    <t>AZULEJISTA OU LADRILHISTA COM ENCARGOS COMPLEMENTARES</t>
  </si>
  <si>
    <t>CAL HIDRATADA CH-I PARA ARGAMASSAS</t>
  </si>
  <si>
    <t>AREIA MEDIA - POSTO JAZIDA/FORNECEDOR (RETIRADO NA JAZIDA, SEM TRANSPORTE)</t>
  </si>
  <si>
    <t>CIMENTO PORTLAND COMPOSTO CP II-32</t>
  </si>
  <si>
    <t xml:space="preserve"> PISO PODOTATIL DE CONCRETO - DIRECIONAL E ALERTA, *40 X 40 X 2,5* CM</t>
  </si>
  <si>
    <t>PS-1003</t>
  </si>
  <si>
    <t>PS-1002</t>
  </si>
  <si>
    <t>PS-1006</t>
  </si>
  <si>
    <t>PS-2002</t>
  </si>
  <si>
    <r>
      <t xml:space="preserve">ITEM: </t>
    </r>
    <r>
      <rPr>
        <sz val="11"/>
        <color theme="0"/>
        <rFont val="Calibri"/>
        <family val="2"/>
        <scheme val="minor"/>
      </rPr>
      <t>PS - 2002</t>
    </r>
  </si>
  <si>
    <t>PLANTIO DE GRAMA ESMERALDA OU SÃO CARLOS OU CURITIBANA, EM PLACAS. AF_ M2 CR 18,17 05/2022</t>
  </si>
  <si>
    <t>9.1.4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</si>
</sst>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quot;R$&quot;\ * #,##0.00_-;\-&quot;R$&quot;\ * #,##0.00_-;_-&quot;R$&quot;\ * &quot;-&quot;??_-;_-@_-"/>
    <numFmt numFmtId="43" formatCode="_-* #,##0.00_-;\-* #,##0.00_-;_-* &quot;-&quot;??_-;_-@_-"/>
    <numFmt numFmtId="164" formatCode="_(* #,##0.00_);_(* \(#,##0.00\);_(* &quot;-&quot;??_);_(@_)"/>
    <numFmt numFmtId="165" formatCode="0.0;[Red]0.0"/>
    <numFmt numFmtId="166" formatCode="#,##0.00;[Red]#,##0.00"/>
    <numFmt numFmtId="167" formatCode="_(&quot;R$ &quot;* #,##0.00_);_(&quot;R$ &quot;* \(#,##0.00\);_(&quot;R$ &quot;* &quot;-&quot;??_);_(@_)"/>
    <numFmt numFmtId="168" formatCode="_([$€-2]* #,##0.00_);_([$€-2]* \(#,##0.00\);_([$€-2]* &quot;-&quot;??_)"/>
    <numFmt numFmtId="169" formatCode="#,##0.0000"/>
    <numFmt numFmtId="170" formatCode="#,##0.000000"/>
    <numFmt numFmtId="171" formatCode="0.00000000000000"/>
    <numFmt numFmtId="172" formatCode="#,##0.00\ &quot;m²&quot;"/>
    <numFmt numFmtId="173" formatCode="_ * #,##0.00_ ;_ * \-#,##0.00_ ;_ * &quot;-&quot;??_ ;_ @_ "/>
    <numFmt numFmtId="174" formatCode="_ * #,##0_ ;_ * \-#,##0_ ;_ * &quot;-&quot;_ ;_ @_ "/>
    <numFmt numFmtId="175" formatCode="_ &quot;S/&quot;* #,##0_ ;_ &quot;S/&quot;* \-#,##0_ ;_ &quot;S/&quot;* &quot;-&quot;_ ;_ @_ "/>
    <numFmt numFmtId="176" formatCode="_ &quot;S/&quot;* #,##0.00_ ;_ &quot;S/&quot;* \-#,##0.00_ ;_ &quot;S/&quot;* &quot;-&quot;??_ ;_ @_ "/>
    <numFmt numFmtId="177" formatCode="_-&quot;$&quot;* #,##0_-;\-&quot;$&quot;* #,##0_-;_-&quot;$&quot;* &quot;-&quot;_-;_-@_-"/>
    <numFmt numFmtId="178" formatCode="_-&quot;$&quot;* #,##0.00_-;\-&quot;$&quot;* #,##0.00_-;_-&quot;$&quot;* &quot;-&quot;??_-;_-@_-"/>
    <numFmt numFmtId="179" formatCode="_-[$R$-416]\ * #,##0.00_-;\-[$R$-416]\ * #,##0.00_-;_-[$R$-416]\ * &quot;-&quot;??_-;_-@_-"/>
    <numFmt numFmtId="180" formatCode="0;[Red]0"/>
    <numFmt numFmtId="181" formatCode="_-&quot;R$&quot;\ * #,##0.000_-;\-&quot;R$&quot;\ * #,##0.000_-;_-&quot;R$&quot;\ * &quot;-&quot;??_-;_-@_-"/>
    <numFmt numFmtId="182" formatCode="0.0%"/>
  </numFmts>
  <fonts count="78">
    <font>
      <sz val="11"/>
      <color theme="1"/>
      <name val="Calibri"/>
      <family val="2"/>
      <scheme val="minor"/>
    </font>
    <font>
      <sz val="11"/>
      <color indexed="8"/>
      <name val="Calibri"/>
      <family val="2"/>
    </font>
    <font>
      <sz val="11"/>
      <color theme="1"/>
      <name val="Calibri"/>
      <family val="2"/>
      <scheme val="minor"/>
    </font>
    <font>
      <sz val="11"/>
      <color rgb="FF000000"/>
      <name val="Calibri"/>
      <family val="2"/>
      <scheme val="minor"/>
    </font>
    <font>
      <b/>
      <sz val="11"/>
      <color theme="1"/>
      <name val="Calibri"/>
      <family val="2"/>
      <scheme val="minor"/>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9"/>
      <color theme="1"/>
      <name val="Gill Sans MT"/>
      <family val="2"/>
    </font>
    <font>
      <sz val="11"/>
      <color theme="1"/>
      <name val="Gill Sans MT"/>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Helv"/>
      <charset val="204"/>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18"/>
      <color theme="3"/>
      <name val="Cambria"/>
      <family val="2"/>
      <scheme val="major"/>
    </font>
    <font>
      <sz val="10"/>
      <name val="Times New Roman"/>
      <family val="1"/>
      <charset val="204"/>
    </font>
    <font>
      <b/>
      <sz val="14"/>
      <color theme="1"/>
      <name val="Calibri"/>
      <family val="2"/>
      <scheme val="minor"/>
    </font>
    <font>
      <sz val="11"/>
      <color rgb="FF000000"/>
      <name val="Calibri"/>
      <family val="2"/>
    </font>
    <font>
      <b/>
      <sz val="11"/>
      <color rgb="FF00B050"/>
      <name val="Calibri"/>
      <family val="2"/>
      <scheme val="minor"/>
    </font>
    <font>
      <sz val="8"/>
      <name val="Calibri"/>
      <family val="2"/>
      <scheme val="minor"/>
    </font>
    <font>
      <sz val="11"/>
      <color rgb="FF00B050"/>
      <name val="Calibri"/>
      <family val="2"/>
      <scheme val="minor"/>
    </font>
    <font>
      <b/>
      <sz val="11"/>
      <color rgb="FF0EA632"/>
      <name val="Calibri"/>
      <family val="2"/>
      <scheme val="minor"/>
    </font>
    <font>
      <b/>
      <sz val="16"/>
      <color rgb="FF000000"/>
      <name val="Calibri"/>
      <family val="2"/>
      <scheme val="minor"/>
    </font>
    <font>
      <b/>
      <sz val="22"/>
      <color rgb="FF000000"/>
      <name val="Calibri"/>
      <family val="2"/>
      <scheme val="minor"/>
    </font>
    <font>
      <sz val="9"/>
      <color rgb="FF000000"/>
      <name val="Calibri"/>
      <family val="2"/>
      <scheme val="minor"/>
    </font>
    <font>
      <b/>
      <sz val="14"/>
      <color rgb="FF000000"/>
      <name val="Calibri"/>
      <family val="2"/>
      <scheme val="minor"/>
    </font>
    <font>
      <sz val="10"/>
      <color rgb="FF000000"/>
      <name val="Calibri"/>
      <family val="2"/>
      <scheme val="minor"/>
    </font>
    <font>
      <b/>
      <sz val="10"/>
      <color rgb="FF000000"/>
      <name val="Calibri"/>
      <family val="2"/>
      <scheme val="minor"/>
    </font>
    <font>
      <b/>
      <sz val="11"/>
      <color rgb="FF000000"/>
      <name val="Calibri"/>
      <family val="2"/>
      <scheme val="minor"/>
    </font>
    <font>
      <b/>
      <sz val="12"/>
      <name val="Calibri"/>
      <family val="2"/>
      <scheme val="minor"/>
    </font>
    <font>
      <sz val="11"/>
      <name val="Calibri"/>
      <family val="2"/>
      <scheme val="minor"/>
    </font>
    <font>
      <b/>
      <sz val="11"/>
      <name val="Calibri"/>
      <family val="2"/>
      <scheme val="minor"/>
    </font>
    <font>
      <b/>
      <sz val="11"/>
      <name val="Calibri"/>
      <family val="2"/>
    </font>
    <font>
      <b/>
      <sz val="16"/>
      <color theme="1"/>
      <name val="Calibri"/>
      <family val="2"/>
      <scheme val="minor"/>
    </font>
    <font>
      <b/>
      <sz val="11"/>
      <color rgb="FFFF0000"/>
      <name val="Calibri"/>
      <family val="2"/>
      <scheme val="minor"/>
    </font>
    <font>
      <b/>
      <i/>
      <sz val="11"/>
      <color rgb="FFFF0000"/>
      <name val="Calibri"/>
      <family val="2"/>
      <scheme val="minor"/>
    </font>
    <font>
      <sz val="11"/>
      <color rgb="FF0070C0"/>
      <name val="Calibri"/>
      <family val="2"/>
      <scheme val="minor"/>
    </font>
    <font>
      <b/>
      <sz val="11"/>
      <color rgb="FF0070C0"/>
      <name val="Calibri"/>
      <family val="2"/>
      <scheme val="minor"/>
    </font>
    <font>
      <b/>
      <sz val="16"/>
      <color theme="0"/>
      <name val="Calibri"/>
      <family val="2"/>
      <scheme val="minor"/>
    </font>
    <font>
      <sz val="10"/>
      <color theme="1"/>
      <name val="Calibri"/>
      <family val="2"/>
      <scheme val="minor"/>
    </font>
    <font>
      <u/>
      <sz val="10"/>
      <color theme="1"/>
      <name val="Calibri"/>
      <family val="2"/>
      <scheme val="minor"/>
    </font>
    <font>
      <b/>
      <sz val="11"/>
      <color indexed="8"/>
      <name val="Calibri"/>
      <family val="2"/>
      <scheme val="minor"/>
    </font>
    <font>
      <b/>
      <sz val="14"/>
      <name val="Calibri"/>
      <family val="2"/>
      <scheme val="minor"/>
    </font>
    <font>
      <sz val="14"/>
      <color theme="1"/>
      <name val="Calibri"/>
      <family val="2"/>
      <scheme val="minor"/>
    </font>
    <font>
      <sz val="11"/>
      <color theme="7" tint="0.79998168889431442"/>
      <name val="Calibri"/>
      <family val="2"/>
      <scheme val="minor"/>
    </font>
    <font>
      <b/>
      <sz val="11"/>
      <color theme="7" tint="0.79998168889431442"/>
      <name val="Calibri"/>
      <family val="2"/>
      <scheme val="minor"/>
    </font>
    <font>
      <sz val="10"/>
      <name val="Calibri"/>
      <family val="2"/>
      <scheme val="minor"/>
    </font>
  </fonts>
  <fills count="70">
    <fill>
      <patternFill patternType="none"/>
    </fill>
    <fill>
      <patternFill patternType="gray125"/>
    </fill>
    <fill>
      <patternFill patternType="solid">
        <fgColor rgb="FF4FA76A"/>
        <bgColor indexed="64"/>
      </patternFill>
    </fill>
    <fill>
      <patternFill patternType="solid">
        <fgColor rgb="FF6EBA8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rgb="FFFFFFFF"/>
        <bgColor rgb="FFFFFFCC"/>
      </patternFill>
    </fill>
    <fill>
      <patternFill patternType="solid">
        <fgColor theme="3" tint="0.79998168889431442"/>
        <bgColor indexed="64"/>
      </patternFill>
    </fill>
    <fill>
      <patternFill patternType="solid">
        <fgColor theme="3" tint="0.79998168889431442"/>
        <bgColor rgb="FF000000"/>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rgb="FFEAF1FA"/>
        <bgColor indexed="64"/>
      </patternFill>
    </fill>
    <fill>
      <patternFill patternType="solid">
        <fgColor rgb="FFFFFF00"/>
        <bgColor indexed="64"/>
      </patternFill>
    </fill>
    <fill>
      <patternFill patternType="solid">
        <fgColor rgb="FFEAF0F6"/>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s>
  <cellStyleXfs count="200">
    <xf numFmtId="0" fontId="0" fillId="0" borderId="0"/>
    <xf numFmtId="0" fontId="1" fillId="0" borderId="0"/>
    <xf numFmtId="0" fontId="3" fillId="0" borderId="0"/>
    <xf numFmtId="0" fontId="2" fillId="0" borderId="0"/>
    <xf numFmtId="0" fontId="5"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6" fillId="1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1" borderId="0" applyNumberFormat="0" applyBorder="0" applyAlignment="0" applyProtection="0"/>
    <xf numFmtId="0" fontId="12" fillId="5" borderId="0" applyNumberFormat="0" applyBorder="0" applyAlignment="0" applyProtection="0"/>
    <xf numFmtId="0" fontId="8" fillId="22" borderId="8" applyNumberFormat="0" applyAlignment="0" applyProtection="0"/>
    <xf numFmtId="0" fontId="9" fillId="23" borderId="9" applyNumberFormat="0" applyAlignment="0" applyProtection="0"/>
    <xf numFmtId="168" fontId="5" fillId="0" borderId="0" applyFont="0" applyFill="0" applyBorder="0" applyAlignment="0" applyProtection="0"/>
    <xf numFmtId="0" fontId="16" fillId="0" borderId="0" applyNumberFormat="0" applyFill="0" applyBorder="0" applyAlignment="0" applyProtection="0"/>
    <xf numFmtId="0" fontId="7" fillId="6" borderId="0" applyNumberFormat="0" applyBorder="0" applyAlignment="0" applyProtection="0"/>
    <xf numFmtId="0" fontId="18" fillId="0" borderId="11" applyNumberFormat="0" applyFill="0" applyAlignment="0" applyProtection="0"/>
    <xf numFmtId="0" fontId="19" fillId="0" borderId="12" applyNumberFormat="0" applyFill="0" applyAlignment="0" applyProtection="0"/>
    <xf numFmtId="0" fontId="20" fillId="0" borderId="13" applyNumberFormat="0" applyFill="0" applyAlignment="0" applyProtection="0"/>
    <xf numFmtId="0" fontId="20" fillId="0" borderId="0" applyNumberFormat="0" applyFill="0" applyBorder="0" applyAlignment="0" applyProtection="0"/>
    <xf numFmtId="0" fontId="11" fillId="9" borderId="8" applyNumberFormat="0" applyAlignment="0" applyProtection="0"/>
    <xf numFmtId="0" fontId="10" fillId="0" borderId="10" applyNumberFormat="0" applyFill="0" applyAlignment="0" applyProtection="0"/>
    <xf numFmtId="167" fontId="5" fillId="0" borderId="0" applyFont="0" applyFill="0" applyBorder="0" applyAlignment="0" applyProtection="0"/>
    <xf numFmtId="167" fontId="5" fillId="0" borderId="0" applyFont="0" applyFill="0" applyBorder="0" applyAlignment="0" applyProtection="0"/>
    <xf numFmtId="44" fontId="2" fillId="0" borderId="0" applyFont="0" applyFill="0" applyBorder="0" applyAlignment="0" applyProtection="0"/>
    <xf numFmtId="0" fontId="13" fillId="24" borderId="0" applyNumberFormat="0" applyBorder="0" applyAlignment="0" applyProtection="0"/>
    <xf numFmtId="0" fontId="5" fillId="25" borderId="14" applyNumberFormat="0" applyFont="0" applyAlignment="0" applyProtection="0"/>
    <xf numFmtId="0" fontId="14" fillId="22" borderId="15" applyNumberFormat="0" applyAlignment="0" applyProtection="0"/>
    <xf numFmtId="9"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9" fontId="5" fillId="0" borderId="0" applyFill="0" applyBorder="0" applyAlignment="0" applyProtection="0"/>
    <xf numFmtId="169" fontId="5" fillId="0" borderId="0" applyFill="0" applyBorder="0" applyAlignment="0" applyProtection="0"/>
    <xf numFmtId="0" fontId="17" fillId="0" borderId="0" applyNumberFormat="0" applyFill="0" applyBorder="0" applyAlignment="0" applyProtection="0"/>
    <xf numFmtId="0" fontId="18" fillId="0" borderId="11" applyNumberFormat="0" applyFill="0" applyAlignment="0" applyProtection="0"/>
    <xf numFmtId="164" fontId="5" fillId="0" borderId="0" applyFont="0" applyFill="0" applyBorder="0" applyAlignment="0" applyProtection="0"/>
    <xf numFmtId="164" fontId="5" fillId="0" borderId="0" applyFont="0" applyFill="0" applyBorder="0" applyAlignment="0" applyProtection="0"/>
    <xf numFmtId="43" fontId="2" fillId="0" borderId="0" applyFont="0" applyFill="0" applyBorder="0" applyAlignment="0" applyProtection="0"/>
    <xf numFmtId="0" fontId="15" fillId="0" borderId="0" applyNumberFormat="0" applyFill="0" applyBorder="0" applyAlignment="0" applyProtection="0"/>
    <xf numFmtId="0" fontId="5"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3" fillId="0" borderId="21" applyNumberFormat="0" applyFill="0" applyAlignment="0" applyProtection="0"/>
    <xf numFmtId="0" fontId="24" fillId="0" borderId="22" applyNumberFormat="0" applyFill="0" applyAlignment="0" applyProtection="0"/>
    <xf numFmtId="0" fontId="25" fillId="0" borderId="23" applyNumberFormat="0" applyFill="0" applyAlignment="0" applyProtection="0"/>
    <xf numFmtId="0" fontId="25" fillId="0" borderId="0" applyNumberFormat="0" applyFill="0" applyBorder="0" applyAlignment="0" applyProtection="0"/>
    <xf numFmtId="0" fontId="26" fillId="27" borderId="0" applyNumberFormat="0" applyBorder="0" applyAlignment="0" applyProtection="0"/>
    <xf numFmtId="0" fontId="27" fillId="28" borderId="0" applyNumberFormat="0" applyBorder="0" applyAlignment="0" applyProtection="0"/>
    <xf numFmtId="0" fontId="28" fillId="29" borderId="0" applyNumberFormat="0" applyBorder="0" applyAlignment="0" applyProtection="0"/>
    <xf numFmtId="0" fontId="29" fillId="30" borderId="24" applyNumberFormat="0" applyAlignment="0" applyProtection="0"/>
    <xf numFmtId="0" fontId="30" fillId="31" borderId="25" applyNumberFormat="0" applyAlignment="0" applyProtection="0"/>
    <xf numFmtId="0" fontId="31" fillId="31" borderId="24" applyNumberFormat="0" applyAlignment="0" applyProtection="0"/>
    <xf numFmtId="0" fontId="32" fillId="0" borderId="26" applyNumberFormat="0" applyFill="0" applyAlignment="0" applyProtection="0"/>
    <xf numFmtId="0" fontId="33" fillId="32" borderId="27" applyNumberFormat="0" applyAlignment="0" applyProtection="0"/>
    <xf numFmtId="0" fontId="34" fillId="0" borderId="0" applyNumberFormat="0" applyFill="0" applyBorder="0" applyAlignment="0" applyProtection="0"/>
    <xf numFmtId="0" fontId="2" fillId="33" borderId="28" applyNumberFormat="0" applyFont="0" applyAlignment="0" applyProtection="0"/>
    <xf numFmtId="0" fontId="35" fillId="0" borderId="0" applyNumberFormat="0" applyFill="0" applyBorder="0" applyAlignment="0" applyProtection="0"/>
    <xf numFmtId="0" fontId="4" fillId="0" borderId="29" applyNumberFormat="0" applyFill="0" applyAlignment="0" applyProtection="0"/>
    <xf numFmtId="0" fontId="36"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36" fillId="53" borderId="0" applyNumberFormat="0" applyBorder="0" applyAlignment="0" applyProtection="0"/>
    <xf numFmtId="0" fontId="36"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36" fillId="57" borderId="0" applyNumberFormat="0" applyBorder="0" applyAlignment="0" applyProtection="0"/>
    <xf numFmtId="0" fontId="37"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6" fillId="1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7" fillId="6" borderId="0" applyNumberFormat="0" applyBorder="0" applyAlignment="0" applyProtection="0"/>
    <xf numFmtId="0" fontId="8" fillId="22" borderId="8" applyNumberFormat="0" applyAlignment="0" applyProtection="0"/>
    <xf numFmtId="0" fontId="9" fillId="23" borderId="9" applyNumberFormat="0" applyAlignment="0" applyProtection="0"/>
    <xf numFmtId="0" fontId="10" fillId="0" borderId="10" applyNumberFormat="0" applyFill="0" applyAlignment="0" applyProtection="0"/>
    <xf numFmtId="0" fontId="39" fillId="0" borderId="0"/>
    <xf numFmtId="0" fontId="40" fillId="0" borderId="0"/>
    <xf numFmtId="0" fontId="39" fillId="0" borderId="0"/>
    <xf numFmtId="0" fontId="40" fillId="0" borderId="0"/>
    <xf numFmtId="177" fontId="5" fillId="0" borderId="0" applyFont="0" applyFill="0" applyBorder="0" applyAlignment="0" applyProtection="0"/>
    <xf numFmtId="178" fontId="5" fillId="0" borderId="0" applyFont="0" applyFill="0" applyBorder="0" applyAlignment="0" applyProtection="0"/>
    <xf numFmtId="0" fontId="41" fillId="0" borderId="0">
      <protection locked="0"/>
    </xf>
    <xf numFmtId="0" fontId="42" fillId="0" borderId="0">
      <protection locked="0"/>
    </xf>
    <xf numFmtId="0" fontId="42" fillId="0" borderId="0">
      <protection locked="0"/>
    </xf>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1" borderId="0" applyNumberFormat="0" applyBorder="0" applyAlignment="0" applyProtection="0"/>
    <xf numFmtId="0" fontId="11" fillId="9" borderId="8" applyNumberFormat="0" applyAlignment="0" applyProtection="0"/>
    <xf numFmtId="0" fontId="38" fillId="0" borderId="0"/>
    <xf numFmtId="0" fontId="41" fillId="0" borderId="0">
      <protection locked="0"/>
    </xf>
    <xf numFmtId="0" fontId="41" fillId="0" borderId="0">
      <protection locked="0"/>
    </xf>
    <xf numFmtId="0" fontId="41" fillId="0" borderId="0">
      <protection locked="0"/>
    </xf>
    <xf numFmtId="0" fontId="41" fillId="0" borderId="0">
      <protection locked="0"/>
    </xf>
    <xf numFmtId="0" fontId="41" fillId="0" borderId="0">
      <protection locked="0"/>
    </xf>
    <xf numFmtId="0" fontId="41" fillId="0" borderId="0">
      <protection locked="0"/>
    </xf>
    <xf numFmtId="0" fontId="41" fillId="0" borderId="0">
      <protection locked="0"/>
    </xf>
    <xf numFmtId="0" fontId="41" fillId="0" borderId="0">
      <protection locked="0"/>
    </xf>
    <xf numFmtId="0" fontId="41" fillId="0" borderId="0">
      <protection locked="0"/>
    </xf>
    <xf numFmtId="0" fontId="12" fillId="5" borderId="0" applyNumberFormat="0" applyBorder="0" applyAlignment="0" applyProtection="0"/>
    <xf numFmtId="174" fontId="5" fillId="0" borderId="0" applyFont="0" applyFill="0" applyBorder="0" applyAlignment="0" applyProtection="0"/>
    <xf numFmtId="173"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0" fontId="41" fillId="0" borderId="0">
      <protection locked="0"/>
    </xf>
    <xf numFmtId="0" fontId="13" fillId="24" borderId="0" applyNumberFormat="0" applyBorder="0" applyAlignment="0" applyProtection="0"/>
    <xf numFmtId="37" fontId="43" fillId="0" borderId="0"/>
    <xf numFmtId="0" fontId="5" fillId="25" borderId="14" applyNumberFormat="0" applyFont="0" applyAlignment="0" applyProtection="0"/>
    <xf numFmtId="0" fontId="41" fillId="0" borderId="0">
      <protection locked="0"/>
    </xf>
    <xf numFmtId="38" fontId="44" fillId="0" borderId="0"/>
    <xf numFmtId="0" fontId="14" fillId="22" borderId="1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8" fillId="0" borderId="11" applyNumberFormat="0" applyFill="0" applyAlignment="0" applyProtection="0"/>
    <xf numFmtId="0" fontId="19" fillId="0" borderId="12" applyNumberFormat="0" applyFill="0" applyAlignment="0" applyProtection="0"/>
    <xf numFmtId="0" fontId="20" fillId="0" borderId="13" applyNumberFormat="0" applyFill="0" applyAlignment="0" applyProtection="0"/>
    <xf numFmtId="0" fontId="20" fillId="0" borderId="0" applyNumberFormat="0" applyFill="0" applyBorder="0" applyAlignment="0" applyProtection="0"/>
    <xf numFmtId="0" fontId="17" fillId="0" borderId="0" applyNumberFormat="0" applyFill="0" applyBorder="0" applyAlignment="0" applyProtection="0"/>
    <xf numFmtId="0" fontId="41" fillId="0" borderId="30">
      <protection locked="0"/>
    </xf>
    <xf numFmtId="43" fontId="5" fillId="0" borderId="0" applyFont="0" applyFill="0" applyBorder="0" applyAlignment="0" applyProtection="0"/>
    <xf numFmtId="0" fontId="46" fillId="0" borderId="0" applyNumberFormat="0" applyFill="0" applyBorder="0" applyProtection="0">
      <alignment vertical="top" wrapText="1"/>
    </xf>
    <xf numFmtId="44" fontId="2" fillId="0" borderId="0" applyFont="0" applyFill="0" applyBorder="0" applyAlignment="0" applyProtection="0"/>
    <xf numFmtId="0" fontId="37" fillId="0" borderId="0"/>
    <xf numFmtId="9" fontId="1" fillId="0" borderId="0" applyFont="0" applyFill="0" applyBorder="0" applyAlignment="0" applyProtection="0"/>
    <xf numFmtId="9" fontId="37" fillId="0" borderId="0" applyFont="0" applyFill="0" applyBorder="0" applyAlignment="0" applyProtection="0"/>
    <xf numFmtId="43" fontId="5" fillId="0" borderId="0" applyFont="0" applyFill="0" applyBorder="0" applyAlignment="0" applyProtection="0"/>
    <xf numFmtId="0" fontId="45"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48" fillId="0" borderId="0"/>
  </cellStyleXfs>
  <cellXfs count="942">
    <xf numFmtId="0" fontId="0" fillId="0" borderId="0" xfId="0"/>
    <xf numFmtId="0" fontId="21" fillId="0" borderId="0" xfId="0" applyFont="1" applyBorder="1" applyAlignment="1">
      <alignment vertical="center"/>
    </xf>
    <xf numFmtId="0" fontId="22" fillId="0" borderId="0" xfId="0" applyFont="1" applyBorder="1"/>
    <xf numFmtId="0" fontId="21" fillId="0" borderId="0" xfId="0" applyFont="1" applyBorder="1" applyAlignment="1">
      <alignment horizontal="left" vertical="center"/>
    </xf>
    <xf numFmtId="0" fontId="22" fillId="0" borderId="0" xfId="0" applyFont="1"/>
    <xf numFmtId="0" fontId="21" fillId="0" borderId="0" xfId="0" applyFont="1" applyBorder="1" applyAlignment="1">
      <alignment horizontal="left" vertical="center"/>
    </xf>
    <xf numFmtId="10" fontId="0" fillId="0" borderId="0" xfId="61" applyNumberFormat="1" applyFont="1"/>
    <xf numFmtId="0" fontId="0" fillId="0" borderId="0" xfId="0" applyFill="1" applyBorder="1"/>
    <xf numFmtId="0" fontId="0" fillId="0" borderId="0" xfId="0" applyFill="1"/>
    <xf numFmtId="2" fontId="4" fillId="0" borderId="0" xfId="0" applyNumberFormat="1" applyFont="1" applyFill="1" applyBorder="1" applyAlignment="1">
      <alignment horizontal="center" vertical="center"/>
    </xf>
    <xf numFmtId="2" fontId="4" fillId="0" borderId="4" xfId="0" applyNumberFormat="1" applyFont="1" applyFill="1" applyBorder="1" applyAlignment="1">
      <alignment horizontal="center" vertical="center"/>
    </xf>
    <xf numFmtId="2" fontId="4" fillId="0" borderId="5" xfId="0" applyNumberFormat="1" applyFont="1" applyFill="1" applyBorder="1" applyAlignment="1">
      <alignment horizontal="center" vertical="center"/>
    </xf>
    <xf numFmtId="0" fontId="34" fillId="0" borderId="0" xfId="0" applyFont="1"/>
    <xf numFmtId="44" fontId="0" fillId="0" borderId="0" xfId="188" applyFont="1"/>
    <xf numFmtId="0" fontId="3" fillId="0" borderId="0" xfId="0" applyFont="1"/>
    <xf numFmtId="0" fontId="3" fillId="0" borderId="0" xfId="0" applyFont="1" applyBorder="1"/>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53" fillId="61" borderId="0" xfId="0" applyFont="1" applyFill="1" applyBorder="1" applyAlignment="1">
      <alignment vertical="center"/>
    </xf>
    <xf numFmtId="4" fontId="3" fillId="0" borderId="0" xfId="0" applyNumberFormat="1" applyFont="1" applyBorder="1" applyAlignment="1">
      <alignment horizontal="left" vertical="center"/>
    </xf>
    <xf numFmtId="0" fontId="3" fillId="0" borderId="0" xfId="0" applyFont="1" applyBorder="1" applyAlignment="1">
      <alignment vertical="center" wrapText="1"/>
    </xf>
    <xf numFmtId="0" fontId="55" fillId="0" borderId="0" xfId="0" applyFont="1" applyBorder="1" applyAlignment="1">
      <alignment horizontal="left" vertical="center"/>
    </xf>
    <xf numFmtId="0" fontId="55" fillId="0" borderId="0" xfId="0" applyFont="1" applyBorder="1" applyAlignment="1">
      <alignment vertical="center"/>
    </xf>
    <xf numFmtId="0" fontId="57" fillId="0" borderId="0" xfId="0" applyFont="1" applyBorder="1" applyAlignment="1">
      <alignment horizontal="left" vertical="center"/>
    </xf>
    <xf numFmtId="0" fontId="57" fillId="0" borderId="0" xfId="0" applyFont="1" applyBorder="1" applyAlignment="1">
      <alignment vertical="center"/>
    </xf>
    <xf numFmtId="0" fontId="59" fillId="63" borderId="3" xfId="0" applyFont="1" applyFill="1" applyBorder="1" applyAlignment="1">
      <alignment horizontal="center" vertical="center"/>
    </xf>
    <xf numFmtId="0" fontId="59" fillId="63" borderId="4" xfId="0" applyFont="1" applyFill="1" applyBorder="1" applyAlignment="1">
      <alignment horizontal="center" vertical="center"/>
    </xf>
    <xf numFmtId="0" fontId="59" fillId="63" borderId="5" xfId="0" applyFont="1" applyFill="1" applyBorder="1" applyAlignment="1">
      <alignment horizontal="center" vertical="center"/>
    </xf>
    <xf numFmtId="0" fontId="0" fillId="0" borderId="0" xfId="0" applyFont="1" applyAlignment="1">
      <alignment vertical="center"/>
    </xf>
    <xf numFmtId="1" fontId="0" fillId="0" borderId="31" xfId="0" applyNumberFormat="1" applyFont="1" applyFill="1" applyBorder="1" applyAlignment="1">
      <alignment horizontal="center" vertical="center"/>
    </xf>
    <xf numFmtId="44" fontId="0" fillId="0" borderId="32" xfId="188" applyFont="1" applyFill="1" applyBorder="1" applyAlignment="1">
      <alignment vertical="center"/>
    </xf>
    <xf numFmtId="10" fontId="0" fillId="0" borderId="33" xfId="0" applyNumberFormat="1" applyFont="1" applyFill="1" applyBorder="1" applyAlignment="1">
      <alignment horizontal="center" vertical="center"/>
    </xf>
    <xf numFmtId="0" fontId="0" fillId="0" borderId="0" xfId="0" applyFont="1"/>
    <xf numFmtId="4" fontId="0" fillId="0" borderId="0" xfId="0" applyNumberFormat="1" applyFont="1"/>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xf numFmtId="0" fontId="0" fillId="0" borderId="0" xfId="0" applyFont="1" applyBorder="1" applyAlignment="1">
      <alignment vertical="center"/>
    </xf>
    <xf numFmtId="1" fontId="0" fillId="0" borderId="34" xfId="0" applyNumberFormat="1" applyFont="1" applyFill="1" applyBorder="1" applyAlignment="1">
      <alignment horizontal="center" vertical="center"/>
    </xf>
    <xf numFmtId="44" fontId="0" fillId="0" borderId="35" xfId="188" applyFont="1" applyFill="1" applyBorder="1" applyAlignment="1">
      <alignment vertical="center"/>
    </xf>
    <xf numFmtId="10" fontId="0" fillId="0" borderId="36" xfId="0" applyNumberFormat="1" applyFont="1" applyFill="1" applyBorder="1" applyAlignment="1">
      <alignment horizontal="center" vertical="center"/>
    </xf>
    <xf numFmtId="1" fontId="0" fillId="0" borderId="37" xfId="0" applyNumberFormat="1" applyFont="1" applyFill="1" applyBorder="1" applyAlignment="1">
      <alignment horizontal="center" vertical="center"/>
    </xf>
    <xf numFmtId="44" fontId="0" fillId="0" borderId="38" xfId="188" applyFont="1" applyFill="1" applyBorder="1" applyAlignment="1">
      <alignment vertical="center"/>
    </xf>
    <xf numFmtId="10" fontId="0" fillId="0" borderId="39" xfId="0" applyNumberFormat="1" applyFont="1" applyFill="1" applyBorder="1" applyAlignment="1">
      <alignment horizontal="center" vertical="center"/>
    </xf>
    <xf numFmtId="44" fontId="60" fillId="64" borderId="4" xfId="188" applyFont="1" applyFill="1" applyBorder="1" applyAlignment="1">
      <alignment vertical="center"/>
    </xf>
    <xf numFmtId="9" fontId="60" fillId="64" borderId="5" xfId="0" applyNumberFormat="1" applyFont="1" applyFill="1" applyBorder="1" applyAlignment="1">
      <alignment horizontal="center" vertical="center"/>
    </xf>
    <xf numFmtId="0" fontId="61" fillId="65" borderId="0" xfId="0" applyFont="1" applyFill="1"/>
    <xf numFmtId="4" fontId="61" fillId="65" borderId="0" xfId="0" applyNumberFormat="1" applyFont="1" applyFill="1"/>
    <xf numFmtId="0" fontId="4" fillId="3" borderId="0" xfId="0" applyFont="1" applyFill="1" applyBorder="1" applyAlignment="1">
      <alignment vertical="center"/>
    </xf>
    <xf numFmtId="43" fontId="0" fillId="0" borderId="0" xfId="60" applyFont="1" applyBorder="1" applyAlignment="1">
      <alignment vertical="center"/>
    </xf>
    <xf numFmtId="0" fontId="4" fillId="0" borderId="0" xfId="0" applyFont="1" applyBorder="1" applyAlignment="1">
      <alignment horizontal="right" vertical="center"/>
    </xf>
    <xf numFmtId="14" fontId="0" fillId="0" borderId="0" xfId="0" applyNumberFormat="1" applyFont="1" applyBorder="1" applyAlignment="1">
      <alignment horizontal="left" vertical="center"/>
    </xf>
    <xf numFmtId="0" fontId="4" fillId="0" borderId="0" xfId="0" applyFont="1" applyBorder="1" applyAlignment="1">
      <alignment horizontal="left" vertical="center"/>
    </xf>
    <xf numFmtId="10" fontId="0" fillId="0" borderId="0" xfId="61" applyNumberFormat="1" applyFont="1" applyBorder="1" applyAlignment="1">
      <alignment horizontal="left" vertical="center"/>
    </xf>
    <xf numFmtId="4" fontId="0" fillId="0" borderId="0" xfId="0" applyNumberFormat="1" applyFont="1" applyBorder="1" applyAlignment="1">
      <alignment horizontal="left" vertical="center"/>
    </xf>
    <xf numFmtId="0" fontId="4" fillId="0" borderId="0" xfId="0" applyFont="1" applyFill="1" applyBorder="1" applyAlignment="1">
      <alignment vertical="center"/>
    </xf>
    <xf numFmtId="0" fontId="0" fillId="0" borderId="0" xfId="0" applyFont="1" applyFill="1" applyBorder="1" applyAlignment="1">
      <alignment horizontal="right" vertical="center"/>
    </xf>
    <xf numFmtId="0" fontId="0" fillId="0" borderId="0" xfId="0" applyFont="1" applyFill="1"/>
    <xf numFmtId="4" fontId="4" fillId="0" borderId="0" xfId="60" applyNumberFormat="1"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4" fillId="0" borderId="0" xfId="0" applyFont="1" applyFill="1" applyBorder="1" applyAlignment="1">
      <alignment horizontal="left" vertical="center"/>
    </xf>
    <xf numFmtId="4" fontId="4" fillId="0" borderId="0" xfId="0" applyNumberFormat="1" applyFont="1" applyFill="1" applyBorder="1" applyAlignment="1">
      <alignment horizontal="left" vertical="center"/>
    </xf>
    <xf numFmtId="0" fontId="0" fillId="0" borderId="0" xfId="0" applyFont="1" applyFill="1" applyBorder="1" applyAlignment="1">
      <alignment vertical="center" wrapText="1"/>
    </xf>
    <xf numFmtId="10" fontId="4" fillId="0" borderId="0" xfId="61" applyNumberFormat="1" applyFont="1" applyFill="1" applyBorder="1" applyAlignment="1">
      <alignment horizontal="left" vertical="center"/>
    </xf>
    <xf numFmtId="10" fontId="4" fillId="0" borderId="0" xfId="0" applyNumberFormat="1" applyFont="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14" fontId="62" fillId="0" borderId="0" xfId="0" applyNumberFormat="1" applyFont="1" applyFill="1" applyBorder="1" applyAlignment="1">
      <alignment horizontal="left" vertical="center"/>
    </xf>
    <xf numFmtId="0" fontId="63" fillId="0" borderId="0" xfId="0" applyFont="1" applyFill="1" applyBorder="1" applyAlignment="1">
      <alignment vertical="center"/>
    </xf>
    <xf numFmtId="0" fontId="0" fillId="0" borderId="0" xfId="0" applyFont="1" applyAlignment="1"/>
    <xf numFmtId="4" fontId="4" fillId="62" borderId="5" xfId="0" applyNumberFormat="1" applyFont="1" applyFill="1" applyBorder="1" applyAlignment="1">
      <alignment horizontal="center" vertical="center" wrapText="1"/>
    </xf>
    <xf numFmtId="0" fontId="0" fillId="64" borderId="3" xfId="0" applyFont="1" applyFill="1" applyBorder="1" applyAlignment="1">
      <alignment horizontal="center"/>
    </xf>
    <xf numFmtId="0" fontId="0" fillId="64" borderId="4" xfId="0" applyFont="1" applyFill="1" applyBorder="1" applyAlignment="1">
      <alignment horizontal="center"/>
    </xf>
    <xf numFmtId="0" fontId="0" fillId="64" borderId="4" xfId="0" applyFont="1" applyFill="1" applyBorder="1" applyAlignment="1">
      <alignment horizontal="center" vertical="center"/>
    </xf>
    <xf numFmtId="180" fontId="4" fillId="64" borderId="4" xfId="0" applyNumberFormat="1" applyFont="1" applyFill="1" applyBorder="1" applyAlignment="1">
      <alignment horizontal="center" vertical="center"/>
    </xf>
    <xf numFmtId="0" fontId="4" fillId="64" borderId="4" xfId="0" applyFont="1" applyFill="1" applyBorder="1" applyAlignment="1">
      <alignment horizontal="left" vertical="center" wrapText="1"/>
    </xf>
    <xf numFmtId="0" fontId="0" fillId="64" borderId="4" xfId="0" applyFont="1" applyFill="1" applyBorder="1"/>
    <xf numFmtId="4" fontId="4" fillId="64" borderId="4" xfId="0" applyNumberFormat="1" applyFont="1" applyFill="1" applyBorder="1"/>
    <xf numFmtId="4" fontId="0" fillId="64" borderId="4" xfId="0" applyNumberFormat="1" applyFont="1" applyFill="1" applyBorder="1"/>
    <xf numFmtId="4" fontId="65" fillId="64" borderId="4" xfId="0" applyNumberFormat="1" applyFont="1" applyFill="1" applyBorder="1" applyAlignment="1">
      <alignment horizontal="center" vertical="center"/>
    </xf>
    <xf numFmtId="166" fontId="0" fillId="64" borderId="4" xfId="0" applyNumberFormat="1" applyFont="1" applyFill="1" applyBorder="1"/>
    <xf numFmtId="4" fontId="4" fillId="64" borderId="5" xfId="0" applyNumberFormat="1" applyFont="1" applyFill="1" applyBorder="1"/>
    <xf numFmtId="0" fontId="36" fillId="65" borderId="3" xfId="0" applyFont="1" applyFill="1" applyBorder="1" applyAlignment="1">
      <alignment horizontal="center" vertical="center"/>
    </xf>
    <xf numFmtId="0" fontId="36" fillId="65" borderId="4" xfId="0" applyFont="1" applyFill="1" applyBorder="1" applyAlignment="1">
      <alignment horizontal="center" vertical="center"/>
    </xf>
    <xf numFmtId="165" fontId="33" fillId="65" borderId="4" xfId="0" applyNumberFormat="1" applyFont="1" applyFill="1" applyBorder="1" applyAlignment="1">
      <alignment horizontal="center" vertical="center"/>
    </xf>
    <xf numFmtId="0" fontId="33" fillId="65" borderId="4" xfId="0" applyFont="1" applyFill="1" applyBorder="1" applyAlignment="1">
      <alignment horizontal="left" vertical="center" wrapText="1"/>
    </xf>
    <xf numFmtId="0" fontId="36" fillId="65" borderId="4" xfId="0" applyFont="1" applyFill="1" applyBorder="1" applyAlignment="1">
      <alignment horizontal="left" vertical="center"/>
    </xf>
    <xf numFmtId="0" fontId="33" fillId="65" borderId="4" xfId="0" applyFont="1" applyFill="1" applyBorder="1" applyAlignment="1">
      <alignment horizontal="left" vertical="center"/>
    </xf>
    <xf numFmtId="0" fontId="65" fillId="65" borderId="4" xfId="0" applyFont="1" applyFill="1" applyBorder="1" applyAlignment="1">
      <alignment horizontal="center" vertical="center" wrapText="1"/>
    </xf>
    <xf numFmtId="4" fontId="33" fillId="65" borderId="5" xfId="0" applyNumberFormat="1" applyFont="1" applyFill="1" applyBorder="1" applyAlignment="1">
      <alignment horizontal="left" vertical="center"/>
    </xf>
    <xf numFmtId="0" fontId="36" fillId="0" borderId="0" xfId="0" applyFont="1" applyAlignment="1"/>
    <xf numFmtId="4" fontId="36" fillId="0" borderId="0" xfId="0" applyNumberFormat="1" applyFont="1" applyAlignment="1"/>
    <xf numFmtId="0" fontId="36" fillId="0" borderId="0" xfId="0" applyFont="1" applyFill="1" applyBorder="1" applyAlignment="1">
      <alignment horizontal="left" vertical="center"/>
    </xf>
    <xf numFmtId="0" fontId="36" fillId="60" borderId="3" xfId="0" applyFont="1" applyFill="1" applyBorder="1" applyAlignment="1">
      <alignment horizontal="center"/>
    </xf>
    <xf numFmtId="0" fontId="36" fillId="60" borderId="4" xfId="0" applyFont="1" applyFill="1" applyBorder="1" applyAlignment="1">
      <alignment horizontal="center"/>
    </xf>
    <xf numFmtId="0" fontId="33" fillId="60" borderId="4" xfId="0" applyNumberFormat="1" applyFont="1" applyFill="1" applyBorder="1" applyAlignment="1">
      <alignment horizontal="center" vertical="center"/>
    </xf>
    <xf numFmtId="0" fontId="33" fillId="60" borderId="4" xfId="0" applyFont="1" applyFill="1" applyBorder="1" applyAlignment="1">
      <alignment horizontal="left" vertical="center" wrapText="1"/>
    </xf>
    <xf numFmtId="0" fontId="36" fillId="60" borderId="4" xfId="0" applyFont="1" applyFill="1" applyBorder="1"/>
    <xf numFmtId="4" fontId="33" fillId="60" borderId="4" xfId="0" applyNumberFormat="1" applyFont="1" applyFill="1" applyBorder="1"/>
    <xf numFmtId="4" fontId="36" fillId="60" borderId="4" xfId="0" applyNumberFormat="1" applyFont="1" applyFill="1" applyBorder="1"/>
    <xf numFmtId="44" fontId="33" fillId="60" borderId="5" xfId="188" applyFont="1" applyFill="1" applyBorder="1" applyAlignment="1">
      <alignment horizontal="center" vertical="center"/>
    </xf>
    <xf numFmtId="10" fontId="61" fillId="0" borderId="0" xfId="61" applyNumberFormat="1" applyFont="1" applyAlignment="1"/>
    <xf numFmtId="0" fontId="61" fillId="0" borderId="0" xfId="0" applyFont="1" applyAlignment="1"/>
    <xf numFmtId="4" fontId="61" fillId="0" borderId="0" xfId="0" applyNumberFormat="1" applyFont="1" applyAlignment="1"/>
    <xf numFmtId="0" fontId="61" fillId="0" borderId="0" xfId="0" applyFont="1"/>
    <xf numFmtId="0" fontId="61" fillId="0" borderId="0" xfId="0" applyFont="1" applyBorder="1"/>
    <xf numFmtId="0" fontId="0" fillId="0" borderId="0" xfId="0" applyFont="1" applyFill="1" applyAlignment="1"/>
    <xf numFmtId="0" fontId="0" fillId="0" borderId="0" xfId="0" applyFont="1" applyFill="1" applyBorder="1"/>
    <xf numFmtId="0" fontId="0" fillId="0" borderId="0" xfId="0" applyFont="1" applyAlignment="1">
      <alignment horizontal="center"/>
    </xf>
    <xf numFmtId="0" fontId="0" fillId="0" borderId="0" xfId="0" applyFont="1" applyAlignment="1">
      <alignment wrapText="1"/>
    </xf>
    <xf numFmtId="0" fontId="61" fillId="0" borderId="31" xfId="0" applyFont="1" applyBorder="1" applyAlignment="1">
      <alignment horizontal="center" vertical="center"/>
    </xf>
    <xf numFmtId="0" fontId="61" fillId="0" borderId="32" xfId="0" applyFont="1" applyBorder="1" applyAlignment="1">
      <alignment horizontal="center" vertical="center"/>
    </xf>
    <xf numFmtId="0" fontId="61" fillId="0" borderId="34" xfId="0" applyFont="1" applyBorder="1" applyAlignment="1">
      <alignment horizontal="center" vertical="center"/>
    </xf>
    <xf numFmtId="0" fontId="61" fillId="0" borderId="35" xfId="0" applyFont="1" applyBorder="1" applyAlignment="1">
      <alignment horizontal="center" vertical="center"/>
    </xf>
    <xf numFmtId="165" fontId="61" fillId="0" borderId="35" xfId="0" applyNumberFormat="1" applyFont="1" applyBorder="1" applyAlignment="1">
      <alignment horizontal="center" vertical="center"/>
    </xf>
    <xf numFmtId="0" fontId="61" fillId="0" borderId="35" xfId="1" applyNumberFormat="1" applyFont="1" applyFill="1" applyBorder="1" applyAlignment="1" applyProtection="1">
      <alignment horizontal="left" vertical="center" wrapText="1"/>
    </xf>
    <xf numFmtId="10" fontId="61" fillId="0" borderId="35" xfId="61" applyNumberFormat="1" applyFont="1" applyBorder="1" applyAlignment="1">
      <alignment horizontal="center" vertical="center"/>
    </xf>
    <xf numFmtId="44" fontId="61" fillId="0" borderId="35" xfId="188" applyFont="1" applyFill="1" applyBorder="1" applyAlignment="1">
      <alignment horizontal="center" vertical="center"/>
    </xf>
    <xf numFmtId="4" fontId="62" fillId="0" borderId="35" xfId="0" applyNumberFormat="1" applyFont="1" applyFill="1" applyBorder="1" applyAlignment="1">
      <alignment horizontal="center" vertical="center"/>
    </xf>
    <xf numFmtId="44" fontId="62" fillId="0" borderId="36" xfId="188" applyFont="1" applyFill="1" applyBorder="1" applyAlignment="1">
      <alignment horizontal="center" vertical="center"/>
    </xf>
    <xf numFmtId="4" fontId="34" fillId="0" borderId="0" xfId="0" applyNumberFormat="1" applyFont="1" applyBorder="1"/>
    <xf numFmtId="4" fontId="0" fillId="0" borderId="0" xfId="0" applyNumberFormat="1" applyFont="1" applyBorder="1" applyAlignment="1">
      <alignment horizontal="right" vertical="center"/>
    </xf>
    <xf numFmtId="4" fontId="34" fillId="0" borderId="0" xfId="0" applyNumberFormat="1" applyFont="1" applyBorder="1" applyAlignment="1">
      <alignment horizontal="left" vertical="center"/>
    </xf>
    <xf numFmtId="14" fontId="0" fillId="0" borderId="0" xfId="0" applyNumberFormat="1" applyFont="1" applyBorder="1" applyAlignment="1">
      <alignment horizontal="right" vertical="center"/>
    </xf>
    <xf numFmtId="0" fontId="4" fillId="0" borderId="0" xfId="0" applyFont="1" applyBorder="1" applyAlignment="1">
      <alignment vertical="center"/>
    </xf>
    <xf numFmtId="4" fontId="4" fillId="0" borderId="0" xfId="0" applyNumberFormat="1" applyFont="1" applyBorder="1" applyAlignment="1">
      <alignment horizontal="right" vertical="center"/>
    </xf>
    <xf numFmtId="0" fontId="0" fillId="0" borderId="0" xfId="0" applyFont="1" applyBorder="1" applyAlignment="1">
      <alignment vertical="center" wrapText="1"/>
    </xf>
    <xf numFmtId="172" fontId="0" fillId="0" borderId="0" xfId="0" applyNumberFormat="1" applyFont="1" applyBorder="1" applyAlignment="1">
      <alignment horizontal="left" vertical="center"/>
    </xf>
    <xf numFmtId="4" fontId="65" fillId="0" borderId="0" xfId="0" applyNumberFormat="1" applyFont="1" applyBorder="1" applyAlignment="1">
      <alignment horizontal="right" vertical="center"/>
    </xf>
    <xf numFmtId="4" fontId="65" fillId="0" borderId="0" xfId="0" applyNumberFormat="1" applyFont="1" applyBorder="1" applyAlignment="1">
      <alignment horizontal="center" vertical="center"/>
    </xf>
    <xf numFmtId="0" fontId="0" fillId="0" borderId="0" xfId="0" applyFont="1" applyBorder="1" applyAlignment="1">
      <alignment horizontal="right" vertical="center"/>
    </xf>
    <xf numFmtId="4" fontId="4" fillId="0" borderId="0" xfId="0" applyNumberFormat="1" applyFont="1" applyBorder="1" applyAlignment="1">
      <alignment horizontal="left" vertical="center"/>
    </xf>
    <xf numFmtId="172" fontId="0" fillId="0" borderId="0" xfId="0" applyNumberFormat="1" applyFont="1" applyBorder="1" applyAlignment="1">
      <alignment horizontal="center" vertical="center"/>
    </xf>
    <xf numFmtId="0" fontId="0" fillId="0" borderId="0" xfId="0" applyFont="1" applyAlignment="1">
      <alignment horizontal="right"/>
    </xf>
    <xf numFmtId="10" fontId="4" fillId="0" borderId="0" xfId="0" applyNumberFormat="1" applyFont="1" applyBorder="1" applyAlignment="1">
      <alignment horizontal="left" vertical="center"/>
    </xf>
    <xf numFmtId="14" fontId="62" fillId="0" borderId="0" xfId="0" applyNumberFormat="1" applyFont="1" applyBorder="1" applyAlignment="1">
      <alignment horizontal="left" vertical="center"/>
    </xf>
    <xf numFmtId="43" fontId="0" fillId="0" borderId="0" xfId="60" applyFont="1" applyFill="1" applyBorder="1" applyAlignment="1">
      <alignment vertical="center"/>
    </xf>
    <xf numFmtId="0" fontId="4" fillId="0" borderId="0" xfId="0" applyFont="1" applyFill="1" applyBorder="1" applyAlignment="1">
      <alignment horizontal="right" vertical="center"/>
    </xf>
    <xf numFmtId="14" fontId="0" fillId="0" borderId="0" xfId="0" applyNumberFormat="1" applyFont="1" applyFill="1" applyBorder="1" applyAlignment="1">
      <alignment horizontal="left" vertical="center"/>
    </xf>
    <xf numFmtId="10" fontId="0" fillId="0" borderId="0" xfId="61" applyNumberFormat="1" applyFont="1" applyFill="1" applyBorder="1" applyAlignment="1">
      <alignment horizontal="left" vertical="center"/>
    </xf>
    <xf numFmtId="4" fontId="0" fillId="0" borderId="0" xfId="0" applyNumberFormat="1" applyFont="1" applyFill="1" applyBorder="1" applyAlignment="1">
      <alignment horizontal="left" vertical="center"/>
    </xf>
    <xf numFmtId="0" fontId="0" fillId="0" borderId="16"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16" xfId="0" applyFont="1" applyFill="1" applyBorder="1" applyAlignment="1">
      <alignment horizontal="left" vertical="center" wrapText="1"/>
    </xf>
    <xf numFmtId="0" fontId="0" fillId="0" borderId="16" xfId="0" applyFont="1" applyFill="1" applyBorder="1"/>
    <xf numFmtId="0" fontId="0" fillId="0" borderId="16" xfId="0" applyFont="1" applyFill="1" applyBorder="1" applyAlignment="1">
      <alignment vertical="center"/>
    </xf>
    <xf numFmtId="0" fontId="72" fillId="58" borderId="3" xfId="2" applyFont="1" applyFill="1" applyBorder="1" applyAlignment="1">
      <alignment horizontal="center" vertical="center"/>
    </xf>
    <xf numFmtId="0" fontId="3" fillId="0" borderId="31" xfId="2" applyFont="1" applyBorder="1" applyAlignment="1">
      <alignment horizontal="center" vertical="center"/>
    </xf>
    <xf numFmtId="0" fontId="3" fillId="0" borderId="34" xfId="2" applyFont="1" applyBorder="1" applyAlignment="1">
      <alignment horizontal="center" vertical="center"/>
    </xf>
    <xf numFmtId="0" fontId="3" fillId="0" borderId="37" xfId="2" applyFont="1" applyBorder="1" applyAlignment="1">
      <alignment horizontal="center" vertical="center"/>
    </xf>
    <xf numFmtId="0" fontId="3" fillId="0" borderId="3" xfId="2" applyFont="1" applyBorder="1" applyAlignment="1">
      <alignment horizontal="center" vertical="center"/>
    </xf>
    <xf numFmtId="171" fontId="0" fillId="0" borderId="0" xfId="0" applyNumberFormat="1" applyFont="1"/>
    <xf numFmtId="0" fontId="0" fillId="0" borderId="0" xfId="3" applyFont="1" applyBorder="1"/>
    <xf numFmtId="0" fontId="0" fillId="0" borderId="0" xfId="3" applyFont="1" applyBorder="1" applyAlignment="1">
      <alignment horizontal="left"/>
    </xf>
    <xf numFmtId="0" fontId="0" fillId="0" borderId="0" xfId="3" applyFont="1" applyFill="1" applyBorder="1" applyAlignment="1">
      <alignment horizontal="left"/>
    </xf>
    <xf numFmtId="0" fontId="0" fillId="0" borderId="0" xfId="0" applyFont="1" applyBorder="1" applyAlignment="1">
      <alignment horizontal="right"/>
    </xf>
    <xf numFmtId="4" fontId="4" fillId="0" borderId="0" xfId="0" applyNumberFormat="1" applyFont="1" applyBorder="1" applyAlignment="1">
      <alignment horizontal="left"/>
    </xf>
    <xf numFmtId="0" fontId="62" fillId="0" borderId="0" xfId="0" applyFont="1" applyBorder="1" applyAlignment="1">
      <alignment horizontal="left"/>
    </xf>
    <xf numFmtId="14" fontId="62" fillId="0" borderId="0" xfId="0" applyNumberFormat="1" applyFont="1" applyBorder="1" applyAlignment="1">
      <alignment horizontal="left"/>
    </xf>
    <xf numFmtId="0" fontId="73" fillId="62" borderId="3" xfId="2" applyFont="1" applyFill="1" applyBorder="1" applyAlignment="1">
      <alignment horizontal="center" vertical="center"/>
    </xf>
    <xf numFmtId="0" fontId="74" fillId="0" borderId="0" xfId="0" applyFont="1"/>
    <xf numFmtId="171" fontId="74" fillId="0" borderId="0" xfId="0" applyNumberFormat="1" applyFont="1"/>
    <xf numFmtId="10" fontId="73" fillId="62" borderId="4" xfId="2" applyNumberFormat="1" applyFont="1" applyFill="1" applyBorder="1" applyAlignment="1">
      <alignment vertical="center"/>
    </xf>
    <xf numFmtId="10" fontId="73" fillId="62" borderId="5" xfId="2" applyNumberFormat="1" applyFont="1" applyFill="1" applyBorder="1" applyAlignment="1">
      <alignment vertical="center"/>
    </xf>
    <xf numFmtId="0" fontId="0" fillId="0" borderId="2" xfId="0" applyFont="1" applyBorder="1"/>
    <xf numFmtId="0" fontId="0" fillId="0" borderId="0" xfId="3" applyFont="1" applyFill="1" applyBorder="1"/>
    <xf numFmtId="10" fontId="73" fillId="62" borderId="4" xfId="2" applyNumberFormat="1" applyFont="1" applyFill="1" applyBorder="1" applyAlignment="1">
      <alignment horizontal="center" vertical="center"/>
    </xf>
    <xf numFmtId="10" fontId="73" fillId="62" borderId="5" xfId="2" applyNumberFormat="1" applyFont="1" applyFill="1" applyBorder="1" applyAlignment="1">
      <alignment horizontal="center" vertical="center"/>
    </xf>
    <xf numFmtId="0" fontId="0" fillId="0" borderId="0" xfId="0" applyFont="1" applyAlignment="1">
      <alignment horizontal="right" vertical="center"/>
    </xf>
    <xf numFmtId="10" fontId="72" fillId="58" borderId="5" xfId="2" applyNumberFormat="1" applyFont="1" applyFill="1" applyBorder="1" applyAlignment="1">
      <alignment vertical="center"/>
    </xf>
    <xf numFmtId="10" fontId="3" fillId="0" borderId="33" xfId="2" applyNumberFormat="1" applyFont="1" applyBorder="1" applyAlignment="1">
      <alignment vertical="center"/>
    </xf>
    <xf numFmtId="10" fontId="3" fillId="0" borderId="36" xfId="2" applyNumberFormat="1" applyFont="1" applyBorder="1" applyAlignment="1">
      <alignment vertical="center"/>
    </xf>
    <xf numFmtId="10" fontId="72" fillId="58" borderId="4" xfId="2" applyNumberFormat="1" applyFont="1" applyFill="1" applyBorder="1" applyAlignment="1">
      <alignment horizontal="center" vertical="center"/>
    </xf>
    <xf numFmtId="10" fontId="3" fillId="0" borderId="32" xfId="2" applyNumberFormat="1" applyFont="1" applyBorder="1" applyAlignment="1">
      <alignment horizontal="center" vertical="center"/>
    </xf>
    <xf numFmtId="10" fontId="3" fillId="0" borderId="35" xfId="2" applyNumberFormat="1" applyFont="1" applyBorder="1" applyAlignment="1">
      <alignment horizontal="center" vertical="center"/>
    </xf>
    <xf numFmtId="10" fontId="3" fillId="0" borderId="39" xfId="2" applyNumberFormat="1" applyFont="1" applyBorder="1" applyAlignment="1">
      <alignment vertical="center"/>
    </xf>
    <xf numFmtId="10" fontId="3" fillId="0" borderId="5" xfId="2" applyNumberFormat="1" applyFont="1" applyBorder="1" applyAlignment="1">
      <alignment vertical="center"/>
    </xf>
    <xf numFmtId="10" fontId="3" fillId="0" borderId="38" xfId="2" applyNumberFormat="1" applyFont="1" applyBorder="1" applyAlignment="1">
      <alignment horizontal="center" vertical="center"/>
    </xf>
    <xf numFmtId="10" fontId="3" fillId="0" borderId="4" xfId="2" applyNumberFormat="1" applyFont="1" applyBorder="1" applyAlignment="1">
      <alignment horizontal="center" vertical="center"/>
    </xf>
    <xf numFmtId="0" fontId="3" fillId="0" borderId="0" xfId="0" applyFont="1" applyAlignment="1">
      <alignment vertical="center"/>
    </xf>
    <xf numFmtId="4" fontId="3" fillId="0" borderId="0" xfId="0" applyNumberFormat="1" applyFont="1" applyAlignment="1">
      <alignment vertical="center"/>
    </xf>
    <xf numFmtId="0" fontId="3" fillId="0" borderId="0" xfId="0" applyFont="1" applyAlignment="1">
      <alignment horizontal="center" vertical="center"/>
    </xf>
    <xf numFmtId="4" fontId="3" fillId="0" borderId="0" xfId="0" applyNumberFormat="1" applyFont="1" applyAlignment="1">
      <alignment horizontal="center" vertical="center"/>
    </xf>
    <xf numFmtId="4" fontId="65" fillId="0" borderId="0" xfId="0" applyNumberFormat="1" applyFont="1" applyAlignment="1">
      <alignment horizontal="center" vertical="center"/>
    </xf>
    <xf numFmtId="0" fontId="3" fillId="0" borderId="0" xfId="0" applyFont="1" applyAlignment="1">
      <alignment horizontal="right" vertical="center"/>
    </xf>
    <xf numFmtId="0" fontId="59" fillId="0" borderId="0" xfId="0" applyFont="1" applyAlignment="1">
      <alignment vertical="center"/>
    </xf>
    <xf numFmtId="4" fontId="62" fillId="58" borderId="4" xfId="0" applyNumberFormat="1" applyFont="1" applyFill="1" applyBorder="1" applyAlignment="1">
      <alignment horizontal="center" vertical="center" wrapText="1"/>
    </xf>
    <xf numFmtId="0" fontId="3" fillId="0" borderId="31" xfId="0" applyFont="1" applyBorder="1" applyAlignment="1">
      <alignment horizontal="center" vertical="center" wrapText="1"/>
    </xf>
    <xf numFmtId="4" fontId="3" fillId="0" borderId="32" xfId="0" applyNumberFormat="1" applyFont="1" applyBorder="1" applyAlignment="1">
      <alignment horizontal="center" vertical="center" wrapText="1"/>
    </xf>
    <xf numFmtId="44" fontId="62" fillId="0" borderId="32" xfId="188" applyFont="1" applyBorder="1" applyAlignment="1">
      <alignment horizontal="center" vertical="center" wrapText="1"/>
    </xf>
    <xf numFmtId="44" fontId="3" fillId="0" borderId="33" xfId="188" applyFont="1" applyBorder="1" applyAlignment="1">
      <alignment horizontal="center" vertical="center" wrapText="1"/>
    </xf>
    <xf numFmtId="0" fontId="3" fillId="0" borderId="34" xfId="0" applyFont="1" applyBorder="1" applyAlignment="1">
      <alignment horizontal="center" vertical="center" wrapText="1"/>
    </xf>
    <xf numFmtId="4" fontId="3" fillId="0" borderId="35" xfId="0" applyNumberFormat="1" applyFont="1" applyBorder="1" applyAlignment="1">
      <alignment horizontal="center" vertical="center" wrapText="1"/>
    </xf>
    <xf numFmtId="44" fontId="62" fillId="0" borderId="35" xfId="188" applyFont="1" applyBorder="1" applyAlignment="1">
      <alignment horizontal="center" vertical="center"/>
    </xf>
    <xf numFmtId="44" fontId="3" fillId="0" borderId="36" xfId="188" applyFont="1" applyBorder="1" applyAlignment="1">
      <alignment horizontal="center" vertical="center" wrapText="1"/>
    </xf>
    <xf numFmtId="0" fontId="3" fillId="0" borderId="37" xfId="0" applyFont="1" applyBorder="1" applyAlignment="1">
      <alignment horizontal="center" vertical="center" wrapText="1"/>
    </xf>
    <xf numFmtId="4" fontId="3" fillId="0" borderId="38" xfId="0" applyNumberFormat="1" applyFont="1" applyBorder="1" applyAlignment="1">
      <alignment horizontal="center" vertical="center" wrapText="1"/>
    </xf>
    <xf numFmtId="44" fontId="3" fillId="0" borderId="39" xfId="188" applyFont="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vertical="center"/>
    </xf>
    <xf numFmtId="4" fontId="3" fillId="0" borderId="0" xfId="0" applyNumberFormat="1" applyFont="1" applyFill="1" applyAlignment="1">
      <alignment horizontal="center" vertical="center"/>
    </xf>
    <xf numFmtId="4" fontId="65" fillId="0" borderId="0" xfId="0" applyNumberFormat="1" applyFont="1" applyFill="1" applyAlignment="1">
      <alignment horizontal="center" vertical="center"/>
    </xf>
    <xf numFmtId="0" fontId="0" fillId="0" borderId="37" xfId="0" applyFont="1" applyBorder="1" applyAlignment="1">
      <alignment horizontal="center" vertical="center"/>
    </xf>
    <xf numFmtId="44" fontId="62" fillId="0" borderId="38" xfId="188" applyFont="1" applyBorder="1" applyAlignment="1">
      <alignment horizontal="center" vertical="center" wrapText="1"/>
    </xf>
    <xf numFmtId="44" fontId="62" fillId="0" borderId="35" xfId="188" applyFont="1" applyBorder="1" applyAlignment="1">
      <alignment horizontal="center" vertical="center" wrapText="1"/>
    </xf>
    <xf numFmtId="4" fontId="3" fillId="0" borderId="0" xfId="0" applyNumberFormat="1" applyFont="1" applyFill="1" applyAlignment="1">
      <alignment vertical="center"/>
    </xf>
    <xf numFmtId="0" fontId="3" fillId="0" borderId="3" xfId="0" applyFont="1" applyBorder="1" applyAlignment="1">
      <alignment horizontal="center" vertical="center" wrapText="1"/>
    </xf>
    <xf numFmtId="4" fontId="3" fillId="0" borderId="4" xfId="0" applyNumberFormat="1" applyFont="1" applyBorder="1" applyAlignment="1">
      <alignment horizontal="center" vertical="center" wrapText="1"/>
    </xf>
    <xf numFmtId="44" fontId="3" fillId="0" borderId="5" xfId="188" applyFont="1" applyBorder="1" applyAlignment="1">
      <alignment horizontal="center" vertical="center" wrapText="1"/>
    </xf>
    <xf numFmtId="0" fontId="3" fillId="0" borderId="3" xfId="0" applyFont="1" applyFill="1" applyBorder="1" applyAlignment="1">
      <alignment horizontal="center" vertical="center" wrapText="1"/>
    </xf>
    <xf numFmtId="4" fontId="3" fillId="0" borderId="4" xfId="0" applyNumberFormat="1" applyFont="1" applyFill="1" applyBorder="1" applyAlignment="1">
      <alignment horizontal="center" vertical="center" wrapText="1"/>
    </xf>
    <xf numFmtId="44" fontId="62" fillId="0" borderId="4" xfId="188" applyFont="1" applyFill="1" applyBorder="1" applyAlignment="1">
      <alignment horizontal="center" vertical="center" wrapText="1"/>
    </xf>
    <xf numFmtId="44" fontId="3" fillId="0" borderId="5" xfId="188" applyFont="1" applyFill="1" applyBorder="1" applyAlignment="1">
      <alignment horizontal="center" vertical="center" wrapText="1"/>
    </xf>
    <xf numFmtId="0" fontId="36" fillId="0" borderId="0" xfId="0" applyFont="1" applyAlignment="1">
      <alignment vertical="center"/>
    </xf>
    <xf numFmtId="0" fontId="3" fillId="0" borderId="31" xfId="0" applyFont="1" applyFill="1" applyBorder="1" applyAlignment="1">
      <alignment horizontal="center" vertical="center" wrapText="1"/>
    </xf>
    <xf numFmtId="4" fontId="3" fillId="0" borderId="32" xfId="0" applyNumberFormat="1" applyFont="1" applyFill="1" applyBorder="1" applyAlignment="1">
      <alignment horizontal="center" vertical="center" wrapText="1"/>
    </xf>
    <xf numFmtId="44" fontId="62" fillId="0" borderId="32" xfId="188" applyFont="1" applyFill="1" applyBorder="1" applyAlignment="1">
      <alignment horizontal="center" vertical="center" wrapText="1"/>
    </xf>
    <xf numFmtId="44" fontId="3" fillId="0" borderId="33" xfId="188" applyFont="1" applyFill="1" applyBorder="1" applyAlignment="1">
      <alignment horizontal="center" vertical="center" wrapText="1"/>
    </xf>
    <xf numFmtId="44" fontId="62" fillId="0" borderId="38" xfId="188"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35" xfId="0" applyFont="1" applyBorder="1" applyAlignment="1">
      <alignment horizontal="center" vertical="center" wrapText="1"/>
    </xf>
    <xf numFmtId="44" fontId="62" fillId="0" borderId="35" xfId="188" applyFont="1" applyFill="1" applyBorder="1" applyAlignment="1">
      <alignment horizontal="center" vertical="center" wrapText="1"/>
    </xf>
    <xf numFmtId="0" fontId="0" fillId="0" borderId="0" xfId="0" applyFont="1" applyBorder="1" applyAlignment="1">
      <alignment horizontal="left" vertical="center"/>
    </xf>
    <xf numFmtId="0" fontId="4" fillId="62" borderId="4" xfId="0" applyFont="1" applyFill="1" applyBorder="1" applyAlignment="1">
      <alignment horizontal="center" vertical="center"/>
    </xf>
    <xf numFmtId="0" fontId="4" fillId="62" borderId="5" xfId="0" applyFont="1" applyFill="1" applyBorder="1" applyAlignment="1">
      <alignment horizontal="center" vertical="center"/>
    </xf>
    <xf numFmtId="0" fontId="4" fillId="62" borderId="4" xfId="0" applyFont="1" applyFill="1" applyBorder="1" applyAlignment="1">
      <alignment horizontal="center" vertical="center" wrapText="1"/>
    </xf>
    <xf numFmtId="0" fontId="4" fillId="62" borderId="3" xfId="0" applyFont="1" applyFill="1" applyBorder="1" applyAlignment="1">
      <alignment horizontal="center" vertical="center"/>
    </xf>
    <xf numFmtId="0" fontId="4" fillId="0" borderId="4" xfId="0" applyFont="1" applyFill="1" applyBorder="1" applyAlignment="1">
      <alignment horizontal="right" vertical="center"/>
    </xf>
    <xf numFmtId="0" fontId="34" fillId="0" borderId="0" xfId="0" applyFont="1" applyAlignment="1">
      <alignment vertical="center"/>
    </xf>
    <xf numFmtId="169" fontId="3" fillId="0" borderId="35" xfId="0" applyNumberFormat="1" applyFont="1" applyBorder="1" applyAlignment="1">
      <alignment horizontal="center" vertical="center" wrapText="1"/>
    </xf>
    <xf numFmtId="169" fontId="3" fillId="0" borderId="38" xfId="0" applyNumberFormat="1" applyFont="1" applyBorder="1" applyAlignment="1">
      <alignment horizontal="center" vertical="center" wrapText="1"/>
    </xf>
    <xf numFmtId="169" fontId="3" fillId="0" borderId="32" xfId="0" applyNumberFormat="1" applyFont="1" applyBorder="1" applyAlignment="1">
      <alignment horizontal="center" vertical="center" wrapText="1"/>
    </xf>
    <xf numFmtId="169" fontId="3" fillId="0" borderId="4" xfId="0" applyNumberFormat="1" applyFont="1" applyBorder="1" applyAlignment="1">
      <alignment horizontal="center" vertical="center" wrapText="1"/>
    </xf>
    <xf numFmtId="169" fontId="3" fillId="0" borderId="32" xfId="0" applyNumberFormat="1" applyFont="1" applyFill="1" applyBorder="1" applyAlignment="1">
      <alignment horizontal="center" vertical="center" wrapText="1"/>
    </xf>
    <xf numFmtId="169" fontId="3" fillId="0" borderId="4" xfId="0" applyNumberFormat="1" applyFont="1" applyFill="1" applyBorder="1" applyAlignment="1">
      <alignment horizontal="center" vertical="center" wrapText="1"/>
    </xf>
    <xf numFmtId="0" fontId="3" fillId="0" borderId="0" xfId="0" applyFont="1" applyAlignment="1">
      <alignment horizontal="left" vertical="center"/>
    </xf>
    <xf numFmtId="4" fontId="61" fillId="0" borderId="0" xfId="0" applyNumberFormat="1" applyFont="1" applyAlignment="1">
      <alignment horizontal="center" vertical="center"/>
    </xf>
    <xf numFmtId="0" fontId="0" fillId="0" borderId="17" xfId="0" applyFont="1" applyFill="1" applyBorder="1"/>
    <xf numFmtId="4" fontId="0" fillId="0" borderId="0" xfId="0" applyNumberFormat="1" applyFont="1" applyBorder="1" applyAlignment="1">
      <alignment horizontal="center" vertical="center"/>
    </xf>
    <xf numFmtId="10" fontId="0" fillId="0" borderId="0" xfId="0" applyNumberFormat="1" applyFont="1" applyBorder="1" applyAlignment="1">
      <alignment horizontal="center" vertical="center"/>
    </xf>
    <xf numFmtId="0" fontId="62" fillId="58" borderId="3" xfId="197" applyNumberFormat="1" applyFont="1" applyFill="1" applyBorder="1" applyAlignment="1">
      <alignment horizontal="center" vertical="center" wrapText="1"/>
    </xf>
    <xf numFmtId="0" fontId="62" fillId="58" borderId="4" xfId="197" applyNumberFormat="1" applyFont="1" applyFill="1" applyBorder="1" applyAlignment="1">
      <alignment horizontal="center" vertical="center" wrapText="1"/>
    </xf>
    <xf numFmtId="0" fontId="62" fillId="58" borderId="4" xfId="197" applyNumberFormat="1" applyFont="1" applyFill="1" applyBorder="1" applyAlignment="1">
      <alignment horizontal="center" vertical="center"/>
    </xf>
    <xf numFmtId="14" fontId="62" fillId="58" borderId="4" xfId="197" applyNumberFormat="1" applyFont="1" applyFill="1" applyBorder="1" applyAlignment="1">
      <alignment horizontal="center" vertical="center" wrapText="1"/>
    </xf>
    <xf numFmtId="0" fontId="4" fillId="58" borderId="5" xfId="0" applyFont="1" applyFill="1" applyBorder="1" applyAlignment="1">
      <alignment horizontal="center" vertical="center" wrapText="1"/>
    </xf>
    <xf numFmtId="4" fontId="4" fillId="62" borderId="17" xfId="0" applyNumberFormat="1" applyFont="1" applyFill="1" applyBorder="1" applyAlignment="1">
      <alignment horizontal="center" vertical="center" wrapText="1"/>
    </xf>
    <xf numFmtId="0" fontId="0" fillId="0" borderId="0" xfId="0" applyFont="1" applyBorder="1" applyAlignment="1"/>
    <xf numFmtId="0" fontId="61" fillId="26" borderId="32" xfId="0" quotePrefix="1" applyFont="1" applyFill="1" applyBorder="1" applyAlignment="1">
      <alignment horizontal="center" vertical="center"/>
    </xf>
    <xf numFmtId="0" fontId="61" fillId="26" borderId="32" xfId="0" applyFont="1" applyFill="1" applyBorder="1" applyAlignment="1">
      <alignment horizontal="center" vertical="center" wrapText="1"/>
    </xf>
    <xf numFmtId="17" fontId="61" fillId="26" borderId="32" xfId="0" quotePrefix="1" applyNumberFormat="1" applyFont="1" applyFill="1" applyBorder="1" applyAlignment="1">
      <alignment horizontal="center" vertical="center"/>
    </xf>
    <xf numFmtId="0" fontId="61" fillId="26" borderId="32" xfId="0" applyFont="1" applyFill="1" applyBorder="1" applyAlignment="1">
      <alignment horizontal="center" vertical="center"/>
    </xf>
    <xf numFmtId="44" fontId="61" fillId="26" borderId="32" xfId="188" applyFont="1" applyFill="1" applyBorder="1" applyAlignment="1">
      <alignment horizontal="center" vertical="center"/>
    </xf>
    <xf numFmtId="0" fontId="0" fillId="0" borderId="17" xfId="0" applyFont="1" applyBorder="1"/>
    <xf numFmtId="0" fontId="61" fillId="26" borderId="35" xfId="0" applyFont="1" applyFill="1" applyBorder="1" applyAlignment="1">
      <alignment horizontal="center" vertical="center" wrapText="1"/>
    </xf>
    <xf numFmtId="0" fontId="61" fillId="26" borderId="35" xfId="0" quotePrefix="1" applyFont="1" applyFill="1" applyBorder="1" applyAlignment="1">
      <alignment horizontal="center" vertical="center"/>
    </xf>
    <xf numFmtId="17" fontId="61" fillId="26" borderId="35" xfId="0" quotePrefix="1" applyNumberFormat="1" applyFont="1" applyFill="1" applyBorder="1" applyAlignment="1">
      <alignment horizontal="center" vertical="center"/>
    </xf>
    <xf numFmtId="0" fontId="61" fillId="26" borderId="35" xfId="0" applyFont="1" applyFill="1" applyBorder="1" applyAlignment="1">
      <alignment horizontal="center" vertical="center"/>
    </xf>
    <xf numFmtId="44" fontId="61" fillId="26" borderId="35" xfId="188" applyFont="1" applyFill="1" applyBorder="1" applyAlignment="1">
      <alignment horizontal="center" vertical="center"/>
    </xf>
    <xf numFmtId="0" fontId="0" fillId="26" borderId="38" xfId="0" quotePrefix="1" applyFont="1" applyFill="1" applyBorder="1" applyAlignment="1">
      <alignment horizontal="center" vertical="center"/>
    </xf>
    <xf numFmtId="0" fontId="34" fillId="26" borderId="38" xfId="0" applyFont="1" applyFill="1" applyBorder="1" applyAlignment="1">
      <alignment horizontal="center" vertical="center" wrapText="1"/>
    </xf>
    <xf numFmtId="0" fontId="61" fillId="26" borderId="38" xfId="0" applyFont="1" applyFill="1" applyBorder="1" applyAlignment="1">
      <alignment horizontal="center" vertical="center"/>
    </xf>
    <xf numFmtId="17" fontId="61" fillId="26" borderId="38" xfId="0" quotePrefix="1" applyNumberFormat="1" applyFont="1" applyFill="1" applyBorder="1" applyAlignment="1">
      <alignment horizontal="center" vertical="center"/>
    </xf>
    <xf numFmtId="0" fontId="61" fillId="26" borderId="38" xfId="197" applyFont="1" applyFill="1" applyBorder="1" applyAlignment="1">
      <alignment horizontal="center" vertical="center" wrapText="1"/>
    </xf>
    <xf numFmtId="44" fontId="0" fillId="26" borderId="38" xfId="188" applyFont="1" applyFill="1" applyBorder="1" applyAlignment="1">
      <alignment horizontal="center" vertical="center"/>
    </xf>
    <xf numFmtId="0" fontId="0" fillId="2" borderId="4" xfId="0" applyFont="1" applyFill="1" applyBorder="1"/>
    <xf numFmtId="0" fontId="0" fillId="0" borderId="4" xfId="0" applyFont="1" applyBorder="1"/>
    <xf numFmtId="0" fontId="0" fillId="0" borderId="0" xfId="0" applyBorder="1" applyAlignment="1">
      <alignment horizontal="center" vertical="center"/>
    </xf>
    <xf numFmtId="1" fontId="0" fillId="0" borderId="34" xfId="0" applyNumberFormat="1" applyFont="1" applyBorder="1" applyAlignment="1">
      <alignment horizontal="center" vertical="center"/>
    </xf>
    <xf numFmtId="179" fontId="0" fillId="0" borderId="0" xfId="0" applyNumberFormat="1" applyFont="1" applyBorder="1" applyAlignment="1">
      <alignment horizontal="center" vertical="center"/>
    </xf>
    <xf numFmtId="44" fontId="0" fillId="0" borderId="0" xfId="0" applyNumberFormat="1" applyFont="1" applyBorder="1" applyAlignment="1">
      <alignment horizontal="center" vertical="center"/>
    </xf>
    <xf numFmtId="1" fontId="0" fillId="0" borderId="37" xfId="0" applyNumberFormat="1" applyFont="1" applyBorder="1" applyAlignment="1">
      <alignment horizontal="center" vertical="center"/>
    </xf>
    <xf numFmtId="44" fontId="0" fillId="0" borderId="34" xfId="188" applyFont="1" applyBorder="1" applyAlignment="1">
      <alignment horizontal="center" vertical="center"/>
    </xf>
    <xf numFmtId="44" fontId="0" fillId="0" borderId="37" xfId="188" applyFont="1" applyBorder="1" applyAlignment="1">
      <alignment horizontal="center" vertical="center"/>
    </xf>
    <xf numFmtId="0" fontId="0" fillId="0" borderId="0" xfId="0" applyFont="1" applyAlignment="1">
      <alignment horizontal="center" vertical="center"/>
    </xf>
    <xf numFmtId="0" fontId="4" fillId="0" borderId="4" xfId="0" applyFont="1" applyFill="1" applyBorder="1" applyAlignment="1">
      <alignment horizontal="center" vertical="center"/>
    </xf>
    <xf numFmtId="0" fontId="0" fillId="0" borderId="4" xfId="0" applyFont="1" applyFill="1" applyBorder="1" applyAlignment="1">
      <alignment vertical="center"/>
    </xf>
    <xf numFmtId="0" fontId="62" fillId="62" borderId="4" xfId="0" applyFont="1" applyFill="1" applyBorder="1" applyAlignment="1">
      <alignment horizontal="center" vertical="center"/>
    </xf>
    <xf numFmtId="2" fontId="0" fillId="0" borderId="0" xfId="0" applyNumberFormat="1" applyFont="1" applyBorder="1" applyAlignment="1">
      <alignment horizontal="center" vertical="center"/>
    </xf>
    <xf numFmtId="2" fontId="0" fillId="0" borderId="32" xfId="0" applyNumberFormat="1" applyFont="1" applyBorder="1" applyAlignment="1">
      <alignment horizontal="center" vertical="center"/>
    </xf>
    <xf numFmtId="2" fontId="0" fillId="0" borderId="38" xfId="0" applyNumberFormat="1" applyFont="1" applyBorder="1" applyAlignment="1">
      <alignment horizontal="center" vertical="center"/>
    </xf>
    <xf numFmtId="0" fontId="56" fillId="0" borderId="0" xfId="0" applyFont="1" applyFill="1" applyBorder="1" applyAlignment="1">
      <alignment vertical="center"/>
    </xf>
    <xf numFmtId="0" fontId="61" fillId="0" borderId="31" xfId="0" applyFont="1" applyBorder="1" applyAlignment="1">
      <alignment horizontal="left" vertical="center" wrapText="1"/>
    </xf>
    <xf numFmtId="4" fontId="61" fillId="0" borderId="32" xfId="0" applyNumberFormat="1" applyFont="1" applyBorder="1" applyAlignment="1">
      <alignment horizontal="center" vertical="center"/>
    </xf>
    <xf numFmtId="0" fontId="61" fillId="0" borderId="34" xfId="0" applyFont="1" applyBorder="1" applyAlignment="1">
      <alignment horizontal="left" vertical="center" wrapText="1"/>
    </xf>
    <xf numFmtId="4" fontId="61" fillId="0" borderId="35" xfId="0" applyNumberFormat="1" applyFont="1" applyBorder="1" applyAlignment="1">
      <alignment horizontal="center" vertical="center"/>
    </xf>
    <xf numFmtId="0" fontId="61" fillId="0" borderId="34" xfId="0" applyFont="1" applyBorder="1" applyAlignment="1">
      <alignment horizontal="left" vertical="center"/>
    </xf>
    <xf numFmtId="4" fontId="61" fillId="0" borderId="35" xfId="0" applyNumberFormat="1" applyFont="1" applyFill="1" applyBorder="1" applyAlignment="1">
      <alignment horizontal="center" vertical="center"/>
    </xf>
    <xf numFmtId="0" fontId="61" fillId="0" borderId="37" xfId="0" applyFont="1" applyBorder="1" applyAlignment="1">
      <alignment horizontal="left" vertical="center"/>
    </xf>
    <xf numFmtId="4" fontId="61" fillId="0" borderId="38" xfId="0" applyNumberFormat="1" applyFont="1" applyBorder="1" applyAlignment="1">
      <alignment horizontal="center" vertical="center"/>
    </xf>
    <xf numFmtId="4" fontId="61" fillId="0" borderId="38" xfId="0" applyNumberFormat="1" applyFont="1" applyFill="1" applyBorder="1" applyAlignment="1">
      <alignment horizontal="center" vertical="center"/>
    </xf>
    <xf numFmtId="2" fontId="4" fillId="62" borderId="5" xfId="0" applyNumberFormat="1" applyFont="1" applyFill="1" applyBorder="1" applyAlignment="1">
      <alignment horizontal="center" vertical="center"/>
    </xf>
    <xf numFmtId="0" fontId="4" fillId="62" borderId="4" xfId="0" applyFont="1" applyFill="1" applyBorder="1" applyAlignment="1">
      <alignment horizontal="right" vertical="center"/>
    </xf>
    <xf numFmtId="2" fontId="0" fillId="0" borderId="0" xfId="0" applyNumberFormat="1" applyFont="1" applyBorder="1" applyAlignment="1">
      <alignment vertical="center"/>
    </xf>
    <xf numFmtId="0" fontId="4" fillId="62" borderId="20" xfId="0" applyFont="1" applyFill="1" applyBorder="1" applyAlignment="1">
      <alignment horizontal="center" vertical="center"/>
    </xf>
    <xf numFmtId="0" fontId="4" fillId="62" borderId="16" xfId="0" applyFont="1" applyFill="1" applyBorder="1" applyAlignment="1">
      <alignment horizontal="center" vertical="center"/>
    </xf>
    <xf numFmtId="0" fontId="4" fillId="62" borderId="16" xfId="0" applyFont="1" applyFill="1" applyBorder="1" applyAlignment="1">
      <alignment horizontal="center" vertical="center" wrapText="1"/>
    </xf>
    <xf numFmtId="0" fontId="4" fillId="62" borderId="18" xfId="0" applyFont="1" applyFill="1" applyBorder="1" applyAlignment="1">
      <alignment horizontal="center" vertical="center"/>
    </xf>
    <xf numFmtId="0" fontId="62" fillId="0" borderId="0" xfId="0" applyFont="1" applyFill="1" applyBorder="1" applyAlignment="1">
      <alignment horizontal="center" vertical="center"/>
    </xf>
    <xf numFmtId="0" fontId="61" fillId="0" borderId="3" xfId="0" applyFont="1" applyBorder="1" applyAlignment="1">
      <alignment horizontal="center" vertical="center"/>
    </xf>
    <xf numFmtId="2" fontId="61" fillId="0" borderId="4" xfId="0" applyNumberFormat="1" applyFont="1" applyBorder="1" applyAlignment="1">
      <alignment horizontal="center" vertical="center"/>
    </xf>
    <xf numFmtId="2" fontId="61" fillId="0" borderId="4" xfId="0" applyNumberFormat="1" applyFont="1" applyFill="1" applyBorder="1" applyAlignment="1">
      <alignment horizontal="center" vertical="center"/>
    </xf>
    <xf numFmtId="0" fontId="61" fillId="0" borderId="4" xfId="0" applyFont="1" applyBorder="1" applyAlignment="1">
      <alignment horizontal="center" vertical="center"/>
    </xf>
    <xf numFmtId="2" fontId="61" fillId="0" borderId="5" xfId="0" applyNumberFormat="1" applyFont="1" applyBorder="1" applyAlignment="1">
      <alignment horizontal="center" vertical="center"/>
    </xf>
    <xf numFmtId="0" fontId="61" fillId="0" borderId="0" xfId="0" applyFont="1" applyBorder="1" applyAlignment="1">
      <alignment vertical="center"/>
    </xf>
    <xf numFmtId="0" fontId="61" fillId="0" borderId="0" xfId="0" applyFont="1" applyAlignment="1">
      <alignment vertical="center"/>
    </xf>
    <xf numFmtId="0" fontId="62" fillId="62" borderId="7" xfId="0" applyFont="1" applyFill="1" applyBorder="1" applyAlignment="1">
      <alignment vertical="center"/>
    </xf>
    <xf numFmtId="0" fontId="62" fillId="62" borderId="16" xfId="0" applyFont="1" applyFill="1" applyBorder="1" applyAlignment="1">
      <alignment horizontal="center" vertical="center"/>
    </xf>
    <xf numFmtId="0" fontId="62" fillId="62" borderId="18" xfId="0" applyFont="1" applyFill="1" applyBorder="1" applyAlignment="1">
      <alignment vertical="center"/>
    </xf>
    <xf numFmtId="2" fontId="61" fillId="0" borderId="32" xfId="0" applyNumberFormat="1" applyFont="1" applyBorder="1" applyAlignment="1">
      <alignment horizontal="center" vertical="center"/>
    </xf>
    <xf numFmtId="2" fontId="61" fillId="0" borderId="32" xfId="0" applyNumberFormat="1" applyFont="1" applyBorder="1" applyAlignment="1">
      <alignment horizontal="center" vertical="center" wrapText="1"/>
    </xf>
    <xf numFmtId="0" fontId="61" fillId="0" borderId="33" xfId="0" applyFont="1" applyBorder="1" applyAlignment="1">
      <alignment vertical="center"/>
    </xf>
    <xf numFmtId="2" fontId="61" fillId="0" borderId="35" xfId="0" applyNumberFormat="1" applyFont="1" applyBorder="1" applyAlignment="1">
      <alignment horizontal="center" vertical="center"/>
    </xf>
    <xf numFmtId="2" fontId="61" fillId="0" borderId="35" xfId="0" applyNumberFormat="1" applyFont="1" applyBorder="1" applyAlignment="1">
      <alignment horizontal="center" vertical="center" wrapText="1"/>
    </xf>
    <xf numFmtId="0" fontId="61" fillId="0" borderId="36" xfId="0" applyFont="1" applyBorder="1" applyAlignment="1">
      <alignment vertical="center"/>
    </xf>
    <xf numFmtId="0" fontId="61" fillId="0" borderId="37" xfId="0" applyFont="1" applyBorder="1" applyAlignment="1">
      <alignment horizontal="center" vertical="center"/>
    </xf>
    <xf numFmtId="2" fontId="61" fillId="0" borderId="38" xfId="0" applyNumberFormat="1" applyFont="1" applyBorder="1" applyAlignment="1">
      <alignment horizontal="center" vertical="center"/>
    </xf>
    <xf numFmtId="2" fontId="61" fillId="0" borderId="38" xfId="0" applyNumberFormat="1" applyFont="1" applyBorder="1" applyAlignment="1">
      <alignment horizontal="center" vertical="center" wrapText="1"/>
    </xf>
    <xf numFmtId="0" fontId="61" fillId="0" borderId="39" xfId="0" applyFont="1" applyBorder="1" applyAlignment="1">
      <alignment vertical="center"/>
    </xf>
    <xf numFmtId="0" fontId="61" fillId="0" borderId="20" xfId="0" applyFont="1" applyBorder="1" applyAlignment="1">
      <alignment horizontal="center" vertical="center"/>
    </xf>
    <xf numFmtId="2" fontId="61" fillId="0" borderId="16" xfId="0" applyNumberFormat="1" applyFont="1" applyBorder="1" applyAlignment="1">
      <alignment horizontal="center" vertical="center"/>
    </xf>
    <xf numFmtId="2" fontId="61" fillId="0" borderId="16" xfId="0" applyNumberFormat="1" applyFont="1" applyBorder="1" applyAlignment="1">
      <alignment horizontal="center" vertical="center" wrapText="1"/>
    </xf>
    <xf numFmtId="0" fontId="51" fillId="0" borderId="16" xfId="0" applyFont="1" applyBorder="1" applyAlignment="1">
      <alignment horizontal="center" vertical="center"/>
    </xf>
    <xf numFmtId="2" fontId="51" fillId="0" borderId="16" xfId="0" applyNumberFormat="1" applyFont="1" applyBorder="1" applyAlignment="1">
      <alignment horizontal="center" vertical="center"/>
    </xf>
    <xf numFmtId="2" fontId="51" fillId="0" borderId="16" xfId="0" applyNumberFormat="1" applyFont="1" applyBorder="1" applyAlignment="1">
      <alignment horizontal="center" vertical="center" wrapText="1"/>
    </xf>
    <xf numFmtId="0" fontId="51" fillId="0" borderId="0" xfId="0" applyFont="1" applyBorder="1" applyAlignment="1">
      <alignment horizontal="center" vertical="center"/>
    </xf>
    <xf numFmtId="0" fontId="4" fillId="62" borderId="7" xfId="0" applyFont="1" applyFill="1" applyBorder="1" applyAlignment="1">
      <alignment vertical="center"/>
    </xf>
    <xf numFmtId="0" fontId="4" fillId="62" borderId="18" xfId="0" applyFont="1" applyFill="1" applyBorder="1" applyAlignment="1">
      <alignment vertical="center"/>
    </xf>
    <xf numFmtId="0" fontId="61" fillId="0" borderId="32" xfId="0" applyFont="1" applyBorder="1" applyAlignment="1">
      <alignment vertical="center"/>
    </xf>
    <xf numFmtId="0" fontId="0" fillId="0" borderId="33" xfId="0" applyFont="1" applyBorder="1" applyAlignment="1">
      <alignment vertical="center"/>
    </xf>
    <xf numFmtId="0" fontId="61" fillId="0" borderId="38" xfId="0" applyFont="1" applyBorder="1" applyAlignment="1">
      <alignment vertical="center"/>
    </xf>
    <xf numFmtId="0" fontId="0" fillId="0" borderId="39" xfId="0" applyFont="1" applyBorder="1" applyAlignment="1">
      <alignment vertical="center"/>
    </xf>
    <xf numFmtId="0" fontId="62" fillId="62" borderId="2" xfId="0" applyFont="1" applyFill="1" applyBorder="1" applyAlignment="1">
      <alignment horizontal="center" vertical="center"/>
    </xf>
    <xf numFmtId="0" fontId="4" fillId="62" borderId="3" xfId="0" applyFont="1" applyFill="1" applyBorder="1" applyAlignment="1">
      <alignment vertical="center"/>
    </xf>
    <xf numFmtId="0" fontId="4" fillId="62" borderId="4" xfId="0" applyFont="1" applyFill="1" applyBorder="1" applyAlignment="1">
      <alignment vertical="center"/>
    </xf>
    <xf numFmtId="2" fontId="4" fillId="62" borderId="4" xfId="0" applyNumberFormat="1" applyFont="1" applyFill="1" applyBorder="1" applyAlignment="1">
      <alignment horizontal="center" vertical="center"/>
    </xf>
    <xf numFmtId="0" fontId="0" fillId="62" borderId="5" xfId="0" applyFont="1" applyFill="1" applyBorder="1" applyAlignment="1">
      <alignment vertical="center"/>
    </xf>
    <xf numFmtId="0" fontId="61" fillId="0" borderId="38" xfId="0" applyFont="1" applyBorder="1" applyAlignment="1">
      <alignment horizontal="center" vertical="center"/>
    </xf>
    <xf numFmtId="0" fontId="61" fillId="0" borderId="6" xfId="0" applyFont="1" applyBorder="1" applyAlignment="1">
      <alignment horizontal="center" vertical="center"/>
    </xf>
    <xf numFmtId="2" fontId="61" fillId="0" borderId="2" xfId="0" applyNumberFormat="1" applyFont="1" applyBorder="1" applyAlignment="1">
      <alignment horizontal="center" vertical="center"/>
    </xf>
    <xf numFmtId="0" fontId="61" fillId="0" borderId="2" xfId="0" applyFont="1" applyBorder="1" applyAlignment="1">
      <alignment vertical="center"/>
    </xf>
    <xf numFmtId="2" fontId="61" fillId="0" borderId="2" xfId="0" applyNumberFormat="1" applyFont="1" applyBorder="1" applyAlignment="1">
      <alignment horizontal="center" vertical="center" wrapText="1"/>
    </xf>
    <xf numFmtId="0" fontId="61" fillId="0" borderId="7" xfId="0" applyFont="1" applyBorder="1" applyAlignment="1">
      <alignment vertical="center"/>
    </xf>
    <xf numFmtId="0" fontId="61" fillId="0" borderId="16" xfId="0" applyFont="1" applyBorder="1" applyAlignment="1">
      <alignment vertical="center"/>
    </xf>
    <xf numFmtId="0" fontId="61" fillId="0" borderId="18" xfId="0" applyFont="1" applyBorder="1" applyAlignment="1">
      <alignment vertical="center"/>
    </xf>
    <xf numFmtId="0" fontId="61" fillId="0" borderId="35" xfId="0" applyFont="1" applyBorder="1" applyAlignment="1">
      <alignment vertical="center"/>
    </xf>
    <xf numFmtId="4" fontId="61" fillId="0" borderId="32" xfId="0" applyNumberFormat="1" applyFont="1" applyBorder="1" applyAlignment="1">
      <alignment horizontal="center" vertical="center" wrapText="1"/>
    </xf>
    <xf numFmtId="4" fontId="61" fillId="0" borderId="33" xfId="0" applyNumberFormat="1" applyFont="1" applyBorder="1" applyAlignment="1">
      <alignment vertical="center"/>
    </xf>
    <xf numFmtId="0" fontId="51" fillId="0" borderId="0" xfId="0" applyFont="1" applyBorder="1" applyAlignment="1">
      <alignment vertical="center"/>
    </xf>
    <xf numFmtId="0" fontId="51" fillId="0" borderId="0" xfId="0" applyFont="1" applyAlignment="1">
      <alignment vertical="center"/>
    </xf>
    <xf numFmtId="4" fontId="61" fillId="0" borderId="35" xfId="0" applyNumberFormat="1" applyFont="1" applyBorder="1" applyAlignment="1">
      <alignment horizontal="center" vertical="center" wrapText="1"/>
    </xf>
    <xf numFmtId="4" fontId="61" fillId="0" borderId="36" xfId="0" applyNumberFormat="1" applyFont="1" applyBorder="1" applyAlignment="1">
      <alignment vertical="center"/>
    </xf>
    <xf numFmtId="4" fontId="61" fillId="0" borderId="39" xfId="0" applyNumberFormat="1" applyFont="1" applyBorder="1" applyAlignment="1">
      <alignment vertical="center"/>
    </xf>
    <xf numFmtId="0" fontId="4" fillId="62" borderId="2" xfId="0" applyFont="1" applyFill="1" applyBorder="1" applyAlignment="1">
      <alignment vertical="center"/>
    </xf>
    <xf numFmtId="0" fontId="65" fillId="62" borderId="3" xfId="0" applyFont="1" applyFill="1" applyBorder="1" applyAlignment="1">
      <alignment vertical="center"/>
    </xf>
    <xf numFmtId="0" fontId="65" fillId="62" borderId="4" xfId="0" applyFont="1" applyFill="1" applyBorder="1" applyAlignment="1">
      <alignment vertical="center"/>
    </xf>
    <xf numFmtId="0" fontId="34" fillId="62" borderId="5" xfId="0" applyFont="1" applyFill="1" applyBorder="1" applyAlignment="1">
      <alignment vertical="center"/>
    </xf>
    <xf numFmtId="0" fontId="34" fillId="0" borderId="0" xfId="0" applyFont="1" applyBorder="1" applyAlignment="1">
      <alignment vertical="center"/>
    </xf>
    <xf numFmtId="0" fontId="4" fillId="0" borderId="16" xfId="0" applyFont="1" applyFill="1" applyBorder="1" applyAlignment="1">
      <alignment horizontal="right" vertical="center"/>
    </xf>
    <xf numFmtId="2" fontId="4" fillId="0" borderId="16" xfId="0" applyNumberFormat="1" applyFont="1" applyFill="1" applyBorder="1" applyAlignment="1">
      <alignment horizontal="center" vertical="center"/>
    </xf>
    <xf numFmtId="2" fontId="62" fillId="0" borderId="32" xfId="0" applyNumberFormat="1" applyFont="1" applyFill="1" applyBorder="1" applyAlignment="1">
      <alignment horizontal="center" vertical="center"/>
    </xf>
    <xf numFmtId="0" fontId="61" fillId="0" borderId="32" xfId="0" applyFont="1" applyFill="1" applyBorder="1" applyAlignment="1">
      <alignment vertical="center"/>
    </xf>
    <xf numFmtId="0" fontId="61" fillId="0" borderId="33" xfId="0" applyFont="1" applyFill="1" applyBorder="1" applyAlignment="1">
      <alignment vertical="center"/>
    </xf>
    <xf numFmtId="2" fontId="62" fillId="0" borderId="35" xfId="0" applyNumberFormat="1" applyFont="1" applyFill="1" applyBorder="1" applyAlignment="1">
      <alignment horizontal="center" vertical="center"/>
    </xf>
    <xf numFmtId="0" fontId="61" fillId="0" borderId="35" xfId="0" applyFont="1" applyFill="1" applyBorder="1" applyAlignment="1">
      <alignment vertical="center"/>
    </xf>
    <xf numFmtId="0" fontId="61" fillId="0" borderId="36" xfId="0" applyFont="1" applyFill="1" applyBorder="1" applyAlignment="1">
      <alignment vertical="center"/>
    </xf>
    <xf numFmtId="2" fontId="62" fillId="0" borderId="38" xfId="0" applyNumberFormat="1" applyFont="1" applyFill="1" applyBorder="1" applyAlignment="1">
      <alignment horizontal="center" vertical="center"/>
    </xf>
    <xf numFmtId="0" fontId="61" fillId="0" borderId="38" xfId="0" applyFont="1" applyFill="1" applyBorder="1" applyAlignment="1">
      <alignment vertical="center"/>
    </xf>
    <xf numFmtId="0" fontId="61" fillId="0" borderId="39" xfId="0" applyFont="1" applyFill="1" applyBorder="1" applyAlignment="1">
      <alignment vertical="center"/>
    </xf>
    <xf numFmtId="0" fontId="4" fillId="62" borderId="5" xfId="0" applyFont="1" applyFill="1" applyBorder="1" applyAlignment="1">
      <alignment vertical="center"/>
    </xf>
    <xf numFmtId="2" fontId="61" fillId="0" borderId="32" xfId="0" applyNumberFormat="1" applyFont="1" applyFill="1" applyBorder="1" applyAlignment="1">
      <alignment horizontal="center" vertical="center"/>
    </xf>
    <xf numFmtId="2" fontId="61" fillId="0" borderId="35" xfId="0" applyNumberFormat="1" applyFont="1" applyFill="1" applyBorder="1" applyAlignment="1">
      <alignment horizontal="center" vertical="center"/>
    </xf>
    <xf numFmtId="2" fontId="61" fillId="0" borderId="38" xfId="0" applyNumberFormat="1" applyFont="1" applyFill="1" applyBorder="1" applyAlignment="1">
      <alignment horizontal="center" vertical="center"/>
    </xf>
    <xf numFmtId="0" fontId="4" fillId="62" borderId="32" xfId="0" applyFont="1" applyFill="1" applyBorder="1" applyAlignment="1">
      <alignment horizontal="center" vertical="center"/>
    </xf>
    <xf numFmtId="0" fontId="4" fillId="62" borderId="32" xfId="0" applyFont="1" applyFill="1" applyBorder="1" applyAlignment="1">
      <alignment vertical="center"/>
    </xf>
    <xf numFmtId="0" fontId="4" fillId="62" borderId="32" xfId="0" applyFont="1" applyFill="1" applyBorder="1" applyAlignment="1">
      <alignment horizontal="right" vertical="center"/>
    </xf>
    <xf numFmtId="2" fontId="4" fillId="62" borderId="32" xfId="0" applyNumberFormat="1" applyFont="1" applyFill="1" applyBorder="1" applyAlignment="1">
      <alignment horizontal="center" vertical="center"/>
    </xf>
    <xf numFmtId="0" fontId="0" fillId="62" borderId="33" xfId="0" applyFont="1" applyFill="1" applyBorder="1" applyAlignment="1">
      <alignment vertical="center"/>
    </xf>
    <xf numFmtId="0" fontId="4" fillId="62" borderId="38" xfId="0" applyFont="1" applyFill="1" applyBorder="1" applyAlignment="1">
      <alignment horizontal="center" vertical="center"/>
    </xf>
    <xf numFmtId="0" fontId="4" fillId="62" borderId="38" xfId="0" applyFont="1" applyFill="1" applyBorder="1" applyAlignment="1">
      <alignment vertical="center"/>
    </xf>
    <xf numFmtId="0" fontId="4" fillId="62" borderId="38" xfId="0" applyFont="1" applyFill="1" applyBorder="1" applyAlignment="1">
      <alignment horizontal="right" vertical="center"/>
    </xf>
    <xf numFmtId="2" fontId="4" fillId="62" borderId="38" xfId="0" applyNumberFormat="1" applyFont="1" applyFill="1" applyBorder="1" applyAlignment="1">
      <alignment horizontal="center" vertical="center"/>
    </xf>
    <xf numFmtId="0" fontId="0" fillId="62" borderId="39" xfId="0" applyFont="1" applyFill="1" applyBorder="1" applyAlignment="1">
      <alignment vertical="center"/>
    </xf>
    <xf numFmtId="0" fontId="4" fillId="62" borderId="16" xfId="0" applyFont="1" applyFill="1" applyBorder="1" applyAlignment="1">
      <alignment vertical="center"/>
    </xf>
    <xf numFmtId="2" fontId="0" fillId="0" borderId="4" xfId="0" applyNumberFormat="1" applyFont="1" applyFill="1" applyBorder="1" applyAlignment="1">
      <alignment vertical="center"/>
    </xf>
    <xf numFmtId="0" fontId="65" fillId="0" borderId="20" xfId="0" applyFont="1" applyFill="1" applyBorder="1" applyAlignment="1">
      <alignment horizontal="right" vertical="center"/>
    </xf>
    <xf numFmtId="0" fontId="65" fillId="0" borderId="16" xfId="0" applyFont="1" applyFill="1" applyBorder="1" applyAlignment="1">
      <alignment horizontal="right" vertical="center"/>
    </xf>
    <xf numFmtId="2" fontId="65" fillId="0" borderId="16" xfId="0" applyNumberFormat="1" applyFont="1" applyFill="1" applyBorder="1" applyAlignment="1">
      <alignment horizontal="center" vertical="center"/>
    </xf>
    <xf numFmtId="0" fontId="34" fillId="0" borderId="16" xfId="0" applyFont="1" applyFill="1" applyBorder="1" applyAlignment="1">
      <alignment vertical="center"/>
    </xf>
    <xf numFmtId="0" fontId="34" fillId="0" borderId="0" xfId="0" applyFont="1" applyFill="1" applyBorder="1" applyAlignment="1">
      <alignment vertical="center"/>
    </xf>
    <xf numFmtId="0" fontId="4" fillId="0" borderId="0" xfId="0" applyFont="1" applyFill="1" applyAlignment="1">
      <alignment vertical="center"/>
    </xf>
    <xf numFmtId="0" fontId="62" fillId="62" borderId="31" xfId="0" applyFont="1" applyFill="1" applyBorder="1" applyAlignment="1">
      <alignment horizontal="right" vertical="center"/>
    </xf>
    <xf numFmtId="2" fontId="62" fillId="62" borderId="32" xfId="0" applyNumberFormat="1" applyFont="1" applyFill="1" applyBorder="1" applyAlignment="1">
      <alignment horizontal="center" vertical="center"/>
    </xf>
    <xf numFmtId="2" fontId="62" fillId="62" borderId="32" xfId="0" applyNumberFormat="1" applyFont="1" applyFill="1" applyBorder="1" applyAlignment="1">
      <alignment vertical="center"/>
    </xf>
    <xf numFmtId="0" fontId="62" fillId="62" borderId="32" xfId="0" applyFont="1" applyFill="1" applyBorder="1" applyAlignment="1">
      <alignment vertical="center"/>
    </xf>
    <xf numFmtId="0" fontId="62" fillId="62" borderId="33" xfId="0" applyFont="1" applyFill="1" applyBorder="1" applyAlignment="1">
      <alignment vertical="center"/>
    </xf>
    <xf numFmtId="0" fontId="62" fillId="62" borderId="37" xfId="0" applyFont="1" applyFill="1" applyBorder="1" applyAlignment="1">
      <alignment horizontal="right" vertical="center"/>
    </xf>
    <xf numFmtId="2" fontId="62" fillId="62" borderId="38" xfId="0" applyNumberFormat="1" applyFont="1" applyFill="1" applyBorder="1" applyAlignment="1">
      <alignment horizontal="center" vertical="center"/>
    </xf>
    <xf numFmtId="2" fontId="62" fillId="62" borderId="38" xfId="0" applyNumberFormat="1" applyFont="1" applyFill="1" applyBorder="1" applyAlignment="1">
      <alignment vertical="center"/>
    </xf>
    <xf numFmtId="0" fontId="62" fillId="62" borderId="38" xfId="0" applyFont="1" applyFill="1" applyBorder="1" applyAlignment="1">
      <alignment vertical="center"/>
    </xf>
    <xf numFmtId="0" fontId="62" fillId="62" borderId="39" xfId="0" applyFont="1" applyFill="1" applyBorder="1" applyAlignment="1">
      <alignment vertical="center"/>
    </xf>
    <xf numFmtId="0" fontId="52" fillId="0" borderId="4" xfId="0" applyFont="1" applyFill="1" applyBorder="1" applyAlignment="1">
      <alignment horizontal="right" vertical="center"/>
    </xf>
    <xf numFmtId="2" fontId="52" fillId="0" borderId="4" xfId="0" applyNumberFormat="1" applyFont="1" applyFill="1" applyBorder="1" applyAlignment="1">
      <alignment horizontal="center" vertical="center"/>
    </xf>
    <xf numFmtId="0" fontId="4" fillId="62" borderId="2" xfId="0" applyFont="1" applyFill="1" applyBorder="1" applyAlignment="1">
      <alignment vertical="center" wrapText="1"/>
    </xf>
    <xf numFmtId="0" fontId="4" fillId="62" borderId="7" xfId="0" applyFont="1" applyFill="1" applyBorder="1" applyAlignment="1">
      <alignment vertical="center" wrapText="1"/>
    </xf>
    <xf numFmtId="0" fontId="4" fillId="0" borderId="0" xfId="0" applyFont="1" applyAlignment="1">
      <alignment vertical="center"/>
    </xf>
    <xf numFmtId="0" fontId="4" fillId="62" borderId="16" xfId="0" applyFont="1" applyFill="1" applyBorder="1" applyAlignment="1">
      <alignment vertical="center" wrapText="1"/>
    </xf>
    <xf numFmtId="0" fontId="4" fillId="62" borderId="18" xfId="0" applyFont="1" applyFill="1" applyBorder="1" applyAlignment="1">
      <alignment vertical="center" wrapText="1"/>
    </xf>
    <xf numFmtId="0" fontId="0" fillId="0" borderId="31" xfId="0" applyFont="1" applyBorder="1" applyAlignment="1">
      <alignment horizontal="center" vertical="center"/>
    </xf>
    <xf numFmtId="2" fontId="0" fillId="0" borderId="32" xfId="0" applyNumberFormat="1" applyFont="1" applyBorder="1" applyAlignment="1">
      <alignment horizontal="center" vertical="center" wrapText="1"/>
    </xf>
    <xf numFmtId="0" fontId="0" fillId="0" borderId="32" xfId="0" applyFont="1" applyBorder="1" applyAlignment="1">
      <alignment vertical="center"/>
    </xf>
    <xf numFmtId="2" fontId="0" fillId="0" borderId="38" xfId="0" applyNumberFormat="1" applyFont="1" applyBorder="1" applyAlignment="1">
      <alignment horizontal="center" vertical="center" wrapText="1"/>
    </xf>
    <xf numFmtId="0" fontId="0" fillId="0" borderId="38" xfId="0" applyFont="1" applyBorder="1" applyAlignment="1">
      <alignment vertical="center"/>
    </xf>
    <xf numFmtId="0" fontId="0" fillId="62" borderId="3" xfId="0" applyFont="1" applyFill="1" applyBorder="1" applyAlignment="1">
      <alignment vertical="center"/>
    </xf>
    <xf numFmtId="0" fontId="0" fillId="62" borderId="4" xfId="0" applyFont="1" applyFill="1" applyBorder="1" applyAlignment="1">
      <alignment vertical="center"/>
    </xf>
    <xf numFmtId="0" fontId="0" fillId="0" borderId="34" xfId="0" applyFont="1" applyBorder="1" applyAlignment="1">
      <alignment horizontal="center" vertical="center"/>
    </xf>
    <xf numFmtId="2" fontId="0" fillId="0" borderId="35" xfId="0" applyNumberFormat="1" applyFont="1" applyBorder="1" applyAlignment="1">
      <alignment horizontal="center" vertical="center"/>
    </xf>
    <xf numFmtId="2" fontId="0" fillId="0" borderId="35" xfId="0" applyNumberFormat="1" applyFont="1" applyBorder="1" applyAlignment="1">
      <alignment horizontal="center" vertical="center" wrapText="1"/>
    </xf>
    <xf numFmtId="0" fontId="0" fillId="0" borderId="35" xfId="0" applyFont="1" applyBorder="1" applyAlignment="1">
      <alignment vertical="center"/>
    </xf>
    <xf numFmtId="0" fontId="0" fillId="0" borderId="36" xfId="0" applyFont="1" applyBorder="1" applyAlignment="1">
      <alignment vertical="center"/>
    </xf>
    <xf numFmtId="0" fontId="0" fillId="26" borderId="4" xfId="0" applyFont="1" applyFill="1" applyBorder="1" applyAlignment="1">
      <alignment vertical="center"/>
    </xf>
    <xf numFmtId="0" fontId="4" fillId="26" borderId="4" xfId="0" applyFont="1" applyFill="1" applyBorder="1" applyAlignment="1">
      <alignment horizontal="right" vertical="center"/>
    </xf>
    <xf numFmtId="2" fontId="4" fillId="26" borderId="2" xfId="0" applyNumberFormat="1" applyFont="1" applyFill="1" applyBorder="1" applyAlignment="1">
      <alignment horizontal="center" vertical="center"/>
    </xf>
    <xf numFmtId="0" fontId="0" fillId="26" borderId="2" xfId="0" applyFont="1" applyFill="1" applyBorder="1" applyAlignment="1">
      <alignment vertical="center"/>
    </xf>
    <xf numFmtId="0" fontId="0" fillId="0" borderId="31" xfId="0" applyFont="1" applyFill="1" applyBorder="1" applyAlignment="1">
      <alignment horizontal="center" vertical="center"/>
    </xf>
    <xf numFmtId="0" fontId="0" fillId="0" borderId="32" xfId="0" applyFont="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Border="1" applyAlignment="1">
      <alignment horizontal="center" vertical="center"/>
    </xf>
    <xf numFmtId="0" fontId="0" fillId="62" borderId="32" xfId="0" applyFont="1" applyFill="1" applyBorder="1" applyAlignment="1">
      <alignment vertical="center"/>
    </xf>
    <xf numFmtId="2" fontId="4" fillId="62" borderId="35" xfId="0" applyNumberFormat="1" applyFont="1" applyFill="1" applyBorder="1" applyAlignment="1">
      <alignment horizontal="center" vertical="center"/>
    </xf>
    <xf numFmtId="0" fontId="0" fillId="62" borderId="35" xfId="0" applyFont="1" applyFill="1" applyBorder="1" applyAlignment="1">
      <alignment vertical="center"/>
    </xf>
    <xf numFmtId="0" fontId="0" fillId="62" borderId="36" xfId="0" applyFont="1" applyFill="1" applyBorder="1" applyAlignment="1">
      <alignment vertical="center"/>
    </xf>
    <xf numFmtId="0" fontId="0" fillId="62" borderId="38" xfId="0" applyFont="1" applyFill="1" applyBorder="1" applyAlignment="1">
      <alignment vertical="center"/>
    </xf>
    <xf numFmtId="0" fontId="0" fillId="0" borderId="0" xfId="0" applyBorder="1" applyAlignment="1">
      <alignment horizontal="center"/>
    </xf>
    <xf numFmtId="0" fontId="0" fillId="0" borderId="16" xfId="0" applyBorder="1" applyAlignment="1">
      <alignment horizontal="center" vertical="center"/>
    </xf>
    <xf numFmtId="0" fontId="51" fillId="0" borderId="6" xfId="0" applyFont="1" applyBorder="1" applyAlignment="1">
      <alignment horizontal="center" vertical="center"/>
    </xf>
    <xf numFmtId="0" fontId="51" fillId="0" borderId="2" xfId="0" applyFont="1" applyBorder="1" applyAlignment="1">
      <alignment horizontal="center" vertical="center"/>
    </xf>
    <xf numFmtId="0" fontId="0" fillId="0" borderId="4" xfId="0" applyBorder="1" applyAlignment="1">
      <alignment horizontal="center"/>
    </xf>
    <xf numFmtId="0" fontId="0" fillId="0" borderId="16" xfId="0" applyBorder="1" applyAlignment="1">
      <alignment vertical="center"/>
    </xf>
    <xf numFmtId="0" fontId="0" fillId="0" borderId="33" xfId="0" applyFont="1" applyBorder="1" applyAlignment="1">
      <alignment horizontal="center" vertical="center"/>
    </xf>
    <xf numFmtId="0" fontId="0" fillId="0" borderId="36" xfId="0" applyFont="1" applyBorder="1" applyAlignment="1">
      <alignment horizontal="center" vertical="center"/>
    </xf>
    <xf numFmtId="0" fontId="0" fillId="0" borderId="39" xfId="0" applyFont="1" applyBorder="1" applyAlignment="1">
      <alignment horizontal="center" vertical="center"/>
    </xf>
    <xf numFmtId="0" fontId="65" fillId="62" borderId="3" xfId="0" applyFont="1" applyFill="1" applyBorder="1" applyAlignment="1">
      <alignment horizontal="center" vertical="center"/>
    </xf>
    <xf numFmtId="0" fontId="65" fillId="62" borderId="4" xfId="0" applyFont="1" applyFill="1" applyBorder="1" applyAlignment="1">
      <alignment horizontal="center" vertical="center"/>
    </xf>
    <xf numFmtId="0" fontId="65" fillId="62" borderId="5" xfId="0" applyFont="1" applyFill="1" applyBorder="1" applyAlignment="1">
      <alignment horizontal="center" vertical="center"/>
    </xf>
    <xf numFmtId="0" fontId="65" fillId="0" borderId="0" xfId="0" applyFont="1" applyBorder="1" applyAlignment="1">
      <alignment vertical="center"/>
    </xf>
    <xf numFmtId="0" fontId="65" fillId="0" borderId="0" xfId="0" applyFont="1" applyAlignment="1">
      <alignment vertical="center"/>
    </xf>
    <xf numFmtId="0" fontId="62" fillId="62" borderId="7" xfId="0" applyFont="1" applyFill="1" applyBorder="1" applyAlignment="1">
      <alignment horizontal="center" vertical="center"/>
    </xf>
    <xf numFmtId="0" fontId="34" fillId="62" borderId="4" xfId="0" applyFont="1" applyFill="1" applyBorder="1" applyAlignment="1">
      <alignment vertical="center"/>
    </xf>
    <xf numFmtId="0" fontId="61" fillId="0" borderId="33" xfId="0" applyFont="1" applyBorder="1" applyAlignment="1">
      <alignment horizontal="center" vertical="center"/>
    </xf>
    <xf numFmtId="0" fontId="61" fillId="0" borderId="36" xfId="0" applyFont="1" applyBorder="1" applyAlignment="1">
      <alignment horizontal="center" vertical="center"/>
    </xf>
    <xf numFmtId="0" fontId="61" fillId="0" borderId="39" xfId="0" applyFont="1" applyBorder="1" applyAlignment="1">
      <alignment horizontal="center" vertical="center"/>
    </xf>
    <xf numFmtId="0" fontId="4" fillId="0" borderId="16" xfId="0" applyFont="1" applyFill="1" applyBorder="1" applyAlignment="1">
      <alignment horizontal="center" vertical="center"/>
    </xf>
    <xf numFmtId="0" fontId="62" fillId="62" borderId="5" xfId="0" applyFont="1" applyFill="1" applyBorder="1" applyAlignment="1">
      <alignment horizontal="center" vertical="center"/>
    </xf>
    <xf numFmtId="0" fontId="49" fillId="62" borderId="3" xfId="0" applyFont="1" applyFill="1" applyBorder="1" applyAlignment="1">
      <alignment horizontal="center" vertical="center"/>
    </xf>
    <xf numFmtId="0" fontId="62" fillId="62" borderId="4" xfId="0" applyFont="1" applyFill="1" applyBorder="1" applyAlignment="1">
      <alignment horizontal="right" vertical="center"/>
    </xf>
    <xf numFmtId="2" fontId="62" fillId="62" borderId="4" xfId="0" applyNumberFormat="1" applyFont="1" applyFill="1" applyBorder="1" applyAlignment="1">
      <alignment horizontal="center" vertical="center"/>
    </xf>
    <xf numFmtId="0" fontId="61" fillId="0" borderId="31" xfId="0" applyFont="1" applyBorder="1" applyAlignment="1">
      <alignment horizontal="left" vertical="center"/>
    </xf>
    <xf numFmtId="4" fontId="62" fillId="62" borderId="4" xfId="0" applyNumberFormat="1" applyFont="1" applyFill="1" applyBorder="1" applyAlignment="1">
      <alignment horizontal="center" vertical="center" wrapText="1"/>
    </xf>
    <xf numFmtId="4" fontId="62" fillId="64" borderId="4" xfId="0" applyNumberFormat="1" applyFont="1" applyFill="1" applyBorder="1" applyAlignment="1">
      <alignment horizontal="center" vertical="center"/>
    </xf>
    <xf numFmtId="0" fontId="62" fillId="65" borderId="4" xfId="0" applyFont="1" applyFill="1" applyBorder="1" applyAlignment="1">
      <alignment horizontal="center" vertical="center" wrapText="1"/>
    </xf>
    <xf numFmtId="0" fontId="34" fillId="0" borderId="0" xfId="0" applyFont="1" applyAlignment="1"/>
    <xf numFmtId="0" fontId="34" fillId="0" borderId="0" xfId="0" applyFont="1" applyFill="1" applyBorder="1" applyAlignment="1">
      <alignment horizontal="left" vertical="center"/>
    </xf>
    <xf numFmtId="0" fontId="61" fillId="0" borderId="0" xfId="0" applyFont="1" applyFill="1" applyBorder="1" applyAlignment="1">
      <alignment horizontal="left" vertical="center"/>
    </xf>
    <xf numFmtId="0" fontId="0" fillId="68" borderId="0" xfId="0" applyFont="1" applyFill="1" applyAlignment="1"/>
    <xf numFmtId="0" fontId="0" fillId="68" borderId="0" xfId="0" applyFont="1" applyFill="1" applyBorder="1" applyAlignment="1">
      <alignment horizontal="left" vertical="center"/>
    </xf>
    <xf numFmtId="4" fontId="34" fillId="0" borderId="0" xfId="0" applyNumberFormat="1" applyFont="1" applyFill="1" applyAlignment="1">
      <alignment vertical="center"/>
    </xf>
    <xf numFmtId="4" fontId="34" fillId="0" borderId="0" xfId="0" applyNumberFormat="1" applyFont="1" applyAlignment="1">
      <alignment vertical="center"/>
    </xf>
    <xf numFmtId="169" fontId="61" fillId="0" borderId="32" xfId="0" applyNumberFormat="1" applyFont="1" applyBorder="1" applyAlignment="1">
      <alignment horizontal="center" vertical="center" wrapText="1"/>
    </xf>
    <xf numFmtId="169" fontId="61" fillId="0" borderId="35" xfId="0" applyNumberFormat="1" applyFont="1" applyBorder="1" applyAlignment="1">
      <alignment horizontal="center" vertical="center" wrapText="1"/>
    </xf>
    <xf numFmtId="44" fontId="61" fillId="0" borderId="36" xfId="188" applyFont="1" applyBorder="1" applyAlignment="1">
      <alignment horizontal="center" vertical="center" wrapText="1"/>
    </xf>
    <xf numFmtId="0" fontId="3" fillId="0" borderId="38" xfId="0" applyFont="1" applyBorder="1" applyAlignment="1">
      <alignment horizontal="center" vertical="center" wrapText="1"/>
    </xf>
    <xf numFmtId="0" fontId="61" fillId="0" borderId="34" xfId="0" applyFont="1" applyFill="1" applyBorder="1" applyAlignment="1">
      <alignment horizontal="center" vertical="center"/>
    </xf>
    <xf numFmtId="0" fontId="61" fillId="0" borderId="35" xfId="0" applyFont="1" applyFill="1" applyBorder="1" applyAlignment="1">
      <alignment horizontal="center" vertical="center"/>
    </xf>
    <xf numFmtId="165" fontId="61" fillId="0" borderId="35" xfId="0" applyNumberFormat="1" applyFont="1" applyFill="1" applyBorder="1" applyAlignment="1">
      <alignment horizontal="center" vertical="center"/>
    </xf>
    <xf numFmtId="10" fontId="61" fillId="0" borderId="35" xfId="61" applyNumberFormat="1" applyFont="1" applyFill="1" applyBorder="1" applyAlignment="1">
      <alignment horizontal="center" vertical="center"/>
    </xf>
    <xf numFmtId="44" fontId="62" fillId="0" borderId="35" xfId="188" applyFont="1" applyFill="1" applyBorder="1" applyAlignment="1">
      <alignment horizontal="center" vertical="center"/>
    </xf>
    <xf numFmtId="10" fontId="67" fillId="69" borderId="35" xfId="61" applyNumberFormat="1" applyFont="1" applyFill="1" applyBorder="1" applyAlignment="1">
      <alignment horizontal="center" vertical="center"/>
    </xf>
    <xf numFmtId="44" fontId="68" fillId="69" borderId="35" xfId="188" applyFont="1" applyFill="1" applyBorder="1" applyAlignment="1">
      <alignment horizontal="center" vertical="center"/>
    </xf>
    <xf numFmtId="44" fontId="67" fillId="69" borderId="35" xfId="188" applyFont="1" applyFill="1" applyBorder="1" applyAlignment="1">
      <alignment horizontal="center" vertical="center"/>
    </xf>
    <xf numFmtId="44" fontId="68" fillId="69" borderId="36" xfId="188" applyFont="1" applyFill="1" applyBorder="1" applyAlignment="1">
      <alignment horizontal="center" vertical="center"/>
    </xf>
    <xf numFmtId="0" fontId="67" fillId="69" borderId="0" xfId="0" applyFont="1" applyFill="1" applyAlignment="1"/>
    <xf numFmtId="0" fontId="67" fillId="69" borderId="0" xfId="0" applyFont="1" applyFill="1" applyBorder="1" applyAlignment="1">
      <alignment horizontal="left" vertical="center"/>
    </xf>
    <xf numFmtId="0" fontId="67" fillId="69" borderId="34" xfId="0" applyFont="1" applyFill="1" applyBorder="1" applyAlignment="1">
      <alignment horizontal="center" vertical="center" wrapText="1"/>
    </xf>
    <xf numFmtId="4" fontId="67" fillId="69" borderId="35" xfId="0" applyNumberFormat="1" applyFont="1" applyFill="1" applyBorder="1" applyAlignment="1">
      <alignment horizontal="center" vertical="center" wrapText="1"/>
    </xf>
    <xf numFmtId="169" fontId="67" fillId="69" borderId="35" xfId="0" applyNumberFormat="1" applyFont="1" applyFill="1" applyBorder="1" applyAlignment="1">
      <alignment horizontal="center" vertical="center" wrapText="1"/>
    </xf>
    <xf numFmtId="44" fontId="68" fillId="69" borderId="35" xfId="188" applyFont="1" applyFill="1" applyBorder="1" applyAlignment="1">
      <alignment horizontal="center" vertical="center" wrapText="1"/>
    </xf>
    <xf numFmtId="44" fontId="67" fillId="69" borderId="36" xfId="188" applyFont="1" applyFill="1" applyBorder="1" applyAlignment="1">
      <alignment horizontal="center" vertical="center" wrapText="1"/>
    </xf>
    <xf numFmtId="0" fontId="67" fillId="69" borderId="0" xfId="0" applyFont="1" applyFill="1" applyAlignment="1">
      <alignment vertical="center"/>
    </xf>
    <xf numFmtId="0" fontId="67" fillId="0" borderId="0" xfId="0" applyFont="1" applyAlignment="1">
      <alignment vertical="center"/>
    </xf>
    <xf numFmtId="0" fontId="34" fillId="0" borderId="17" xfId="0" applyFont="1" applyBorder="1"/>
    <xf numFmtId="0" fontId="34" fillId="0" borderId="0" xfId="0" applyFont="1" applyBorder="1"/>
    <xf numFmtId="0" fontId="34" fillId="69" borderId="0" xfId="0" applyFont="1" applyFill="1" applyAlignment="1">
      <alignment horizontal="center" vertical="center"/>
    </xf>
    <xf numFmtId="10" fontId="34" fillId="0" borderId="0" xfId="61" applyNumberFormat="1" applyFont="1" applyAlignment="1">
      <alignment horizontal="center" vertical="center"/>
    </xf>
    <xf numFmtId="0" fontId="34" fillId="68" borderId="0" xfId="0" applyFont="1" applyFill="1" applyAlignment="1">
      <alignment horizontal="center" vertical="center"/>
    </xf>
    <xf numFmtId="0" fontId="34" fillId="0" borderId="0" xfId="0" applyFont="1" applyFill="1" applyAlignment="1">
      <alignment horizontal="center" vertical="center"/>
    </xf>
    <xf numFmtId="0" fontId="4" fillId="62" borderId="4" xfId="0" applyFont="1" applyFill="1" applyBorder="1" applyAlignment="1">
      <alignment horizontal="center" vertical="center"/>
    </xf>
    <xf numFmtId="0" fontId="4" fillId="62" borderId="5" xfId="0" applyFont="1" applyFill="1" applyBorder="1" applyAlignment="1">
      <alignment horizontal="center" vertical="center"/>
    </xf>
    <xf numFmtId="0" fontId="4" fillId="62" borderId="4" xfId="0" applyFont="1" applyFill="1" applyBorder="1" applyAlignment="1">
      <alignment horizontal="center" vertical="center" wrapText="1"/>
    </xf>
    <xf numFmtId="0" fontId="4" fillId="62" borderId="3" xfId="0" applyFont="1" applyFill="1" applyBorder="1" applyAlignment="1">
      <alignment horizontal="center" vertical="center"/>
    </xf>
    <xf numFmtId="0" fontId="62" fillId="62" borderId="4" xfId="0" applyFont="1" applyFill="1" applyBorder="1" applyAlignment="1">
      <alignment horizontal="center" vertical="center"/>
    </xf>
    <xf numFmtId="0" fontId="62" fillId="59" borderId="4" xfId="0" applyFont="1" applyFill="1" applyBorder="1" applyAlignment="1">
      <alignment horizontal="center" vertical="center"/>
    </xf>
    <xf numFmtId="0" fontId="62" fillId="62" borderId="5" xfId="0" applyFont="1" applyFill="1" applyBorder="1" applyAlignment="1">
      <alignment horizontal="center" vertical="center"/>
    </xf>
    <xf numFmtId="2" fontId="61" fillId="0" borderId="35" xfId="0" applyNumberFormat="1" applyFont="1" applyBorder="1" applyAlignment="1">
      <alignment horizontal="center" vertical="center"/>
    </xf>
    <xf numFmtId="0" fontId="61" fillId="0" borderId="37" xfId="0" applyFont="1" applyBorder="1" applyAlignment="1">
      <alignment horizontal="left" vertical="center"/>
    </xf>
    <xf numFmtId="0" fontId="62" fillId="62" borderId="3" xfId="0" applyFont="1" applyFill="1" applyBorder="1" applyAlignment="1">
      <alignment horizontal="center" vertical="center"/>
    </xf>
    <xf numFmtId="0" fontId="62" fillId="62" borderId="4" xfId="0" applyFont="1" applyFill="1" applyBorder="1" applyAlignment="1">
      <alignment horizontal="center" vertical="center"/>
    </xf>
    <xf numFmtId="2" fontId="61" fillId="0" borderId="35" xfId="0" applyNumberFormat="1" applyFont="1" applyBorder="1" applyAlignment="1">
      <alignment horizontal="center" vertical="center"/>
    </xf>
    <xf numFmtId="0" fontId="61" fillId="0" borderId="31" xfId="0" applyFont="1" applyBorder="1" applyAlignment="1">
      <alignment horizontal="center" vertical="center"/>
    </xf>
    <xf numFmtId="0" fontId="61" fillId="0" borderId="32" xfId="0" applyFont="1" applyBorder="1" applyAlignment="1">
      <alignment horizontal="center" vertical="center"/>
    </xf>
    <xf numFmtId="0" fontId="61" fillId="0" borderId="37" xfId="0" applyFont="1" applyBorder="1" applyAlignment="1">
      <alignment horizontal="center" vertical="center"/>
    </xf>
    <xf numFmtId="0" fontId="61" fillId="0" borderId="38" xfId="0" applyFont="1" applyBorder="1" applyAlignment="1">
      <alignment horizontal="center" vertical="center"/>
    </xf>
    <xf numFmtId="0" fontId="61" fillId="0" borderId="34" xfId="0" applyFont="1" applyBorder="1" applyAlignment="1">
      <alignment horizontal="center" vertical="center"/>
    </xf>
    <xf numFmtId="0" fontId="61" fillId="0" borderId="35" xfId="0" applyFont="1" applyBorder="1" applyAlignment="1">
      <alignment horizontal="center" vertical="center"/>
    </xf>
    <xf numFmtId="0" fontId="62" fillId="62" borderId="4" xfId="0" applyFont="1" applyFill="1" applyBorder="1" applyAlignment="1">
      <alignment vertical="center"/>
    </xf>
    <xf numFmtId="0" fontId="62" fillId="59" borderId="3" xfId="0" applyFont="1" applyFill="1" applyBorder="1" applyAlignment="1">
      <alignment vertical="center"/>
    </xf>
    <xf numFmtId="0" fontId="62" fillId="59" borderId="4" xfId="0" applyFont="1" applyFill="1" applyBorder="1" applyAlignment="1">
      <alignment vertical="center"/>
    </xf>
    <xf numFmtId="4" fontId="61" fillId="0" borderId="42" xfId="0" applyNumberFormat="1" applyFont="1" applyBorder="1" applyAlignment="1">
      <alignment vertical="center"/>
    </xf>
    <xf numFmtId="4" fontId="75" fillId="0" borderId="36" xfId="0" applyNumberFormat="1" applyFont="1" applyBorder="1" applyAlignment="1">
      <alignment vertical="center"/>
    </xf>
    <xf numFmtId="2" fontId="77" fillId="0" borderId="32" xfId="0" applyNumberFormat="1" applyFont="1" applyBorder="1" applyAlignment="1">
      <alignment horizontal="center" vertical="center" wrapText="1"/>
    </xf>
    <xf numFmtId="2" fontId="77" fillId="0" borderId="38" xfId="0" applyNumberFormat="1" applyFont="1" applyBorder="1" applyAlignment="1">
      <alignment horizontal="center" vertical="center" wrapText="1"/>
    </xf>
    <xf numFmtId="2" fontId="77" fillId="0" borderId="35" xfId="0" applyNumberFormat="1" applyFont="1" applyBorder="1" applyAlignment="1">
      <alignment horizontal="center" vertical="center" wrapText="1"/>
    </xf>
    <xf numFmtId="0" fontId="61" fillId="62" borderId="5" xfId="0" applyFont="1" applyFill="1" applyBorder="1" applyAlignment="1">
      <alignment vertical="center"/>
    </xf>
    <xf numFmtId="0" fontId="61" fillId="26" borderId="38" xfId="0" quotePrefix="1" applyFont="1" applyFill="1" applyBorder="1" applyAlignment="1">
      <alignment horizontal="center" vertical="center"/>
    </xf>
    <xf numFmtId="0" fontId="61" fillId="26" borderId="38" xfId="0" applyFont="1" applyFill="1" applyBorder="1" applyAlignment="1">
      <alignment horizontal="center" vertical="center" wrapText="1"/>
    </xf>
    <xf numFmtId="181" fontId="62" fillId="0" borderId="32" xfId="188" applyNumberFormat="1" applyFont="1" applyFill="1" applyBorder="1" applyAlignment="1">
      <alignment horizontal="center" vertical="center" wrapText="1"/>
    </xf>
    <xf numFmtId="0" fontId="56" fillId="62" borderId="17" xfId="0" applyFont="1" applyFill="1" applyBorder="1" applyAlignment="1">
      <alignment horizontal="center" vertical="center"/>
    </xf>
    <xf numFmtId="0" fontId="56" fillId="62" borderId="0" xfId="0" applyFont="1" applyFill="1" applyBorder="1" applyAlignment="1">
      <alignment horizontal="center" vertical="center"/>
    </xf>
    <xf numFmtId="0" fontId="56" fillId="62" borderId="19" xfId="0" applyFont="1" applyFill="1" applyBorder="1" applyAlignment="1">
      <alignment horizontal="center" vertical="center"/>
    </xf>
    <xf numFmtId="0" fontId="75" fillId="0" borderId="0" xfId="0" applyFont="1" applyAlignment="1">
      <alignment horizontal="center" vertical="center"/>
    </xf>
    <xf numFmtId="0" fontId="75" fillId="0" borderId="0" xfId="0" applyFont="1" applyAlignment="1"/>
    <xf numFmtId="0" fontId="75" fillId="0" borderId="0" xfId="0" applyFont="1" applyFill="1" applyBorder="1" applyAlignment="1">
      <alignment horizontal="left" vertical="center"/>
    </xf>
    <xf numFmtId="10" fontId="75" fillId="0" borderId="0" xfId="61" applyNumberFormat="1" applyFont="1" applyAlignment="1">
      <alignment horizontal="center" vertical="center"/>
    </xf>
    <xf numFmtId="4" fontId="75" fillId="0" borderId="0" xfId="0" applyNumberFormat="1" applyFont="1" applyAlignment="1"/>
    <xf numFmtId="10" fontId="75" fillId="0" borderId="0" xfId="61" applyNumberFormat="1" applyFont="1" applyAlignment="1"/>
    <xf numFmtId="0" fontId="75" fillId="0" borderId="0" xfId="0" applyFont="1"/>
    <xf numFmtId="0" fontId="75" fillId="0" borderId="0" xfId="0" applyFont="1" applyBorder="1"/>
    <xf numFmtId="0" fontId="61" fillId="0" borderId="0" xfId="0" applyFont="1" applyFill="1" applyBorder="1" applyAlignment="1">
      <alignment horizontal="left" vertical="center" wrapText="1"/>
    </xf>
    <xf numFmtId="4" fontId="61" fillId="0" borderId="38" xfId="0" applyNumberFormat="1" applyFont="1" applyBorder="1" applyAlignment="1">
      <alignment horizontal="center" vertical="center" wrapText="1"/>
    </xf>
    <xf numFmtId="169" fontId="61" fillId="0" borderId="38" xfId="0" applyNumberFormat="1" applyFont="1" applyBorder="1" applyAlignment="1">
      <alignment horizontal="center" vertical="center" wrapText="1"/>
    </xf>
    <xf numFmtId="44" fontId="61" fillId="0" borderId="39" xfId="188" applyFont="1" applyBorder="1" applyAlignment="1">
      <alignment horizontal="center" vertical="center" wrapText="1"/>
    </xf>
    <xf numFmtId="44" fontId="61" fillId="0" borderId="33" xfId="188" applyFont="1" applyBorder="1" applyAlignment="1">
      <alignment horizontal="center" vertical="center" wrapText="1"/>
    </xf>
    <xf numFmtId="0" fontId="61" fillId="0" borderId="3" xfId="0" applyFont="1" applyBorder="1" applyAlignment="1">
      <alignment horizontal="center" vertical="center" wrapText="1"/>
    </xf>
    <xf numFmtId="4" fontId="61" fillId="0" borderId="4" xfId="0" applyNumberFormat="1" applyFont="1" applyBorder="1" applyAlignment="1">
      <alignment horizontal="center" vertical="center" wrapText="1"/>
    </xf>
    <xf numFmtId="169" fontId="61" fillId="0" borderId="4" xfId="0" applyNumberFormat="1" applyFont="1" applyBorder="1" applyAlignment="1">
      <alignment horizontal="center" vertical="center" wrapText="1"/>
    </xf>
    <xf numFmtId="44" fontId="61" fillId="0" borderId="5" xfId="188" applyFont="1" applyBorder="1" applyAlignment="1">
      <alignment horizontal="center" vertical="center" wrapText="1"/>
    </xf>
    <xf numFmtId="0" fontId="61" fillId="0" borderId="17" xfId="0" applyFont="1" applyFill="1" applyBorder="1" applyAlignment="1">
      <alignment horizontal="center" vertical="center"/>
    </xf>
    <xf numFmtId="0" fontId="61" fillId="0" borderId="0" xfId="1" applyNumberFormat="1" applyFont="1" applyFill="1" applyBorder="1" applyAlignment="1" applyProtection="1">
      <alignment horizontal="left" vertical="center" wrapText="1"/>
    </xf>
    <xf numFmtId="0" fontId="61" fillId="0" borderId="0" xfId="0" applyFont="1" applyFill="1" applyBorder="1" applyAlignment="1">
      <alignment horizontal="center" vertical="center"/>
    </xf>
    <xf numFmtId="44" fontId="62" fillId="0" borderId="0" xfId="188" applyFont="1" applyFill="1" applyBorder="1" applyAlignment="1">
      <alignment horizontal="center" vertical="center"/>
    </xf>
    <xf numFmtId="0" fontId="61" fillId="65" borderId="3" xfId="0" applyFont="1" applyFill="1" applyBorder="1" applyAlignment="1">
      <alignment horizontal="center" vertical="center"/>
    </xf>
    <xf numFmtId="0" fontId="61" fillId="65" borderId="4" xfId="0" applyFont="1" applyFill="1" applyBorder="1" applyAlignment="1">
      <alignment horizontal="center" vertical="center"/>
    </xf>
    <xf numFmtId="165" fontId="62" fillId="65" borderId="4" xfId="0" applyNumberFormat="1" applyFont="1" applyFill="1" applyBorder="1" applyAlignment="1">
      <alignment horizontal="center" vertical="center"/>
    </xf>
    <xf numFmtId="0" fontId="62" fillId="65" borderId="4" xfId="0" applyFont="1" applyFill="1" applyBorder="1" applyAlignment="1">
      <alignment horizontal="left" vertical="center" wrapText="1"/>
    </xf>
    <xf numFmtId="0" fontId="61" fillId="65" borderId="4" xfId="0" applyFont="1" applyFill="1" applyBorder="1" applyAlignment="1">
      <alignment horizontal="left" vertical="center"/>
    </xf>
    <xf numFmtId="0" fontId="62" fillId="65" borderId="4" xfId="0" applyFont="1" applyFill="1" applyBorder="1" applyAlignment="1">
      <alignment horizontal="left" vertical="center"/>
    </xf>
    <xf numFmtId="4" fontId="62" fillId="65" borderId="5" xfId="0" applyNumberFormat="1" applyFont="1" applyFill="1" applyBorder="1" applyAlignment="1">
      <alignment horizontal="left" vertical="center"/>
    </xf>
    <xf numFmtId="1" fontId="61" fillId="0" borderId="31" xfId="0" applyNumberFormat="1" applyFont="1" applyBorder="1" applyAlignment="1">
      <alignment horizontal="center" vertical="center"/>
    </xf>
    <xf numFmtId="44" fontId="61" fillId="0" borderId="32" xfId="188" applyFont="1" applyFill="1" applyBorder="1" applyAlignment="1">
      <alignment vertical="center"/>
    </xf>
    <xf numFmtId="44" fontId="61" fillId="0" borderId="31" xfId="188" applyFont="1" applyBorder="1" applyAlignment="1">
      <alignment horizontal="center" vertical="center"/>
    </xf>
    <xf numFmtId="4" fontId="61" fillId="0" borderId="0" xfId="0" applyNumberFormat="1" applyFont="1" applyBorder="1" applyAlignment="1">
      <alignment horizontal="center" vertical="center"/>
    </xf>
    <xf numFmtId="10" fontId="61" fillId="0" borderId="0" xfId="0" applyNumberFormat="1" applyFont="1" applyBorder="1" applyAlignment="1">
      <alignment horizontal="center" vertical="center"/>
    </xf>
    <xf numFmtId="182" fontId="4" fillId="62" borderId="5" xfId="61" applyNumberFormat="1" applyFont="1" applyFill="1" applyBorder="1" applyAlignment="1">
      <alignment horizontal="center" vertical="center"/>
    </xf>
    <xf numFmtId="10" fontId="4" fillId="62" borderId="5" xfId="61" applyNumberFormat="1" applyFont="1" applyFill="1" applyBorder="1" applyAlignment="1">
      <alignment horizontal="center" vertical="center"/>
    </xf>
    <xf numFmtId="182" fontId="61" fillId="67" borderId="32" xfId="61" applyNumberFormat="1" applyFont="1" applyFill="1" applyBorder="1" applyAlignment="1">
      <alignment horizontal="center" vertical="center"/>
    </xf>
    <xf numFmtId="182" fontId="0" fillId="67" borderId="35" xfId="61" applyNumberFormat="1" applyFont="1" applyFill="1" applyBorder="1" applyAlignment="1">
      <alignment horizontal="center" vertical="center"/>
    </xf>
    <xf numFmtId="182" fontId="0" fillId="67" borderId="38" xfId="61" applyNumberFormat="1" applyFont="1" applyFill="1" applyBorder="1" applyAlignment="1">
      <alignment horizontal="center" vertical="center"/>
    </xf>
    <xf numFmtId="10" fontId="61" fillId="67" borderId="32" xfId="61" applyNumberFormat="1" applyFont="1" applyFill="1" applyBorder="1" applyAlignment="1">
      <alignment horizontal="center" vertical="center"/>
    </xf>
    <xf numFmtId="10" fontId="0" fillId="67" borderId="35" xfId="61" applyNumberFormat="1" applyFont="1" applyFill="1" applyBorder="1" applyAlignment="1">
      <alignment horizontal="center" vertical="center"/>
    </xf>
    <xf numFmtId="10" fontId="0" fillId="67" borderId="38" xfId="61" applyNumberFormat="1" applyFont="1" applyFill="1" applyBorder="1" applyAlignment="1">
      <alignment horizontal="center" vertical="center"/>
    </xf>
    <xf numFmtId="182" fontId="61" fillId="0" borderId="33" xfId="61" applyNumberFormat="1" applyFont="1" applyBorder="1" applyAlignment="1">
      <alignment horizontal="center" vertical="center"/>
    </xf>
    <xf numFmtId="182" fontId="0" fillId="0" borderId="36" xfId="61" applyNumberFormat="1" applyFont="1" applyBorder="1" applyAlignment="1">
      <alignment horizontal="center" vertical="center"/>
    </xf>
    <xf numFmtId="182" fontId="0" fillId="0" borderId="39" xfId="61" applyNumberFormat="1" applyFont="1" applyBorder="1" applyAlignment="1">
      <alignment horizontal="center" vertical="center"/>
    </xf>
    <xf numFmtId="10" fontId="61" fillId="0" borderId="33" xfId="61" applyNumberFormat="1" applyFont="1" applyBorder="1" applyAlignment="1">
      <alignment horizontal="center" vertical="center"/>
    </xf>
    <xf numFmtId="10" fontId="0" fillId="0" borderId="36" xfId="61" applyNumberFormat="1" applyFont="1" applyBorder="1" applyAlignment="1">
      <alignment horizontal="center" vertical="center"/>
    </xf>
    <xf numFmtId="10" fontId="0" fillId="0" borderId="39" xfId="61" applyNumberFormat="1" applyFont="1" applyBorder="1" applyAlignment="1">
      <alignment horizontal="center" vertical="center"/>
    </xf>
    <xf numFmtId="182" fontId="0" fillId="0" borderId="0" xfId="61" applyNumberFormat="1" applyFont="1"/>
    <xf numFmtId="182" fontId="22" fillId="0" borderId="0" xfId="61" applyNumberFormat="1" applyFont="1"/>
    <xf numFmtId="182" fontId="0" fillId="0" borderId="16" xfId="61" applyNumberFormat="1" applyFont="1" applyFill="1" applyBorder="1"/>
    <xf numFmtId="182" fontId="4" fillId="62" borderId="4" xfId="61" applyNumberFormat="1" applyFont="1" applyFill="1" applyBorder="1" applyAlignment="1">
      <alignment horizontal="center" vertical="center"/>
    </xf>
    <xf numFmtId="10" fontId="0" fillId="0" borderId="16" xfId="61" applyNumberFormat="1" applyFont="1" applyFill="1" applyBorder="1"/>
    <xf numFmtId="10" fontId="4" fillId="62" borderId="4" xfId="61" applyNumberFormat="1" applyFont="1" applyFill="1" applyBorder="1" applyAlignment="1">
      <alignment horizontal="center" vertical="center"/>
    </xf>
    <xf numFmtId="10" fontId="22" fillId="0" borderId="0" xfId="61" applyNumberFormat="1" applyFont="1"/>
    <xf numFmtId="10" fontId="22" fillId="0" borderId="0" xfId="61" applyNumberFormat="1" applyFont="1" applyBorder="1"/>
    <xf numFmtId="10" fontId="61" fillId="0" borderId="32" xfId="61" applyNumberFormat="1" applyFont="1" applyFill="1" applyBorder="1" applyAlignment="1">
      <alignment horizontal="center" vertical="center"/>
    </xf>
    <xf numFmtId="10" fontId="0" fillId="0" borderId="35" xfId="61" applyNumberFormat="1" applyFont="1" applyFill="1" applyBorder="1" applyAlignment="1">
      <alignment horizontal="center" vertical="center"/>
    </xf>
    <xf numFmtId="10" fontId="0" fillId="0" borderId="38" xfId="61" applyNumberFormat="1" applyFont="1" applyFill="1" applyBorder="1" applyAlignment="1">
      <alignment horizontal="center" vertical="center"/>
    </xf>
    <xf numFmtId="4" fontId="61" fillId="0" borderId="33" xfId="0" applyNumberFormat="1" applyFont="1" applyBorder="1" applyAlignment="1">
      <alignment horizontal="center" vertical="center"/>
    </xf>
    <xf numFmtId="4" fontId="61" fillId="0" borderId="36" xfId="0" applyNumberFormat="1" applyFont="1" applyBorder="1" applyAlignment="1">
      <alignment horizontal="center" vertical="center"/>
    </xf>
    <xf numFmtId="4" fontId="61" fillId="0" borderId="39" xfId="0" applyNumberFormat="1" applyFont="1" applyBorder="1" applyAlignment="1">
      <alignment horizontal="center" vertical="center"/>
    </xf>
    <xf numFmtId="0" fontId="61" fillId="0" borderId="40" xfId="0" applyFont="1" applyBorder="1" applyAlignment="1">
      <alignment horizontal="left" vertical="center" wrapText="1"/>
    </xf>
    <xf numFmtId="4" fontId="61" fillId="0" borderId="41" xfId="0" applyNumberFormat="1" applyFont="1" applyBorder="1" applyAlignment="1">
      <alignment horizontal="center" vertical="center" wrapText="1"/>
    </xf>
    <xf numFmtId="4" fontId="61" fillId="0" borderId="41" xfId="0" applyNumberFormat="1" applyFont="1" applyBorder="1" applyAlignment="1">
      <alignment horizontal="center" vertical="center"/>
    </xf>
    <xf numFmtId="0" fontId="0" fillId="0" borderId="0" xfId="0" applyFont="1" applyBorder="1" applyAlignment="1">
      <alignment horizontal="left" vertical="center"/>
    </xf>
    <xf numFmtId="0" fontId="61" fillId="0" borderId="31"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7" xfId="0" applyFont="1" applyBorder="1" applyAlignment="1">
      <alignment horizontal="center" vertical="center" wrapText="1"/>
    </xf>
    <xf numFmtId="0" fontId="3" fillId="0" borderId="34" xfId="0" applyFont="1" applyFill="1" applyBorder="1" applyAlignment="1">
      <alignment horizontal="center" vertical="center" wrapText="1"/>
    </xf>
    <xf numFmtId="4" fontId="3" fillId="0" borderId="35" xfId="0" applyNumberFormat="1" applyFont="1" applyFill="1" applyBorder="1" applyAlignment="1">
      <alignment horizontal="center" vertical="center" wrapText="1"/>
    </xf>
    <xf numFmtId="169" fontId="3" fillId="0" borderId="35" xfId="0" applyNumberFormat="1" applyFont="1" applyFill="1" applyBorder="1" applyAlignment="1">
      <alignment horizontal="center" vertical="center" wrapText="1"/>
    </xf>
    <xf numFmtId="44" fontId="3" fillId="0" borderId="36" xfId="188" applyFont="1" applyFill="1" applyBorder="1" applyAlignment="1">
      <alignment horizontal="center" vertical="center" wrapText="1"/>
    </xf>
    <xf numFmtId="0" fontId="3" fillId="0" borderId="37" xfId="0" applyFont="1" applyFill="1" applyBorder="1" applyAlignment="1">
      <alignment horizontal="center" vertical="center" wrapText="1"/>
    </xf>
    <xf numFmtId="4" fontId="3" fillId="0" borderId="38" xfId="0" applyNumberFormat="1" applyFont="1" applyFill="1" applyBorder="1" applyAlignment="1">
      <alignment horizontal="center" vertical="center" wrapText="1"/>
    </xf>
    <xf numFmtId="169" fontId="3" fillId="0" borderId="38" xfId="0" applyNumberFormat="1" applyFont="1" applyFill="1" applyBorder="1" applyAlignment="1">
      <alignment horizontal="center" vertical="center" wrapText="1"/>
    </xf>
    <xf numFmtId="44" fontId="3" fillId="0" borderId="39" xfId="188" applyFont="1" applyFill="1" applyBorder="1" applyAlignment="1">
      <alignment horizontal="center" vertical="center" wrapText="1"/>
    </xf>
    <xf numFmtId="0" fontId="67" fillId="69" borderId="34" xfId="0" applyFont="1" applyFill="1" applyBorder="1" applyAlignment="1">
      <alignment horizontal="center" vertical="center"/>
    </xf>
    <xf numFmtId="0" fontId="67" fillId="69" borderId="35" xfId="0" applyFont="1" applyFill="1" applyBorder="1" applyAlignment="1">
      <alignment horizontal="center" vertical="center"/>
    </xf>
    <xf numFmtId="165" fontId="67" fillId="69" borderId="35" xfId="0" applyNumberFormat="1" applyFont="1" applyFill="1" applyBorder="1" applyAlignment="1">
      <alignment horizontal="center" vertical="center"/>
    </xf>
    <xf numFmtId="0" fontId="67" fillId="69" borderId="35" xfId="1" applyNumberFormat="1" applyFont="1" applyFill="1" applyBorder="1" applyAlignment="1" applyProtection="1">
      <alignment horizontal="left" vertical="center" wrapText="1"/>
    </xf>
    <xf numFmtId="4" fontId="68" fillId="69" borderId="35" xfId="0" applyNumberFormat="1" applyFont="1" applyFill="1" applyBorder="1" applyAlignment="1">
      <alignment horizontal="center" vertical="center"/>
    </xf>
    <xf numFmtId="0" fontId="67" fillId="69" borderId="0" xfId="0" applyFont="1" applyFill="1" applyAlignment="1">
      <alignment horizontal="center" vertical="center"/>
    </xf>
    <xf numFmtId="0" fontId="67" fillId="69" borderId="37" xfId="0" applyFont="1" applyFill="1" applyBorder="1" applyAlignment="1">
      <alignment horizontal="center" vertical="center"/>
    </xf>
    <xf numFmtId="0" fontId="67" fillId="69" borderId="38" xfId="0" applyFont="1" applyFill="1" applyBorder="1" applyAlignment="1">
      <alignment horizontal="center" vertical="center"/>
    </xf>
    <xf numFmtId="165" fontId="67" fillId="69" borderId="38" xfId="0" applyNumberFormat="1" applyFont="1" applyFill="1" applyBorder="1" applyAlignment="1">
      <alignment horizontal="center" vertical="center"/>
    </xf>
    <xf numFmtId="0" fontId="67" fillId="69" borderId="38" xfId="1" applyNumberFormat="1" applyFont="1" applyFill="1" applyBorder="1" applyAlignment="1" applyProtection="1">
      <alignment horizontal="left" vertical="center" wrapText="1"/>
    </xf>
    <xf numFmtId="4" fontId="68" fillId="69" borderId="38" xfId="0" applyNumberFormat="1" applyFont="1" applyFill="1" applyBorder="1" applyAlignment="1">
      <alignment horizontal="center" vertical="center"/>
    </xf>
    <xf numFmtId="10" fontId="67" fillId="69" borderId="38" xfId="61" applyNumberFormat="1" applyFont="1" applyFill="1" applyBorder="1" applyAlignment="1">
      <alignment horizontal="center" vertical="center"/>
    </xf>
    <xf numFmtId="44" fontId="68" fillId="69" borderId="38" xfId="188" applyFont="1" applyFill="1" applyBorder="1" applyAlignment="1">
      <alignment horizontal="center" vertical="center"/>
    </xf>
    <xf numFmtId="44" fontId="67" fillId="69" borderId="38" xfId="188" applyFont="1" applyFill="1" applyBorder="1" applyAlignment="1">
      <alignment horizontal="center" vertical="center"/>
    </xf>
    <xf numFmtId="44" fontId="68" fillId="69" borderId="39" xfId="188" applyFont="1" applyFill="1" applyBorder="1" applyAlignment="1">
      <alignment horizontal="center" vertical="center"/>
    </xf>
    <xf numFmtId="0" fontId="67" fillId="0" borderId="0" xfId="0" applyFont="1" applyAlignment="1">
      <alignment horizontal="center" vertical="center"/>
    </xf>
    <xf numFmtId="0" fontId="67" fillId="0" borderId="0" xfId="0" applyFont="1" applyAlignment="1"/>
    <xf numFmtId="4" fontId="67" fillId="0" borderId="0" xfId="0" applyNumberFormat="1" applyFont="1" applyAlignment="1"/>
    <xf numFmtId="0" fontId="67" fillId="0" borderId="0" xfId="0" applyFont="1" applyFill="1" applyBorder="1" applyAlignment="1">
      <alignment horizontal="left" vertical="center"/>
    </xf>
    <xf numFmtId="10" fontId="67" fillId="0" borderId="0" xfId="61" applyNumberFormat="1" applyFont="1" applyAlignment="1">
      <alignment horizontal="center" vertical="center"/>
    </xf>
    <xf numFmtId="10" fontId="67" fillId="0" borderId="0" xfId="61" applyNumberFormat="1" applyFont="1" applyAlignment="1"/>
    <xf numFmtId="0" fontId="67" fillId="0" borderId="0" xfId="0" applyFont="1"/>
    <xf numFmtId="0" fontId="67" fillId="0" borderId="0" xfId="0" applyFont="1" applyBorder="1"/>
    <xf numFmtId="1" fontId="67" fillId="69" borderId="34" xfId="0" applyNumberFormat="1" applyFont="1" applyFill="1" applyBorder="1" applyAlignment="1">
      <alignment horizontal="center" vertical="center"/>
    </xf>
    <xf numFmtId="0" fontId="4" fillId="0" borderId="0" xfId="0" applyFont="1" applyBorder="1" applyAlignment="1">
      <alignment horizontal="right" vertical="center"/>
    </xf>
    <xf numFmtId="0" fontId="0" fillId="0" borderId="0" xfId="0" applyFont="1" applyBorder="1" applyAlignment="1">
      <alignment horizontal="left" vertical="center" wrapText="1"/>
    </xf>
    <xf numFmtId="0" fontId="4" fillId="0" borderId="0" xfId="0" applyFont="1" applyBorder="1" applyAlignment="1">
      <alignment horizontal="center" vertical="center"/>
    </xf>
    <xf numFmtId="0" fontId="0" fillId="0" borderId="0" xfId="0" applyFont="1" applyBorder="1" applyAlignment="1">
      <alignment horizontal="left" vertical="center"/>
    </xf>
    <xf numFmtId="0" fontId="4" fillId="62" borderId="4" xfId="0" applyFont="1" applyFill="1" applyBorder="1" applyAlignment="1">
      <alignment horizontal="center" vertical="center" wrapText="1"/>
    </xf>
    <xf numFmtId="0" fontId="34" fillId="0" borderId="0" xfId="0" applyFont="1" applyAlignment="1">
      <alignment horizontal="center" vertical="center"/>
    </xf>
    <xf numFmtId="0" fontId="61" fillId="0" borderId="34" xfId="0" applyFont="1" applyBorder="1" applyAlignment="1">
      <alignment horizontal="center" vertical="center"/>
    </xf>
    <xf numFmtId="0" fontId="61" fillId="0" borderId="35" xfId="0" applyFont="1" applyBorder="1" applyAlignment="1">
      <alignment horizontal="center" vertical="center"/>
    </xf>
    <xf numFmtId="0" fontId="61" fillId="0" borderId="34" xfId="0" applyFont="1" applyFill="1" applyBorder="1" applyAlignment="1">
      <alignment horizontal="center" vertical="center" wrapText="1"/>
    </xf>
    <xf numFmtId="4" fontId="61" fillId="0" borderId="35" xfId="0" applyNumberFormat="1" applyFont="1" applyFill="1" applyBorder="1" applyAlignment="1">
      <alignment horizontal="center" vertical="center" wrapText="1"/>
    </xf>
    <xf numFmtId="169" fontId="61" fillId="0" borderId="35" xfId="0" applyNumberFormat="1" applyFont="1" applyFill="1" applyBorder="1" applyAlignment="1">
      <alignment horizontal="center" vertical="center" wrapText="1"/>
    </xf>
    <xf numFmtId="44" fontId="61" fillId="0" borderId="36" xfId="188" applyFont="1" applyFill="1" applyBorder="1" applyAlignment="1">
      <alignment horizontal="center" vertical="center" wrapText="1"/>
    </xf>
    <xf numFmtId="0" fontId="59" fillId="58" borderId="3" xfId="0" applyFont="1" applyFill="1" applyBorder="1" applyAlignment="1">
      <alignment horizontal="center" vertical="center"/>
    </xf>
    <xf numFmtId="4" fontId="59" fillId="58" borderId="4" xfId="0" applyNumberFormat="1" applyFont="1" applyFill="1" applyBorder="1" applyAlignment="1">
      <alignment horizontal="center" vertical="center"/>
    </xf>
    <xf numFmtId="4" fontId="62" fillId="58" borderId="4" xfId="0" applyNumberFormat="1" applyFont="1" applyFill="1" applyBorder="1" applyAlignment="1">
      <alignment horizontal="center" vertical="center"/>
    </xf>
    <xf numFmtId="4" fontId="59" fillId="58" borderId="5" xfId="0" applyNumberFormat="1" applyFont="1" applyFill="1" applyBorder="1" applyAlignment="1">
      <alignment horizontal="center" vertical="center"/>
    </xf>
    <xf numFmtId="44" fontId="59" fillId="59" borderId="5" xfId="188" applyFont="1" applyFill="1" applyBorder="1" applyAlignment="1">
      <alignment horizontal="center" vertical="center"/>
    </xf>
    <xf numFmtId="0" fontId="33" fillId="0" borderId="0" xfId="0" applyFont="1" applyFill="1" applyBorder="1" applyAlignment="1">
      <alignment horizontal="right" vertical="center"/>
    </xf>
    <xf numFmtId="44" fontId="33" fillId="0" borderId="0" xfId="188" applyFont="1" applyFill="1" applyBorder="1" applyAlignment="1">
      <alignment horizontal="center" vertical="center"/>
    </xf>
    <xf numFmtId="0" fontId="62" fillId="58" borderId="3" xfId="0" applyFont="1" applyFill="1" applyBorder="1" applyAlignment="1">
      <alignment horizontal="center" vertical="center"/>
    </xf>
    <xf numFmtId="4" fontId="62" fillId="58" borderId="5" xfId="0" applyNumberFormat="1" applyFont="1" applyFill="1" applyBorder="1" applyAlignment="1">
      <alignment horizontal="center" vertical="center"/>
    </xf>
    <xf numFmtId="44" fontId="62" fillId="59" borderId="5" xfId="188" applyFont="1" applyFill="1" applyBorder="1" applyAlignment="1">
      <alignment horizontal="center" vertical="center"/>
    </xf>
    <xf numFmtId="0" fontId="33" fillId="0" borderId="6" xfId="0" applyFont="1" applyFill="1" applyBorder="1" applyAlignment="1">
      <alignment horizontal="right" vertical="center"/>
    </xf>
    <xf numFmtId="0" fontId="33" fillId="0" borderId="2" xfId="0" applyFont="1" applyFill="1" applyBorder="1" applyAlignment="1">
      <alignment horizontal="right" vertical="center"/>
    </xf>
    <xf numFmtId="44" fontId="33" fillId="0" borderId="7" xfId="188" applyFont="1" applyFill="1" applyBorder="1" applyAlignment="1">
      <alignment horizontal="center" vertical="center"/>
    </xf>
    <xf numFmtId="44" fontId="33" fillId="0" borderId="5" xfId="188" applyFont="1" applyFill="1" applyBorder="1" applyAlignment="1">
      <alignment horizontal="center" vertical="center"/>
    </xf>
    <xf numFmtId="0" fontId="59" fillId="0" borderId="0" xfId="0" applyFont="1" applyFill="1" applyBorder="1" applyAlignment="1">
      <alignment horizontal="left" vertical="center"/>
    </xf>
    <xf numFmtId="170" fontId="59" fillId="0" borderId="0" xfId="0" applyNumberFormat="1" applyFont="1" applyFill="1" applyBorder="1" applyAlignment="1">
      <alignment horizontal="left" vertical="center"/>
    </xf>
    <xf numFmtId="0" fontId="65" fillId="0" borderId="0" xfId="0" applyFont="1" applyFill="1" applyBorder="1" applyAlignment="1">
      <alignment horizontal="left" vertical="center"/>
    </xf>
    <xf numFmtId="4" fontId="59" fillId="0" borderId="0" xfId="0" applyNumberFormat="1" applyFont="1" applyFill="1" applyBorder="1" applyAlignment="1">
      <alignment horizontal="right" vertical="center"/>
    </xf>
    <xf numFmtId="0" fontId="3" fillId="0" borderId="0" xfId="0" applyFont="1" applyAlignment="1">
      <alignment vertical="center" wrapText="1"/>
    </xf>
    <xf numFmtId="0" fontId="36" fillId="0" borderId="0" xfId="0" applyFont="1" applyAlignment="1">
      <alignment vertical="center" wrapText="1"/>
    </xf>
    <xf numFmtId="0" fontId="3" fillId="0" borderId="0" xfId="0" applyFont="1" applyFill="1" applyAlignment="1">
      <alignment vertical="center" wrapText="1"/>
    </xf>
    <xf numFmtId="44" fontId="62" fillId="0" borderId="4" xfId="188" applyFont="1" applyBorder="1" applyAlignment="1">
      <alignment horizontal="center" vertical="center" wrapText="1"/>
    </xf>
    <xf numFmtId="0" fontId="34" fillId="0" borderId="0" xfId="0" applyFont="1" applyAlignment="1">
      <alignment vertical="center" wrapText="1"/>
    </xf>
    <xf numFmtId="0" fontId="56" fillId="62" borderId="17" xfId="0" applyFont="1" applyFill="1" applyBorder="1" applyAlignment="1">
      <alignment horizontal="center" vertical="center" wrapText="1"/>
    </xf>
    <xf numFmtId="0" fontId="56" fillId="62" borderId="0" xfId="0" applyFont="1" applyFill="1" applyBorder="1" applyAlignment="1">
      <alignment horizontal="center" vertical="center" wrapText="1"/>
    </xf>
    <xf numFmtId="0" fontId="56" fillId="62" borderId="19" xfId="0" applyFont="1" applyFill="1" applyBorder="1" applyAlignment="1">
      <alignment horizontal="center" vertical="center" wrapText="1"/>
    </xf>
    <xf numFmtId="44" fontId="62" fillId="0" borderId="0" xfId="188" applyFont="1" applyBorder="1" applyAlignment="1">
      <alignment horizontal="center" vertical="center" wrapText="1"/>
    </xf>
    <xf numFmtId="0" fontId="33" fillId="60" borderId="0" xfId="0" applyFont="1" applyFill="1" applyBorder="1" applyAlignment="1">
      <alignment vertical="center" wrapText="1"/>
    </xf>
    <xf numFmtId="44" fontId="33" fillId="60" borderId="0" xfId="188" applyFont="1" applyFill="1" applyBorder="1" applyAlignment="1">
      <alignment vertical="center" wrapText="1"/>
    </xf>
    <xf numFmtId="44" fontId="61" fillId="26" borderId="38" xfId="188" applyFont="1" applyFill="1" applyBorder="1" applyAlignment="1">
      <alignment horizontal="center" vertical="center"/>
    </xf>
    <xf numFmtId="0" fontId="54" fillId="61" borderId="0" xfId="0" applyFont="1" applyFill="1" applyBorder="1" applyAlignment="1">
      <alignment horizontal="center" vertical="center" wrapText="1"/>
    </xf>
    <xf numFmtId="0" fontId="56" fillId="62" borderId="0" xfId="0" applyFont="1" applyFill="1" applyAlignment="1">
      <alignment horizontal="center" vertical="center"/>
    </xf>
    <xf numFmtId="2" fontId="0" fillId="0" borderId="35" xfId="0" applyNumberFormat="1" applyFont="1" applyFill="1" applyBorder="1" applyAlignment="1">
      <alignment horizontal="left" vertical="center"/>
    </xf>
    <xf numFmtId="0" fontId="56" fillId="62" borderId="1" xfId="0" applyFont="1" applyFill="1" applyBorder="1" applyAlignment="1">
      <alignment horizontal="center" vertical="center"/>
    </xf>
    <xf numFmtId="0" fontId="59" fillId="63" borderId="4" xfId="0" applyFont="1" applyFill="1" applyBorder="1" applyAlignment="1">
      <alignment horizontal="center" vertical="center"/>
    </xf>
    <xf numFmtId="2" fontId="0" fillId="0" borderId="32" xfId="0" applyNumberFormat="1" applyFont="1" applyFill="1" applyBorder="1" applyAlignment="1">
      <alignment horizontal="left" vertical="center"/>
    </xf>
    <xf numFmtId="0" fontId="4" fillId="0" borderId="0" xfId="0" applyFont="1" applyBorder="1" applyAlignment="1">
      <alignment horizontal="right"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4" fillId="0" borderId="0" xfId="0" applyFont="1" applyBorder="1" applyAlignment="1">
      <alignment horizontal="center" vertical="center"/>
    </xf>
    <xf numFmtId="0" fontId="0" fillId="0" borderId="0" xfId="0" applyFont="1" applyBorder="1" applyAlignment="1">
      <alignment horizontal="left" vertical="center"/>
    </xf>
    <xf numFmtId="2" fontId="0" fillId="0" borderId="38" xfId="0" applyNumberFormat="1" applyFont="1" applyFill="1" applyBorder="1" applyAlignment="1">
      <alignment horizontal="left" vertical="center"/>
    </xf>
    <xf numFmtId="10" fontId="60" fillId="64" borderId="3" xfId="0" applyNumberFormat="1" applyFont="1" applyFill="1" applyBorder="1" applyAlignment="1">
      <alignment horizontal="right" vertical="center"/>
    </xf>
    <xf numFmtId="10" fontId="60" fillId="64" borderId="4" xfId="0" applyNumberFormat="1" applyFont="1" applyFill="1" applyBorder="1" applyAlignment="1">
      <alignment horizontal="right" vertical="center"/>
    </xf>
    <xf numFmtId="0" fontId="34" fillId="0" borderId="17" xfId="0" applyFont="1" applyBorder="1" applyAlignment="1">
      <alignment horizontal="center" vertical="center"/>
    </xf>
    <xf numFmtId="0" fontId="34" fillId="0" borderId="0" xfId="0" applyFont="1" applyAlignment="1">
      <alignment horizontal="center" vertical="center"/>
    </xf>
    <xf numFmtId="0" fontId="34" fillId="68" borderId="17" xfId="0" applyFont="1" applyFill="1" applyBorder="1" applyAlignment="1">
      <alignment horizontal="center" vertical="center" wrapText="1"/>
    </xf>
    <xf numFmtId="0" fontId="34" fillId="68" borderId="0" xfId="0" applyFont="1" applyFill="1" applyAlignment="1">
      <alignment horizontal="center" vertical="center" wrapText="1"/>
    </xf>
    <xf numFmtId="0" fontId="34" fillId="0" borderId="17" xfId="0" applyFont="1" applyBorder="1" applyAlignment="1">
      <alignment horizontal="center" vertical="center" wrapText="1"/>
    </xf>
    <xf numFmtId="0" fontId="34" fillId="0" borderId="0" xfId="0" applyFont="1" applyAlignment="1">
      <alignment horizontal="center" vertical="center" wrapText="1"/>
    </xf>
    <xf numFmtId="0" fontId="61" fillId="0" borderId="17" xfId="0" applyFont="1" applyBorder="1" applyAlignment="1">
      <alignment horizontal="center" vertical="center"/>
    </xf>
    <xf numFmtId="0" fontId="61" fillId="0" borderId="0" xfId="0" applyFont="1" applyAlignment="1">
      <alignment horizontal="center" vertical="center"/>
    </xf>
    <xf numFmtId="0" fontId="70" fillId="0" borderId="16" xfId="0" applyFont="1" applyBorder="1" applyAlignment="1">
      <alignment horizontal="center" vertical="center"/>
    </xf>
    <xf numFmtId="166" fontId="33" fillId="60" borderId="4" xfId="0" applyNumberFormat="1" applyFont="1" applyFill="1" applyBorder="1" applyAlignment="1">
      <alignment horizontal="right" vertical="center"/>
    </xf>
    <xf numFmtId="0" fontId="66" fillId="0" borderId="2" xfId="0" applyFont="1" applyBorder="1" applyAlignment="1">
      <alignment horizontal="center" vertical="center" wrapText="1"/>
    </xf>
    <xf numFmtId="0" fontId="66" fillId="0" borderId="0" xfId="0" applyFont="1" applyBorder="1" applyAlignment="1">
      <alignment horizontal="center" vertical="center" wrapText="1"/>
    </xf>
    <xf numFmtId="44" fontId="69" fillId="66" borderId="4" xfId="188" applyFont="1" applyFill="1" applyBorder="1" applyAlignment="1">
      <alignment horizontal="center" vertical="center"/>
    </xf>
    <xf numFmtId="44" fontId="69" fillId="66" borderId="5" xfId="188" applyFont="1" applyFill="1" applyBorder="1" applyAlignment="1">
      <alignment horizontal="center" vertical="center"/>
    </xf>
    <xf numFmtId="10" fontId="33" fillId="66" borderId="3" xfId="0" applyNumberFormat="1" applyFont="1" applyFill="1" applyBorder="1" applyAlignment="1">
      <alignment horizontal="right" vertical="center"/>
    </xf>
    <xf numFmtId="10" fontId="33" fillId="66" borderId="4" xfId="0" applyNumberFormat="1" applyFont="1" applyFill="1" applyBorder="1" applyAlignment="1">
      <alignment horizontal="right" vertical="center"/>
    </xf>
    <xf numFmtId="4" fontId="4" fillId="62" borderId="4" xfId="0" applyNumberFormat="1" applyFont="1" applyFill="1" applyBorder="1" applyAlignment="1">
      <alignment horizontal="center" vertical="center"/>
    </xf>
    <xf numFmtId="0" fontId="4" fillId="62" borderId="4" xfId="0" applyFont="1" applyFill="1" applyBorder="1" applyAlignment="1">
      <alignment horizontal="center" vertical="center"/>
    </xf>
    <xf numFmtId="0" fontId="4" fillId="62" borderId="5" xfId="0" applyFont="1" applyFill="1" applyBorder="1" applyAlignment="1">
      <alignment horizontal="center" vertical="center"/>
    </xf>
    <xf numFmtId="0" fontId="64" fillId="62" borderId="17" xfId="0" applyFont="1" applyFill="1" applyBorder="1" applyAlignment="1">
      <alignment horizontal="center" vertical="center" wrapText="1"/>
    </xf>
    <xf numFmtId="0" fontId="64" fillId="62" borderId="0" xfId="0" applyFont="1" applyFill="1" applyBorder="1" applyAlignment="1">
      <alignment horizontal="center" vertical="center" wrapText="1"/>
    </xf>
    <xf numFmtId="0" fontId="64" fillId="62" borderId="19" xfId="0" applyFont="1" applyFill="1" applyBorder="1" applyAlignment="1">
      <alignment horizontal="center" vertical="center" wrapText="1"/>
    </xf>
    <xf numFmtId="0" fontId="4" fillId="62" borderId="4" xfId="0" applyFont="1" applyFill="1" applyBorder="1" applyAlignment="1">
      <alignment horizontal="center" vertical="center" wrapText="1"/>
    </xf>
    <xf numFmtId="4" fontId="4" fillId="62" borderId="2" xfId="0" applyNumberFormat="1" applyFont="1" applyFill="1" applyBorder="1" applyAlignment="1">
      <alignment horizontal="center" vertical="center" wrapText="1"/>
    </xf>
    <xf numFmtId="4" fontId="4" fillId="62" borderId="16" xfId="0" applyNumberFormat="1" applyFont="1" applyFill="1" applyBorder="1" applyAlignment="1">
      <alignment horizontal="center" vertical="center" wrapText="1"/>
    </xf>
    <xf numFmtId="0" fontId="4" fillId="62" borderId="3" xfId="0" applyFont="1" applyFill="1" applyBorder="1" applyAlignment="1">
      <alignment horizontal="center" vertical="center"/>
    </xf>
    <xf numFmtId="0" fontId="56" fillId="62" borderId="3" xfId="0" applyFont="1" applyFill="1" applyBorder="1" applyAlignment="1">
      <alignment horizontal="center" vertical="center"/>
    </xf>
    <xf numFmtId="0" fontId="56" fillId="62" borderId="4" xfId="0" applyFont="1" applyFill="1" applyBorder="1" applyAlignment="1">
      <alignment horizontal="center" vertical="center"/>
    </xf>
    <xf numFmtId="0" fontId="56" fillId="62" borderId="5" xfId="0" applyFont="1" applyFill="1" applyBorder="1" applyAlignment="1">
      <alignment horizontal="center" vertical="center"/>
    </xf>
    <xf numFmtId="2" fontId="0" fillId="0" borderId="35" xfId="0" applyNumberFormat="1" applyFont="1" applyBorder="1" applyAlignment="1">
      <alignment horizontal="left" vertical="center"/>
    </xf>
    <xf numFmtId="2" fontId="0" fillId="0" borderId="38" xfId="0" applyNumberFormat="1" applyFont="1" applyBorder="1" applyAlignment="1">
      <alignment horizontal="left" vertical="center"/>
    </xf>
    <xf numFmtId="10" fontId="4" fillId="62" borderId="4" xfId="61" applyNumberFormat="1" applyFont="1" applyFill="1" applyBorder="1" applyAlignment="1">
      <alignment horizontal="center" vertical="center"/>
    </xf>
    <xf numFmtId="2" fontId="61" fillId="0" borderId="32" xfId="0" applyNumberFormat="1" applyFont="1" applyBorder="1" applyAlignment="1">
      <alignment horizontal="left" vertical="center"/>
    </xf>
    <xf numFmtId="0" fontId="3" fillId="0" borderId="35"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59" fillId="59" borderId="3" xfId="0" applyFont="1" applyFill="1" applyBorder="1" applyAlignment="1">
      <alignment horizontal="right" vertical="center"/>
    </xf>
    <xf numFmtId="0" fontId="59" fillId="59" borderId="4" xfId="0" applyFont="1" applyFill="1" applyBorder="1" applyAlignment="1">
      <alignment horizontal="right" vertical="center"/>
    </xf>
    <xf numFmtId="0" fontId="33" fillId="60" borderId="3" xfId="0" applyFont="1" applyFill="1" applyBorder="1" applyAlignment="1">
      <alignment horizontal="right" vertical="center"/>
    </xf>
    <xf numFmtId="0" fontId="33" fillId="60" borderId="4" xfId="0" applyFont="1" applyFill="1" applyBorder="1" applyAlignment="1">
      <alignment horizontal="right" vertical="center"/>
    </xf>
    <xf numFmtId="0" fontId="33" fillId="60" borderId="6" xfId="0" applyFont="1" applyFill="1" applyBorder="1" applyAlignment="1">
      <alignment horizontal="left" vertical="center"/>
    </xf>
    <xf numFmtId="0" fontId="33" fillId="60" borderId="2" xfId="0" applyFont="1" applyFill="1" applyBorder="1" applyAlignment="1">
      <alignment horizontal="left" vertical="center"/>
    </xf>
    <xf numFmtId="0" fontId="33" fillId="60" borderId="7" xfId="0" applyFont="1" applyFill="1" applyBorder="1" applyAlignment="1">
      <alignment horizontal="left" vertical="center"/>
    </xf>
    <xf numFmtId="0" fontId="33" fillId="60" borderId="20" xfId="0" applyFont="1" applyFill="1" applyBorder="1" applyAlignment="1">
      <alignment vertical="center" wrapText="1"/>
    </xf>
    <xf numFmtId="0" fontId="33" fillId="60" borderId="16" xfId="0" applyFont="1" applyFill="1" applyBorder="1" applyAlignment="1">
      <alignment vertical="center" wrapText="1"/>
    </xf>
    <xf numFmtId="0" fontId="33" fillId="60" borderId="18" xfId="0" applyFont="1" applyFill="1" applyBorder="1" applyAlignment="1">
      <alignment vertical="center" wrapText="1"/>
    </xf>
    <xf numFmtId="0" fontId="59" fillId="58" borderId="4" xfId="0" applyFont="1" applyFill="1" applyBorder="1" applyAlignment="1">
      <alignment horizontal="left" vertical="center"/>
    </xf>
    <xf numFmtId="0" fontId="3" fillId="0" borderId="32" xfId="0" applyFont="1" applyBorder="1" applyAlignment="1">
      <alignment horizontal="left" vertical="center" wrapText="1"/>
    </xf>
    <xf numFmtId="0" fontId="3" fillId="0" borderId="38" xfId="0" applyFont="1" applyBorder="1" applyAlignment="1">
      <alignment horizontal="left" vertical="center" wrapText="1"/>
    </xf>
    <xf numFmtId="0" fontId="3" fillId="0" borderId="32" xfId="0" applyFont="1" applyFill="1" applyBorder="1" applyAlignment="1">
      <alignment horizontal="left" vertical="center" wrapText="1"/>
    </xf>
    <xf numFmtId="0" fontId="3" fillId="0" borderId="35"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Fill="1" applyBorder="1" applyAlignment="1">
      <alignment horizontal="left" vertical="center" wrapText="1"/>
    </xf>
    <xf numFmtId="0" fontId="62" fillId="59" borderId="3" xfId="0" applyFont="1" applyFill="1" applyBorder="1" applyAlignment="1">
      <alignment horizontal="right" vertical="center"/>
    </xf>
    <xf numFmtId="0" fontId="62" fillId="59" borderId="4" xfId="0" applyFont="1" applyFill="1" applyBorder="1" applyAlignment="1">
      <alignment horizontal="right" vertical="center"/>
    </xf>
    <xf numFmtId="0" fontId="61" fillId="0" borderId="35" xfId="0" applyFont="1" applyBorder="1" applyAlignment="1">
      <alignment horizontal="left" vertical="center" wrapText="1"/>
    </xf>
    <xf numFmtId="0" fontId="0" fillId="0" borderId="38" xfId="0" applyFont="1" applyBorder="1" applyAlignment="1">
      <alignment horizontal="left" vertical="center" wrapText="1"/>
    </xf>
    <xf numFmtId="0" fontId="61" fillId="0" borderId="32" xfId="0" applyFont="1" applyBorder="1" applyAlignment="1">
      <alignment horizontal="left" vertical="center" wrapText="1"/>
    </xf>
    <xf numFmtId="0" fontId="61" fillId="0" borderId="38" xfId="0" applyFont="1" applyBorder="1" applyAlignment="1">
      <alignment horizontal="left" vertical="center" wrapText="1"/>
    </xf>
    <xf numFmtId="0" fontId="62" fillId="58" borderId="4" xfId="0" applyFont="1" applyFill="1" applyBorder="1" applyAlignment="1">
      <alignment horizontal="left" vertical="center"/>
    </xf>
    <xf numFmtId="0" fontId="76" fillId="60" borderId="20" xfId="0" applyFont="1" applyFill="1" applyBorder="1" applyAlignment="1">
      <alignment vertical="center" wrapText="1"/>
    </xf>
    <xf numFmtId="0" fontId="76" fillId="60" borderId="16" xfId="0" applyFont="1" applyFill="1" applyBorder="1" applyAlignment="1">
      <alignment vertical="center" wrapText="1"/>
    </xf>
    <xf numFmtId="0" fontId="76" fillId="60" borderId="18" xfId="0" applyFont="1" applyFill="1" applyBorder="1" applyAlignment="1">
      <alignment vertical="center" wrapText="1"/>
    </xf>
    <xf numFmtId="0" fontId="76" fillId="60" borderId="6" xfId="0" applyFont="1" applyFill="1" applyBorder="1" applyAlignment="1">
      <alignment horizontal="left" vertical="center"/>
    </xf>
    <xf numFmtId="0" fontId="76" fillId="60" borderId="2" xfId="0" applyFont="1" applyFill="1" applyBorder="1" applyAlignment="1">
      <alignment horizontal="left" vertical="center"/>
    </xf>
    <xf numFmtId="0" fontId="61" fillId="0" borderId="4" xfId="0" applyFont="1" applyBorder="1" applyAlignment="1">
      <alignment horizontal="left" vertical="center" wrapText="1"/>
    </xf>
    <xf numFmtId="0" fontId="76" fillId="60" borderId="7" xfId="0" applyFont="1" applyFill="1" applyBorder="1" applyAlignment="1">
      <alignment horizontal="left" vertical="center"/>
    </xf>
    <xf numFmtId="0" fontId="61" fillId="0" borderId="35" xfId="0" applyFont="1" applyFill="1" applyBorder="1" applyAlignment="1">
      <alignment horizontal="left" vertical="center" wrapText="1"/>
    </xf>
    <xf numFmtId="0" fontId="56" fillId="62" borderId="6" xfId="0" applyFont="1" applyFill="1" applyBorder="1" applyAlignment="1">
      <alignment horizontal="center" vertical="center"/>
    </xf>
    <xf numFmtId="0" fontId="56" fillId="62" borderId="2" xfId="0" applyFont="1" applyFill="1" applyBorder="1" applyAlignment="1">
      <alignment horizontal="center" vertical="center"/>
    </xf>
    <xf numFmtId="0" fontId="56" fillId="62" borderId="7" xfId="0" applyFont="1" applyFill="1" applyBorder="1" applyAlignment="1">
      <alignment horizontal="center" vertical="center"/>
    </xf>
    <xf numFmtId="0" fontId="56" fillId="62" borderId="20" xfId="0" applyFont="1" applyFill="1" applyBorder="1" applyAlignment="1">
      <alignment horizontal="center" vertical="center"/>
    </xf>
    <xf numFmtId="0" fontId="56" fillId="62" borderId="16" xfId="0" applyFont="1" applyFill="1" applyBorder="1" applyAlignment="1">
      <alignment horizontal="center" vertical="center"/>
    </xf>
    <xf numFmtId="0" fontId="56" fillId="62" borderId="18" xfId="0" applyFont="1" applyFill="1" applyBorder="1" applyAlignment="1">
      <alignment horizontal="center" vertical="center"/>
    </xf>
    <xf numFmtId="0" fontId="67" fillId="69" borderId="35" xfId="0" applyFont="1" applyFill="1" applyBorder="1" applyAlignment="1">
      <alignment horizontal="left" vertical="center" wrapText="1"/>
    </xf>
    <xf numFmtId="0" fontId="33" fillId="0" borderId="3" xfId="0" applyFont="1" applyFill="1" applyBorder="1" applyAlignment="1">
      <alignment horizontal="right" vertical="center"/>
    </xf>
    <xf numFmtId="0" fontId="33" fillId="0" borderId="4" xfId="0" applyFont="1" applyFill="1" applyBorder="1" applyAlignment="1">
      <alignment horizontal="right" vertical="center"/>
    </xf>
    <xf numFmtId="1" fontId="61" fillId="58" borderId="31" xfId="197" applyNumberFormat="1" applyFont="1" applyFill="1" applyBorder="1" applyAlignment="1">
      <alignment horizontal="center" vertical="center" wrapText="1"/>
    </xf>
    <xf numFmtId="1" fontId="61" fillId="58" borderId="34" xfId="197" applyNumberFormat="1" applyFont="1" applyFill="1" applyBorder="1" applyAlignment="1">
      <alignment horizontal="center" vertical="center" wrapText="1"/>
    </xf>
    <xf numFmtId="1" fontId="61" fillId="58" borderId="37" xfId="197" applyNumberFormat="1" applyFont="1" applyFill="1" applyBorder="1" applyAlignment="1">
      <alignment horizontal="center" vertical="center" wrapText="1"/>
    </xf>
    <xf numFmtId="167" fontId="62" fillId="58" borderId="33" xfId="42" applyFont="1" applyFill="1" applyBorder="1" applyAlignment="1">
      <alignment horizontal="center" vertical="center" wrapText="1"/>
    </xf>
    <xf numFmtId="167" fontId="62" fillId="58" borderId="36" xfId="42" applyFont="1" applyFill="1" applyBorder="1" applyAlignment="1">
      <alignment horizontal="center" vertical="center" wrapText="1"/>
    </xf>
    <xf numFmtId="167" fontId="62" fillId="58" borderId="39" xfId="42" applyFont="1" applyFill="1" applyBorder="1" applyAlignment="1">
      <alignment horizontal="center" vertical="center" wrapText="1"/>
    </xf>
    <xf numFmtId="4" fontId="61" fillId="58" borderId="32" xfId="197" applyNumberFormat="1" applyFont="1" applyFill="1" applyBorder="1" applyAlignment="1">
      <alignment horizontal="center" vertical="center" wrapText="1"/>
    </xf>
    <xf numFmtId="4" fontId="61" fillId="58" borderId="35" xfId="197" applyNumberFormat="1" applyFont="1" applyFill="1" applyBorder="1" applyAlignment="1">
      <alignment horizontal="center" vertical="center" wrapText="1"/>
    </xf>
    <xf numFmtId="4" fontId="61" fillId="58" borderId="38" xfId="197" applyNumberFormat="1" applyFont="1" applyFill="1" applyBorder="1" applyAlignment="1">
      <alignment horizontal="center" vertical="center" wrapText="1"/>
    </xf>
    <xf numFmtId="0" fontId="62" fillId="59" borderId="6" xfId="0" applyFont="1" applyFill="1" applyBorder="1" applyAlignment="1">
      <alignment horizontal="center" vertical="center"/>
    </xf>
    <xf numFmtId="0" fontId="62" fillId="59" borderId="2" xfId="0" applyFont="1" applyFill="1" applyBorder="1" applyAlignment="1">
      <alignment horizontal="center" vertical="center"/>
    </xf>
    <xf numFmtId="0" fontId="62" fillId="59" borderId="7" xfId="0" applyFont="1" applyFill="1" applyBorder="1" applyAlignment="1">
      <alignment horizontal="center" vertical="center"/>
    </xf>
    <xf numFmtId="4" fontId="61" fillId="0" borderId="32" xfId="0" applyNumberFormat="1" applyFont="1" applyBorder="1" applyAlignment="1">
      <alignment horizontal="center" vertical="center"/>
    </xf>
    <xf numFmtId="4" fontId="61" fillId="0" borderId="35" xfId="0" applyNumberFormat="1" applyFont="1" applyBorder="1" applyAlignment="1">
      <alignment horizontal="center" vertical="center"/>
    </xf>
    <xf numFmtId="4" fontId="62" fillId="62" borderId="4" xfId="0" applyNumberFormat="1" applyFont="1" applyFill="1" applyBorder="1" applyAlignment="1">
      <alignment horizontal="center" vertical="center"/>
    </xf>
    <xf numFmtId="0" fontId="62" fillId="62" borderId="4" xfId="0" applyFont="1" applyFill="1" applyBorder="1" applyAlignment="1">
      <alignment horizontal="center" vertical="center"/>
    </xf>
    <xf numFmtId="0" fontId="61" fillId="0" borderId="6" xfId="0" applyFont="1" applyBorder="1" applyAlignment="1">
      <alignment horizontal="center" vertical="center" wrapText="1"/>
    </xf>
    <xf numFmtId="0" fontId="61" fillId="0" borderId="2"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17" xfId="0" applyFont="1" applyBorder="1" applyAlignment="1">
      <alignment horizontal="center" vertical="center" wrapText="1"/>
    </xf>
    <xf numFmtId="0" fontId="61" fillId="0" borderId="0"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16" xfId="0" applyFont="1" applyBorder="1" applyAlignment="1">
      <alignment horizontal="center" vertical="center" wrapText="1"/>
    </xf>
    <xf numFmtId="0" fontId="61" fillId="0" borderId="18" xfId="0" applyFont="1" applyBorder="1" applyAlignment="1">
      <alignment horizontal="center" vertical="center" wrapText="1"/>
    </xf>
    <xf numFmtId="2" fontId="61" fillId="0" borderId="6" xfId="0" applyNumberFormat="1" applyFont="1" applyBorder="1" applyAlignment="1">
      <alignment horizontal="center" vertical="center" wrapText="1"/>
    </xf>
    <xf numFmtId="2" fontId="61" fillId="0" borderId="2" xfId="0" applyNumberFormat="1" applyFont="1" applyBorder="1" applyAlignment="1">
      <alignment horizontal="center" vertical="center" wrapText="1"/>
    </xf>
    <xf numFmtId="2" fontId="61" fillId="0" borderId="7" xfId="0" applyNumberFormat="1" applyFont="1" applyBorder="1" applyAlignment="1">
      <alignment horizontal="center" vertical="center" wrapText="1"/>
    </xf>
    <xf numFmtId="2" fontId="61" fillId="0" borderId="17" xfId="0" applyNumberFormat="1" applyFont="1" applyBorder="1" applyAlignment="1">
      <alignment horizontal="center" vertical="center" wrapText="1"/>
    </xf>
    <xf numFmtId="2" fontId="61" fillId="0" borderId="0" xfId="0" applyNumberFormat="1" applyFont="1" applyBorder="1" applyAlignment="1">
      <alignment horizontal="center" vertical="center" wrapText="1"/>
    </xf>
    <xf numFmtId="2" fontId="61" fillId="0" borderId="19" xfId="0" applyNumberFormat="1" applyFont="1" applyBorder="1" applyAlignment="1">
      <alignment horizontal="center" vertical="center" wrapText="1"/>
    </xf>
    <xf numFmtId="2" fontId="61" fillId="0" borderId="20" xfId="0" applyNumberFormat="1" applyFont="1" applyBorder="1" applyAlignment="1">
      <alignment horizontal="center" vertical="center" wrapText="1"/>
    </xf>
    <xf numFmtId="2" fontId="61" fillId="0" borderId="16" xfId="0" applyNumberFormat="1" applyFont="1" applyBorder="1" applyAlignment="1">
      <alignment horizontal="center" vertical="center" wrapText="1"/>
    </xf>
    <xf numFmtId="2" fontId="61" fillId="0" borderId="18" xfId="0" applyNumberFormat="1" applyFont="1" applyBorder="1" applyAlignment="1">
      <alignment horizontal="center" vertical="center" wrapText="1"/>
    </xf>
    <xf numFmtId="0" fontId="62" fillId="62" borderId="3" xfId="0" applyFont="1" applyFill="1" applyBorder="1" applyAlignment="1">
      <alignment horizontal="center" vertical="center"/>
    </xf>
    <xf numFmtId="0" fontId="61" fillId="0" borderId="31" xfId="0" applyFont="1" applyBorder="1" applyAlignment="1">
      <alignment horizontal="center" vertical="center"/>
    </xf>
    <xf numFmtId="0" fontId="61" fillId="0" borderId="32" xfId="0" applyFont="1" applyBorder="1" applyAlignment="1">
      <alignment horizontal="center" vertical="center"/>
    </xf>
    <xf numFmtId="0" fontId="61" fillId="0" borderId="37" xfId="0" applyFont="1" applyBorder="1" applyAlignment="1">
      <alignment horizontal="center" vertical="center"/>
    </xf>
    <xf numFmtId="0" fontId="61" fillId="0" borderId="38" xfId="0" applyFont="1" applyBorder="1" applyAlignment="1">
      <alignment horizontal="center" vertical="center"/>
    </xf>
    <xf numFmtId="0" fontId="61" fillId="0" borderId="34" xfId="0" applyFont="1" applyBorder="1" applyAlignment="1">
      <alignment horizontal="center" vertical="center"/>
    </xf>
    <xf numFmtId="0" fontId="61" fillId="0" borderId="35" xfId="0" applyFont="1" applyBorder="1" applyAlignment="1">
      <alignment horizontal="center" vertical="center"/>
    </xf>
    <xf numFmtId="0" fontId="4" fillId="62" borderId="2" xfId="0" applyFont="1" applyFill="1" applyBorder="1" applyAlignment="1">
      <alignment horizontal="center" vertical="center" wrapText="1"/>
    </xf>
    <xf numFmtId="0" fontId="4" fillId="62" borderId="16" xfId="0" applyFont="1" applyFill="1" applyBorder="1" applyAlignment="1">
      <alignment horizontal="center" vertical="center" wrapText="1"/>
    </xf>
    <xf numFmtId="0" fontId="4" fillId="62" borderId="6" xfId="0" applyFont="1" applyFill="1" applyBorder="1" applyAlignment="1">
      <alignment horizontal="center" vertical="center"/>
    </xf>
    <xf numFmtId="0" fontId="4" fillId="62" borderId="20" xfId="0" applyFont="1" applyFill="1" applyBorder="1" applyAlignment="1">
      <alignment horizontal="center" vertical="center"/>
    </xf>
    <xf numFmtId="0" fontId="4" fillId="62" borderId="2" xfId="0" applyFont="1" applyFill="1" applyBorder="1" applyAlignment="1">
      <alignment horizontal="center" vertical="center"/>
    </xf>
    <xf numFmtId="2" fontId="4" fillId="62" borderId="31" xfId="0" applyNumberFormat="1" applyFont="1" applyFill="1" applyBorder="1" applyAlignment="1">
      <alignment horizontal="right" vertical="center" wrapText="1"/>
    </xf>
    <xf numFmtId="2" fontId="4" fillId="62" borderId="32" xfId="0" applyNumberFormat="1" applyFont="1" applyFill="1" applyBorder="1" applyAlignment="1">
      <alignment horizontal="right" vertical="center" wrapText="1"/>
    </xf>
    <xf numFmtId="0" fontId="62" fillId="59" borderId="1" xfId="0" applyFont="1" applyFill="1" applyBorder="1" applyAlignment="1">
      <alignment horizontal="center" vertical="center"/>
    </xf>
    <xf numFmtId="0" fontId="62" fillId="62" borderId="2" xfId="0" applyFont="1" applyFill="1" applyBorder="1" applyAlignment="1">
      <alignment horizontal="center" vertical="center"/>
    </xf>
    <xf numFmtId="0" fontId="62" fillId="62" borderId="16" xfId="0" applyFont="1" applyFill="1" applyBorder="1" applyAlignment="1">
      <alignment horizontal="center" vertical="center"/>
    </xf>
    <xf numFmtId="0" fontId="62" fillId="59" borderId="4" xfId="0" applyFont="1" applyFill="1" applyBorder="1" applyAlignment="1">
      <alignment horizontal="center" vertical="center"/>
    </xf>
    <xf numFmtId="0" fontId="62" fillId="59" borderId="5" xfId="0" applyFont="1" applyFill="1" applyBorder="1" applyAlignment="1">
      <alignment horizontal="center" vertical="center"/>
    </xf>
    <xf numFmtId="2" fontId="4" fillId="62" borderId="3" xfId="0" applyNumberFormat="1" applyFont="1" applyFill="1" applyBorder="1" applyAlignment="1">
      <alignment horizontal="right" vertical="center" wrapText="1"/>
    </xf>
    <xf numFmtId="2" fontId="4" fillId="62" borderId="4" xfId="0" applyNumberFormat="1" applyFont="1" applyFill="1" applyBorder="1" applyAlignment="1">
      <alignment horizontal="right" vertical="center" wrapText="1"/>
    </xf>
    <xf numFmtId="0" fontId="62" fillId="62" borderId="6" xfId="0" applyFont="1" applyFill="1" applyBorder="1" applyAlignment="1">
      <alignment horizontal="center" vertical="center"/>
    </xf>
    <xf numFmtId="2" fontId="62" fillId="62" borderId="3" xfId="0" applyNumberFormat="1" applyFont="1" applyFill="1" applyBorder="1" applyAlignment="1">
      <alignment horizontal="right" vertical="center" wrapText="1"/>
    </xf>
    <xf numFmtId="2" fontId="62" fillId="62" borderId="4" xfId="0" applyNumberFormat="1" applyFont="1" applyFill="1" applyBorder="1" applyAlignment="1">
      <alignment horizontal="right" vertical="center" wrapText="1"/>
    </xf>
    <xf numFmtId="0" fontId="62" fillId="59" borderId="3" xfId="0" applyFont="1" applyFill="1" applyBorder="1" applyAlignment="1">
      <alignment horizontal="center" vertical="center"/>
    </xf>
    <xf numFmtId="0" fontId="62" fillId="0" borderId="0" xfId="0" applyFont="1" applyFill="1" applyBorder="1" applyAlignment="1">
      <alignment horizontal="center" vertical="center"/>
    </xf>
    <xf numFmtId="0" fontId="4" fillId="62" borderId="3" xfId="0" applyFont="1" applyFill="1" applyBorder="1" applyAlignment="1">
      <alignment horizontal="right" vertical="center"/>
    </xf>
    <xf numFmtId="0" fontId="4" fillId="62" borderId="4" xfId="0" applyFont="1" applyFill="1" applyBorder="1" applyAlignment="1">
      <alignment horizontal="right" vertical="center"/>
    </xf>
    <xf numFmtId="0" fontId="62" fillId="62" borderId="20" xfId="0" applyFont="1" applyFill="1" applyBorder="1" applyAlignment="1">
      <alignment horizontal="center" vertical="center"/>
    </xf>
    <xf numFmtId="0" fontId="62" fillId="62" borderId="5" xfId="0" applyFont="1" applyFill="1" applyBorder="1" applyAlignment="1">
      <alignment horizontal="center" vertical="center"/>
    </xf>
    <xf numFmtId="4" fontId="61" fillId="0" borderId="38" xfId="0" applyNumberFormat="1" applyFont="1" applyBorder="1" applyAlignment="1">
      <alignment horizontal="center" vertical="center"/>
    </xf>
    <xf numFmtId="0" fontId="61" fillId="0" borderId="31" xfId="0" applyFont="1" applyBorder="1" applyAlignment="1">
      <alignment horizontal="center" vertical="center" wrapText="1"/>
    </xf>
    <xf numFmtId="0" fontId="61" fillId="0" borderId="32"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5"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38" xfId="0" applyFont="1" applyBorder="1" applyAlignment="1">
      <alignment horizontal="center" vertical="center" wrapText="1"/>
    </xf>
    <xf numFmtId="0" fontId="0" fillId="0" borderId="31" xfId="0" applyFont="1" applyBorder="1" applyAlignment="1">
      <alignment horizontal="left" vertical="center"/>
    </xf>
    <xf numFmtId="0" fontId="0" fillId="0" borderId="32"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62" fillId="0" borderId="34" xfId="0" applyFont="1" applyFill="1" applyBorder="1" applyAlignment="1">
      <alignment horizontal="right" vertical="center"/>
    </xf>
    <xf numFmtId="0" fontId="62" fillId="0" borderId="35" xfId="0" applyFont="1" applyFill="1" applyBorder="1" applyAlignment="1">
      <alignment horizontal="right" vertical="center"/>
    </xf>
    <xf numFmtId="0" fontId="62" fillId="0" borderId="37" xfId="0" applyFont="1" applyFill="1" applyBorder="1" applyAlignment="1">
      <alignment horizontal="right" vertical="center"/>
    </xf>
    <xf numFmtId="0" fontId="62" fillId="0" borderId="38" xfId="0" applyFont="1" applyFill="1" applyBorder="1" applyAlignment="1">
      <alignment horizontal="right" vertical="center"/>
    </xf>
    <xf numFmtId="0" fontId="4" fillId="62" borderId="31" xfId="0" applyFont="1" applyFill="1" applyBorder="1" applyAlignment="1">
      <alignment horizontal="right" vertical="center"/>
    </xf>
    <xf numFmtId="0" fontId="4" fillId="62" borderId="32" xfId="0" applyFont="1" applyFill="1" applyBorder="1" applyAlignment="1">
      <alignment horizontal="right" vertical="center"/>
    </xf>
    <xf numFmtId="2" fontId="61" fillId="0" borderId="2" xfId="0" applyNumberFormat="1" applyFont="1" applyBorder="1" applyAlignment="1">
      <alignment horizontal="center" vertical="center"/>
    </xf>
    <xf numFmtId="2" fontId="61" fillId="0" borderId="16" xfId="0" applyNumberFormat="1" applyFont="1" applyBorder="1" applyAlignment="1">
      <alignment horizontal="center" vertical="center"/>
    </xf>
    <xf numFmtId="0" fontId="62" fillId="62" borderId="2" xfId="0" applyFont="1" applyFill="1" applyBorder="1" applyAlignment="1">
      <alignment horizontal="center" vertical="center" wrapText="1"/>
    </xf>
    <xf numFmtId="0" fontId="62" fillId="62" borderId="16" xfId="0" applyFont="1" applyFill="1" applyBorder="1" applyAlignment="1">
      <alignment horizontal="center" vertical="center" wrapText="1"/>
    </xf>
    <xf numFmtId="2" fontId="61" fillId="0" borderId="32" xfId="0" applyNumberFormat="1" applyFont="1" applyBorder="1" applyAlignment="1">
      <alignment horizontal="center" vertical="center"/>
    </xf>
    <xf numFmtId="2" fontId="61" fillId="0" borderId="38" xfId="0" applyNumberFormat="1" applyFont="1" applyBorder="1" applyAlignment="1">
      <alignment horizontal="center" vertical="center"/>
    </xf>
    <xf numFmtId="0" fontId="4" fillId="62" borderId="16" xfId="0" applyFont="1" applyFill="1" applyBorder="1" applyAlignment="1">
      <alignment horizontal="center" vertical="center"/>
    </xf>
    <xf numFmtId="2" fontId="61" fillId="0" borderId="35" xfId="0" applyNumberFormat="1" applyFont="1" applyBorder="1" applyAlignment="1">
      <alignment horizontal="center" vertical="center"/>
    </xf>
    <xf numFmtId="0" fontId="62" fillId="0" borderId="31" xfId="0" applyFont="1" applyFill="1" applyBorder="1" applyAlignment="1">
      <alignment horizontal="right" vertical="center"/>
    </xf>
    <xf numFmtId="0" fontId="62" fillId="0" borderId="32" xfId="0" applyFont="1" applyFill="1" applyBorder="1" applyAlignment="1">
      <alignment horizontal="right" vertical="center"/>
    </xf>
    <xf numFmtId="0" fontId="61" fillId="0" borderId="31" xfId="0" applyFont="1" applyBorder="1" applyAlignment="1">
      <alignment horizontal="left" vertical="center"/>
    </xf>
    <xf numFmtId="0" fontId="61" fillId="0" borderId="32" xfId="0" applyFont="1" applyBorder="1" applyAlignment="1">
      <alignment horizontal="left" vertical="center"/>
    </xf>
    <xf numFmtId="0" fontId="61" fillId="0" borderId="37" xfId="0" applyFont="1" applyBorder="1" applyAlignment="1">
      <alignment horizontal="left" vertical="center"/>
    </xf>
    <xf numFmtId="0" fontId="61" fillId="0" borderId="38" xfId="0" applyFont="1" applyBorder="1" applyAlignment="1">
      <alignment horizontal="left" vertical="center"/>
    </xf>
    <xf numFmtId="0" fontId="4" fillId="62" borderId="37" xfId="0" applyFont="1" applyFill="1" applyBorder="1" applyAlignment="1">
      <alignment horizontal="right" vertical="center"/>
    </xf>
    <xf numFmtId="0" fontId="4" fillId="62" borderId="38" xfId="0" applyFont="1" applyFill="1" applyBorder="1" applyAlignment="1">
      <alignment horizontal="right" vertical="center"/>
    </xf>
    <xf numFmtId="0" fontId="4" fillId="62" borderId="6" xfId="0" applyFont="1" applyFill="1" applyBorder="1" applyAlignment="1">
      <alignment horizontal="center" vertical="center" wrapText="1"/>
    </xf>
    <xf numFmtId="0" fontId="4" fillId="62" borderId="20" xfId="0" applyFont="1" applyFill="1" applyBorder="1" applyAlignment="1">
      <alignment horizontal="center" vertical="center" wrapText="1"/>
    </xf>
    <xf numFmtId="2" fontId="4" fillId="62" borderId="34" xfId="0" applyNumberFormat="1" applyFont="1" applyFill="1" applyBorder="1" applyAlignment="1">
      <alignment horizontal="right" vertical="center" wrapText="1"/>
    </xf>
    <xf numFmtId="2" fontId="4" fillId="62" borderId="35" xfId="0" applyNumberFormat="1" applyFont="1" applyFill="1" applyBorder="1" applyAlignment="1">
      <alignment horizontal="right" vertical="center" wrapText="1"/>
    </xf>
    <xf numFmtId="2" fontId="4" fillId="62" borderId="37" xfId="0" applyNumberFormat="1" applyFont="1" applyFill="1" applyBorder="1" applyAlignment="1">
      <alignment horizontal="right" vertical="center" wrapText="1"/>
    </xf>
    <xf numFmtId="2" fontId="4" fillId="62" borderId="38" xfId="0" applyNumberFormat="1" applyFont="1" applyFill="1" applyBorder="1" applyAlignment="1">
      <alignment horizontal="right" vertical="center" wrapText="1"/>
    </xf>
    <xf numFmtId="0" fontId="47" fillId="62" borderId="1" xfId="0" applyFont="1" applyFill="1" applyBorder="1" applyAlignment="1">
      <alignment horizontal="center" vertical="center"/>
    </xf>
    <xf numFmtId="0" fontId="72" fillId="58" borderId="4" xfId="2" applyFont="1" applyFill="1" applyBorder="1" applyAlignment="1">
      <alignment horizontal="left" vertical="center"/>
    </xf>
    <xf numFmtId="0" fontId="3" fillId="0" borderId="38" xfId="2" applyFont="1" applyBorder="1" applyAlignment="1">
      <alignment horizontal="left" vertical="center"/>
    </xf>
    <xf numFmtId="0" fontId="3" fillId="0" borderId="38" xfId="2" applyFont="1" applyBorder="1" applyAlignment="1">
      <alignment horizontal="center" vertical="center"/>
    </xf>
    <xf numFmtId="0" fontId="3" fillId="0" borderId="32" xfId="2" applyFont="1" applyBorder="1" applyAlignment="1">
      <alignment horizontal="left" vertical="center"/>
    </xf>
    <xf numFmtId="0" fontId="3" fillId="0" borderId="35" xfId="2" applyFont="1" applyBorder="1" applyAlignment="1">
      <alignment horizontal="left" vertical="center"/>
    </xf>
    <xf numFmtId="0" fontId="61" fillId="0" borderId="0" xfId="3" applyFont="1" applyBorder="1" applyAlignment="1">
      <alignment horizontal="left" vertical="center" wrapText="1"/>
    </xf>
    <xf numFmtId="0" fontId="3" fillId="0" borderId="32" xfId="2" applyFont="1" applyBorder="1" applyAlignment="1">
      <alignment horizontal="center" vertical="center"/>
    </xf>
    <xf numFmtId="0" fontId="3" fillId="0" borderId="35" xfId="2" applyFont="1" applyBorder="1" applyAlignment="1">
      <alignment horizontal="center" vertical="center"/>
    </xf>
    <xf numFmtId="0" fontId="73" fillId="62" borderId="4" xfId="2" applyFont="1" applyFill="1" applyBorder="1" applyAlignment="1">
      <alignment horizontal="center" vertical="center"/>
    </xf>
    <xf numFmtId="0" fontId="3" fillId="0" borderId="4" xfId="2" applyFont="1" applyBorder="1" applyAlignment="1">
      <alignment horizontal="left" vertical="center"/>
    </xf>
    <xf numFmtId="0" fontId="67" fillId="0" borderId="17" xfId="0" applyFont="1" applyBorder="1" applyAlignment="1">
      <alignment horizontal="center" vertical="center"/>
    </xf>
    <xf numFmtId="0" fontId="67" fillId="0" borderId="0" xfId="0" applyFont="1" applyAlignment="1">
      <alignment horizontal="center" vertical="center"/>
    </xf>
    <xf numFmtId="165" fontId="67" fillId="67" borderId="32" xfId="0" applyNumberFormat="1" applyFont="1" applyFill="1" applyBorder="1" applyAlignment="1">
      <alignment horizontal="center" vertical="center"/>
    </xf>
    <xf numFmtId="165" fontId="61" fillId="0" borderId="38" xfId="0" applyNumberFormat="1" applyFont="1" applyFill="1" applyBorder="1" applyAlignment="1">
      <alignment horizontal="center" vertical="center"/>
    </xf>
    <xf numFmtId="165" fontId="61" fillId="0" borderId="32" xfId="0" applyNumberFormat="1" applyFont="1" applyFill="1" applyBorder="1" applyAlignment="1">
      <alignment horizontal="center" vertical="center"/>
    </xf>
    <xf numFmtId="0" fontId="67" fillId="67" borderId="34" xfId="0" applyFont="1" applyFill="1" applyBorder="1" applyAlignment="1">
      <alignment horizontal="center" vertical="center"/>
    </xf>
    <xf numFmtId="0" fontId="67" fillId="67" borderId="35" xfId="0" applyFont="1" applyFill="1" applyBorder="1" applyAlignment="1">
      <alignment horizontal="center" vertical="center"/>
    </xf>
    <xf numFmtId="165" fontId="67" fillId="67" borderId="35" xfId="0" applyNumberFormat="1" applyFont="1" applyFill="1" applyBorder="1" applyAlignment="1">
      <alignment horizontal="center" vertical="center"/>
    </xf>
    <xf numFmtId="0" fontId="67" fillId="67" borderId="35" xfId="0" applyFont="1" applyFill="1" applyBorder="1" applyAlignment="1">
      <alignment vertical="center" wrapText="1"/>
    </xf>
    <xf numFmtId="0" fontId="33" fillId="60" borderId="6" xfId="0" applyFont="1" applyFill="1" applyBorder="1" applyAlignment="1">
      <alignment horizontal="left" vertical="center" wrapText="1"/>
    </xf>
    <xf numFmtId="0" fontId="33" fillId="60" borderId="2" xfId="0" applyFont="1" applyFill="1" applyBorder="1" applyAlignment="1">
      <alignment horizontal="left" vertical="center" wrapText="1"/>
    </xf>
    <xf numFmtId="0" fontId="33" fillId="60" borderId="7" xfId="0" applyFont="1" applyFill="1" applyBorder="1" applyAlignment="1">
      <alignment horizontal="left" vertical="center" wrapText="1"/>
    </xf>
    <xf numFmtId="0" fontId="33" fillId="60" borderId="20" xfId="0" applyFont="1" applyFill="1" applyBorder="1" applyAlignment="1">
      <alignment horizontal="left" vertical="center" wrapText="1"/>
    </xf>
    <xf numFmtId="0" fontId="33" fillId="60" borderId="16" xfId="0" applyFont="1" applyFill="1" applyBorder="1" applyAlignment="1">
      <alignment horizontal="left" vertical="center" wrapText="1"/>
    </xf>
    <xf numFmtId="0" fontId="33" fillId="60" borderId="18" xfId="0" applyFont="1" applyFill="1" applyBorder="1" applyAlignment="1">
      <alignment horizontal="left" vertical="center" wrapText="1"/>
    </xf>
    <xf numFmtId="0" fontId="59" fillId="58" borderId="3" xfId="0" applyFont="1" applyFill="1" applyBorder="1" applyAlignment="1">
      <alignment horizontal="center" vertical="center" wrapText="1"/>
    </xf>
    <xf numFmtId="0" fontId="59" fillId="58" borderId="4" xfId="0" applyFont="1" applyFill="1" applyBorder="1" applyAlignment="1">
      <alignment horizontal="left" vertical="center" wrapText="1"/>
    </xf>
    <xf numFmtId="4" fontId="59" fillId="58" borderId="4" xfId="0" applyNumberFormat="1" applyFont="1" applyFill="1" applyBorder="1" applyAlignment="1">
      <alignment horizontal="center" vertical="center" wrapText="1"/>
    </xf>
    <xf numFmtId="169" fontId="59" fillId="58" borderId="4" xfId="0" applyNumberFormat="1" applyFont="1" applyFill="1" applyBorder="1" applyAlignment="1">
      <alignment horizontal="center" vertical="center" wrapText="1"/>
    </xf>
    <xf numFmtId="4" fontId="59" fillId="58" borderId="5" xfId="0" applyNumberFormat="1" applyFont="1" applyFill="1" applyBorder="1" applyAlignment="1">
      <alignment horizontal="center" vertical="center" wrapText="1"/>
    </xf>
    <xf numFmtId="0" fontId="59" fillId="59" borderId="3" xfId="0" applyFont="1" applyFill="1" applyBorder="1" applyAlignment="1">
      <alignment horizontal="right" vertical="center" wrapText="1"/>
    </xf>
    <xf numFmtId="0" fontId="59" fillId="59" borderId="4" xfId="0" applyFont="1" applyFill="1" applyBorder="1" applyAlignment="1">
      <alignment horizontal="right" vertical="center" wrapText="1"/>
    </xf>
    <xf numFmtId="44" fontId="59" fillId="59" borderId="5" xfId="188" applyFont="1" applyFill="1" applyBorder="1" applyAlignment="1">
      <alignment horizontal="center" vertical="center" wrapText="1"/>
    </xf>
    <xf numFmtId="0" fontId="33" fillId="60" borderId="3" xfId="0" applyFont="1" applyFill="1" applyBorder="1" applyAlignment="1">
      <alignment horizontal="right" vertical="center" wrapText="1"/>
    </xf>
    <xf numFmtId="0" fontId="33" fillId="60" borderId="4" xfId="0" applyFont="1" applyFill="1" applyBorder="1" applyAlignment="1">
      <alignment horizontal="right" vertical="center" wrapText="1"/>
    </xf>
    <xf numFmtId="44" fontId="33" fillId="60" borderId="5" xfId="188" applyFont="1" applyFill="1" applyBorder="1" applyAlignment="1">
      <alignment horizontal="center" vertical="center" wrapText="1"/>
    </xf>
    <xf numFmtId="169" fontId="3" fillId="0" borderId="0" xfId="0" applyNumberFormat="1" applyFont="1" applyAlignment="1">
      <alignment horizontal="center" vertical="center"/>
    </xf>
    <xf numFmtId="0" fontId="0" fillId="2" borderId="0" xfId="0" applyFont="1" applyFill="1" applyBorder="1"/>
    <xf numFmtId="10" fontId="62" fillId="0" borderId="0" xfId="0" applyNumberFormat="1" applyFont="1" applyBorder="1" applyAlignment="1">
      <alignment horizontal="left" vertical="center"/>
    </xf>
    <xf numFmtId="10" fontId="4" fillId="62" borderId="31" xfId="0" applyNumberFormat="1" applyFont="1" applyFill="1" applyBorder="1" applyAlignment="1">
      <alignment horizontal="right" vertical="center"/>
    </xf>
    <xf numFmtId="10" fontId="4" fillId="62" borderId="32" xfId="0" applyNumberFormat="1" applyFont="1" applyFill="1" applyBorder="1" applyAlignment="1">
      <alignment horizontal="right" vertical="center"/>
    </xf>
    <xf numFmtId="44" fontId="4" fillId="62" borderId="32" xfId="188" applyFont="1" applyFill="1" applyBorder="1" applyAlignment="1">
      <alignment horizontal="center" vertical="center"/>
    </xf>
    <xf numFmtId="44" fontId="4" fillId="62" borderId="32" xfId="188" applyFont="1" applyFill="1" applyBorder="1" applyAlignment="1">
      <alignment horizontal="center" vertical="center"/>
    </xf>
    <xf numFmtId="181" fontId="4" fillId="62" borderId="32" xfId="188" applyNumberFormat="1" applyFont="1" applyFill="1" applyBorder="1" applyAlignment="1">
      <alignment horizontal="center" vertical="center"/>
    </xf>
    <xf numFmtId="0" fontId="0" fillId="0" borderId="43" xfId="0" applyFont="1" applyBorder="1"/>
    <xf numFmtId="10" fontId="4" fillId="62" borderId="37" xfId="0" applyNumberFormat="1" applyFont="1" applyFill="1" applyBorder="1" applyAlignment="1">
      <alignment horizontal="right" vertical="center"/>
    </xf>
    <xf numFmtId="10" fontId="4" fillId="62" borderId="38" xfId="0" applyNumberFormat="1" applyFont="1" applyFill="1" applyBorder="1" applyAlignment="1">
      <alignment horizontal="right" vertical="center"/>
    </xf>
    <xf numFmtId="44" fontId="4" fillId="62" borderId="38" xfId="188" applyFont="1" applyFill="1" applyBorder="1" applyAlignment="1">
      <alignment vertical="center"/>
    </xf>
    <xf numFmtId="44" fontId="4" fillId="62" borderId="38" xfId="188" applyFont="1" applyFill="1" applyBorder="1" applyAlignment="1">
      <alignment horizontal="center" vertical="center"/>
    </xf>
    <xf numFmtId="181" fontId="4" fillId="62" borderId="38" xfId="188" applyNumberFormat="1" applyFont="1" applyFill="1" applyBorder="1" applyAlignment="1">
      <alignment horizontal="center" vertical="center"/>
    </xf>
    <xf numFmtId="0" fontId="0" fillId="0" borderId="41" xfId="0" applyFont="1" applyBorder="1"/>
    <xf numFmtId="182" fontId="4" fillId="62" borderId="33" xfId="61" applyNumberFormat="1" applyFont="1" applyFill="1" applyBorder="1" applyAlignment="1">
      <alignment horizontal="center" vertical="center"/>
    </xf>
    <xf numFmtId="44" fontId="4" fillId="62" borderId="31" xfId="188" applyFont="1" applyFill="1" applyBorder="1" applyAlignment="1">
      <alignment horizontal="center" vertical="center"/>
    </xf>
    <xf numFmtId="10" fontId="4" fillId="62" borderId="33" xfId="61" applyNumberFormat="1" applyFont="1" applyFill="1" applyBorder="1" applyAlignment="1">
      <alignment horizontal="center" vertical="center"/>
    </xf>
    <xf numFmtId="181" fontId="4" fillId="62" borderId="31" xfId="188" applyNumberFormat="1" applyFont="1" applyFill="1" applyBorder="1" applyAlignment="1">
      <alignment horizontal="center" vertical="center"/>
    </xf>
    <xf numFmtId="182" fontId="4" fillId="62" borderId="39" xfId="61" applyNumberFormat="1" applyFont="1" applyFill="1" applyBorder="1" applyAlignment="1">
      <alignment vertical="center"/>
    </xf>
    <xf numFmtId="44" fontId="4" fillId="62" borderId="37" xfId="188" applyFont="1" applyFill="1" applyBorder="1" applyAlignment="1">
      <alignment horizontal="center" vertical="center"/>
    </xf>
    <xf numFmtId="10" fontId="4" fillId="62" borderId="39" xfId="61" applyNumberFormat="1" applyFont="1" applyFill="1" applyBorder="1" applyAlignment="1">
      <alignment horizontal="center" vertical="center"/>
    </xf>
    <xf numFmtId="181" fontId="4" fillId="62" borderId="37" xfId="188" applyNumberFormat="1" applyFont="1" applyFill="1" applyBorder="1" applyAlignment="1">
      <alignment horizontal="center" vertical="center"/>
    </xf>
    <xf numFmtId="182" fontId="4" fillId="62" borderId="39" xfId="61" applyNumberFormat="1" applyFont="1" applyFill="1" applyBorder="1" applyAlignment="1">
      <alignment horizontal="center" vertical="center"/>
    </xf>
    <xf numFmtId="4" fontId="4" fillId="0" borderId="0" xfId="0" applyNumberFormat="1" applyFont="1"/>
    <xf numFmtId="0" fontId="0" fillId="0" borderId="0" xfId="0" applyFont="1" applyBorder="1" applyAlignment="1">
      <alignment horizontal="center"/>
    </xf>
    <xf numFmtId="0" fontId="0" fillId="0" borderId="0" xfId="0" applyFont="1" applyBorder="1" applyAlignment="1">
      <alignment wrapText="1"/>
    </xf>
    <xf numFmtId="4" fontId="4" fillId="0" borderId="0" xfId="0" applyNumberFormat="1" applyFont="1" applyBorder="1"/>
    <xf numFmtId="4" fontId="0" fillId="0" borderId="0" xfId="0" applyNumberFormat="1" applyFont="1" applyBorder="1"/>
    <xf numFmtId="0" fontId="4" fillId="0" borderId="0" xfId="0" applyFont="1" applyBorder="1"/>
    <xf numFmtId="4" fontId="65" fillId="0" borderId="0" xfId="0" applyNumberFormat="1" applyFont="1" applyBorder="1"/>
    <xf numFmtId="4" fontId="65" fillId="0" borderId="0" xfId="0" applyNumberFormat="1" applyFont="1"/>
    <xf numFmtId="0" fontId="59" fillId="0" borderId="0" xfId="0" applyFont="1" applyAlignment="1">
      <alignment horizontal="left" vertical="center"/>
    </xf>
  </cellXfs>
  <cellStyles count="200">
    <cellStyle name="20% - Accent1" xfId="5"/>
    <cellStyle name="20% - Accent2" xfId="6"/>
    <cellStyle name="20% - Accent3" xfId="7"/>
    <cellStyle name="20% - Accent4" xfId="8"/>
    <cellStyle name="20% - Accent5" xfId="9"/>
    <cellStyle name="20% - Accent6" xfId="10"/>
    <cellStyle name="20% - Ênfase1" xfId="79" builtinId="30" customBuiltin="1"/>
    <cellStyle name="20% - Ênfase1 2" xfId="103"/>
    <cellStyle name="20% - Ênfase2" xfId="83" builtinId="34" customBuiltin="1"/>
    <cellStyle name="20% - Ênfase2 2" xfId="104"/>
    <cellStyle name="20% - Ênfase3" xfId="87" builtinId="38" customBuiltin="1"/>
    <cellStyle name="20% - Ênfase3 2" xfId="105"/>
    <cellStyle name="20% - Ênfase4" xfId="91" builtinId="42" customBuiltin="1"/>
    <cellStyle name="20% - Ênfase4 2" xfId="106"/>
    <cellStyle name="20% - Ênfase5" xfId="95" builtinId="46" customBuiltin="1"/>
    <cellStyle name="20% - Ênfase5 2" xfId="107"/>
    <cellStyle name="20% - Ênfase6" xfId="99" builtinId="50" customBuiltin="1"/>
    <cellStyle name="20% - Ênfase6 2" xfId="108"/>
    <cellStyle name="40% - Accent1" xfId="11"/>
    <cellStyle name="40% - Accent2" xfId="12"/>
    <cellStyle name="40% - Accent3" xfId="13"/>
    <cellStyle name="40% - Accent4" xfId="14"/>
    <cellStyle name="40% - Accent5" xfId="15"/>
    <cellStyle name="40% - Accent6" xfId="16"/>
    <cellStyle name="40% - Ênfase1" xfId="80" builtinId="31" customBuiltin="1"/>
    <cellStyle name="40% - Ênfase1 2" xfId="109"/>
    <cellStyle name="40% - Ênfase2" xfId="84" builtinId="35" customBuiltin="1"/>
    <cellStyle name="40% - Ênfase2 2" xfId="110"/>
    <cellStyle name="40% - Ênfase3" xfId="88" builtinId="39" customBuiltin="1"/>
    <cellStyle name="40% - Ênfase3 2" xfId="111"/>
    <cellStyle name="40% - Ênfase4" xfId="92" builtinId="43" customBuiltin="1"/>
    <cellStyle name="40% - Ênfase4 2" xfId="112"/>
    <cellStyle name="40% - Ênfase5" xfId="96" builtinId="47" customBuiltin="1"/>
    <cellStyle name="40% - Ênfase5 2" xfId="113"/>
    <cellStyle name="40% - Ênfase6" xfId="100" builtinId="51" customBuiltin="1"/>
    <cellStyle name="40% - Ênfase6 2" xfId="114"/>
    <cellStyle name="60% - Accent1" xfId="17"/>
    <cellStyle name="60% - Accent2" xfId="18"/>
    <cellStyle name="60% - Accent3" xfId="19"/>
    <cellStyle name="60% - Accent4" xfId="20"/>
    <cellStyle name="60% - Accent5" xfId="21"/>
    <cellStyle name="60% - Accent6" xfId="22"/>
    <cellStyle name="60% - Ênfase1" xfId="81" builtinId="32" customBuiltin="1"/>
    <cellStyle name="60% - Ênfase1 2" xfId="115"/>
    <cellStyle name="60% - Ênfase2" xfId="85" builtinId="36" customBuiltin="1"/>
    <cellStyle name="60% - Ênfase2 2" xfId="116"/>
    <cellStyle name="60% - Ênfase3" xfId="89" builtinId="40" customBuiltin="1"/>
    <cellStyle name="60% - Ênfase3 2" xfId="117"/>
    <cellStyle name="60% - Ênfase4" xfId="93" builtinId="44" customBuiltin="1"/>
    <cellStyle name="60% - Ênfase4 2" xfId="118"/>
    <cellStyle name="60% - Ênfase5" xfId="97" builtinId="48" customBuiltin="1"/>
    <cellStyle name="60% - Ênfase5 2" xfId="119"/>
    <cellStyle name="60% - Ênfase6" xfId="101" builtinId="52" customBuiltin="1"/>
    <cellStyle name="60% - Ênfase6 2" xfId="120"/>
    <cellStyle name="Accent1" xfId="23"/>
    <cellStyle name="Accent2" xfId="24"/>
    <cellStyle name="Accent3" xfId="25"/>
    <cellStyle name="Accent4" xfId="26"/>
    <cellStyle name="Accent5" xfId="27"/>
    <cellStyle name="Accent6" xfId="28"/>
    <cellStyle name="Bad" xfId="29"/>
    <cellStyle name="Bom" xfId="66" builtinId="26" customBuiltin="1"/>
    <cellStyle name="Bom 2" xfId="121"/>
    <cellStyle name="Calculation" xfId="30"/>
    <cellStyle name="Cálculo" xfId="71" builtinId="22" customBuiltin="1"/>
    <cellStyle name="Cálculo 2" xfId="122"/>
    <cellStyle name="Célula de Verificação" xfId="73" builtinId="23" customBuiltin="1"/>
    <cellStyle name="Célula de Verificação 2" xfId="123"/>
    <cellStyle name="Célula Vinculada" xfId="72" builtinId="24" customBuiltin="1"/>
    <cellStyle name="Célula Vinculada 2" xfId="124"/>
    <cellStyle name="Check Cell" xfId="31"/>
    <cellStyle name="Comma0 - Modelo1" xfId="125"/>
    <cellStyle name="Comma0 - Style1" xfId="126"/>
    <cellStyle name="Comma1 - Modelo2" xfId="127"/>
    <cellStyle name="Comma1 - Style2" xfId="128"/>
    <cellStyle name="Currency [0]_1995" xfId="129"/>
    <cellStyle name="Currency_1995" xfId="130"/>
    <cellStyle name="Dia" xfId="131"/>
    <cellStyle name="Encabez1" xfId="132"/>
    <cellStyle name="Encabez2" xfId="133"/>
    <cellStyle name="Ênfase1" xfId="78" builtinId="29" customBuiltin="1"/>
    <cellStyle name="Ênfase1 2" xfId="134"/>
    <cellStyle name="Ênfase2" xfId="82" builtinId="33" customBuiltin="1"/>
    <cellStyle name="Ênfase2 2" xfId="135"/>
    <cellStyle name="Ênfase3" xfId="86" builtinId="37" customBuiltin="1"/>
    <cellStyle name="Ênfase3 2" xfId="136"/>
    <cellStyle name="Ênfase4" xfId="90" builtinId="41" customBuiltin="1"/>
    <cellStyle name="Ênfase4 2" xfId="137"/>
    <cellStyle name="Ênfase5" xfId="94" builtinId="45" customBuiltin="1"/>
    <cellStyle name="Ênfase5 2" xfId="138"/>
    <cellStyle name="Ênfase6" xfId="98" builtinId="49" customBuiltin="1"/>
    <cellStyle name="Ênfase6 2" xfId="139"/>
    <cellStyle name="Entrada" xfId="69" builtinId="20" customBuiltin="1"/>
    <cellStyle name="Entrada 2" xfId="140"/>
    <cellStyle name="Estilo 1" xfId="141"/>
    <cellStyle name="Euro" xfId="32"/>
    <cellStyle name="Excel Built-in Normal" xfId="1"/>
    <cellStyle name="Explanatory Text" xfId="33"/>
    <cellStyle name="F2" xfId="142"/>
    <cellStyle name="F3" xfId="143"/>
    <cellStyle name="F4" xfId="144"/>
    <cellStyle name="F5" xfId="145"/>
    <cellStyle name="F6" xfId="146"/>
    <cellStyle name="F7" xfId="147"/>
    <cellStyle name="F8" xfId="148"/>
    <cellStyle name="Fijo" xfId="149"/>
    <cellStyle name="Financiero" xfId="150"/>
    <cellStyle name="Good" xfId="34"/>
    <cellStyle name="Heading 1" xfId="35"/>
    <cellStyle name="Heading 2" xfId="36"/>
    <cellStyle name="Heading 3" xfId="37"/>
    <cellStyle name="Heading 4" xfId="38"/>
    <cellStyle name="Incorreto" xfId="67" builtinId="27" customBuiltin="1"/>
    <cellStyle name="Incorreto 2" xfId="151"/>
    <cellStyle name="Input" xfId="39"/>
    <cellStyle name="Linked Cell" xfId="40"/>
    <cellStyle name="Millares [0]_10 AVERIAS MASIVAS + ANT" xfId="152"/>
    <cellStyle name="Millares_10 AVERIAS MASIVAS + ANT" xfId="153"/>
    <cellStyle name="Moeda" xfId="188" builtinId="4"/>
    <cellStyle name="Moeda 2" xfId="42"/>
    <cellStyle name="Moeda 3" xfId="43"/>
    <cellStyle name="Moeda 3 2" xfId="183"/>
    <cellStyle name="Moeda 4" xfId="41"/>
    <cellStyle name="Moeda 5" xfId="173"/>
    <cellStyle name="Moneda [0]_10 AVERIAS MASIVAS + ANT" xfId="154"/>
    <cellStyle name="Moneda_10 AVERIAS MASIVAS + ANT" xfId="155"/>
    <cellStyle name="Monetario" xfId="156"/>
    <cellStyle name="Neutra" xfId="68" builtinId="28" customBuiltin="1"/>
    <cellStyle name="Neutra 2" xfId="157"/>
    <cellStyle name="Neutral" xfId="44"/>
    <cellStyle name="no dec" xfId="158"/>
    <cellStyle name="Normal" xfId="0" builtinId="0"/>
    <cellStyle name="Normal 2" xfId="3"/>
    <cellStyle name="Normal 2 2" xfId="58"/>
    <cellStyle name="Normal 3" xfId="2"/>
    <cellStyle name="Normal 3 3" xfId="197"/>
    <cellStyle name="Normal 35" xfId="198"/>
    <cellStyle name="Normal 4" xfId="4"/>
    <cellStyle name="Normal 4 2" xfId="174"/>
    <cellStyle name="Normal 4 2 2" xfId="194"/>
    <cellStyle name="Normal 4 2 3" xfId="190"/>
    <cellStyle name="Normal 5" xfId="102"/>
    <cellStyle name="Normal 5 2" xfId="193"/>
    <cellStyle name="Normal 5 3" xfId="189"/>
    <cellStyle name="Normal 6" xfId="172"/>
    <cellStyle name="Normal 7" xfId="199"/>
    <cellStyle name="Nota" xfId="75" builtinId="10" customBuiltin="1"/>
    <cellStyle name="Nota 2" xfId="159"/>
    <cellStyle name="Note" xfId="45"/>
    <cellStyle name="Output" xfId="46"/>
    <cellStyle name="Porcentagem" xfId="61" builtinId="5"/>
    <cellStyle name="Porcentagem 2" xfId="48"/>
    <cellStyle name="Porcentagem 2 2" xfId="175"/>
    <cellStyle name="Porcentagem 3" xfId="47"/>
    <cellStyle name="Porcentagem 3 2" xfId="176"/>
    <cellStyle name="Porcentagem 3 2 2" xfId="195"/>
    <cellStyle name="Porcentagem 3 2 3" xfId="191"/>
    <cellStyle name="Porcentaje" xfId="160"/>
    <cellStyle name="RM" xfId="161"/>
    <cellStyle name="Saída" xfId="70" builtinId="21" customBuiltin="1"/>
    <cellStyle name="Saída 2" xfId="162"/>
    <cellStyle name="Separador de milhares 2" xfId="49"/>
    <cellStyle name="Separador de milhares 2 2" xfId="50"/>
    <cellStyle name="Separador de milhares 2 3" xfId="177"/>
    <cellStyle name="Separador de milhares 3" xfId="51"/>
    <cellStyle name="Texto de Aviso" xfId="74" builtinId="11" customBuiltin="1"/>
    <cellStyle name="Texto de Aviso 2" xfId="163"/>
    <cellStyle name="Texto Explicativo" xfId="76" builtinId="53" customBuiltin="1"/>
    <cellStyle name="Texto Explicativo 2" xfId="164"/>
    <cellStyle name="Title" xfId="52"/>
    <cellStyle name="Título 1" xfId="62" builtinId="16" customBuiltin="1"/>
    <cellStyle name="Título 1 1" xfId="53"/>
    <cellStyle name="Título 1 2" xfId="165"/>
    <cellStyle name="Título 2" xfId="63" builtinId="17" customBuiltin="1"/>
    <cellStyle name="Título 2 2" xfId="166"/>
    <cellStyle name="Título 3" xfId="64" builtinId="18" customBuiltin="1"/>
    <cellStyle name="Título 3 2" xfId="167"/>
    <cellStyle name="Título 4" xfId="65" builtinId="19" customBuiltin="1"/>
    <cellStyle name="Título 4 2" xfId="168"/>
    <cellStyle name="Título 5" xfId="169"/>
    <cellStyle name="Título 6" xfId="178"/>
    <cellStyle name="Total" xfId="77" builtinId="25" customBuiltin="1"/>
    <cellStyle name="Total 2" xfId="170"/>
    <cellStyle name="Vírgula" xfId="60" builtinId="3"/>
    <cellStyle name="Vírgula 2" xfId="55"/>
    <cellStyle name="Vírgula 2 2" xfId="59"/>
    <cellStyle name="Vírgula 2 2 2" xfId="186"/>
    <cellStyle name="Vírgula 2 3" xfId="180"/>
    <cellStyle name="Vírgula 2 4" xfId="182"/>
    <cellStyle name="Vírgula 3" xfId="56"/>
    <cellStyle name="Vírgula 3 2" xfId="181"/>
    <cellStyle name="Vírgula 3 2 2" xfId="196"/>
    <cellStyle name="Vírgula 3 2 3" xfId="192"/>
    <cellStyle name="Vírgula 3 3" xfId="185"/>
    <cellStyle name="Vírgula 4" xfId="54"/>
    <cellStyle name="Vírgula 4 2" xfId="184"/>
    <cellStyle name="Vírgula 5" xfId="171"/>
    <cellStyle name="Vírgula 6" xfId="179"/>
    <cellStyle name="Vírgula 7" xfId="187"/>
    <cellStyle name="Warning Text" xfId="57"/>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AF0F6"/>
      <color rgb="FF0EA632"/>
      <color rgb="FFFFFFCC"/>
      <color rgb="FFFFFF99"/>
      <color rgb="FF4FA76A"/>
      <color rgb="FF6EBA86"/>
      <color rgb="FF8DCC7E"/>
      <color rgb="FF9FF7B4"/>
      <color rgb="FFFFCC66"/>
      <color rgb="FF98F6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76200</xdr:rowOff>
    </xdr:from>
    <xdr:to>
      <xdr:col>6</xdr:col>
      <xdr:colOff>495300</xdr:colOff>
      <xdr:row>6</xdr:row>
      <xdr:rowOff>47625</xdr:rowOff>
    </xdr:to>
    <xdr:sp macro="" textlink="">
      <xdr:nvSpPr>
        <xdr:cNvPr id="2" name="CaixaDeTexto 1"/>
        <xdr:cNvSpPr txBox="1"/>
      </xdr:nvSpPr>
      <xdr:spPr>
        <a:xfrm>
          <a:off x="1866900" y="457200"/>
          <a:ext cx="228600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LOGOTIPO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1</xdr:row>
      <xdr:rowOff>47625</xdr:rowOff>
    </xdr:from>
    <xdr:to>
      <xdr:col>1</xdr:col>
      <xdr:colOff>1466850</xdr:colOff>
      <xdr:row>4</xdr:row>
      <xdr:rowOff>95250</xdr:rowOff>
    </xdr:to>
    <xdr:sp macro="" textlink="">
      <xdr:nvSpPr>
        <xdr:cNvPr id="3" name="CaixaDeTexto 2"/>
        <xdr:cNvSpPr txBox="1"/>
      </xdr:nvSpPr>
      <xdr:spPr>
        <a:xfrm>
          <a:off x="161925" y="276225"/>
          <a:ext cx="228600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LOGOTIPO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1</xdr:row>
      <xdr:rowOff>66675</xdr:rowOff>
    </xdr:from>
    <xdr:to>
      <xdr:col>2</xdr:col>
      <xdr:colOff>695325</xdr:colOff>
      <xdr:row>4</xdr:row>
      <xdr:rowOff>114300</xdr:rowOff>
    </xdr:to>
    <xdr:sp macro="" textlink="">
      <xdr:nvSpPr>
        <xdr:cNvPr id="4" name="CaixaDeTexto 3"/>
        <xdr:cNvSpPr txBox="1"/>
      </xdr:nvSpPr>
      <xdr:spPr>
        <a:xfrm>
          <a:off x="190500" y="295275"/>
          <a:ext cx="228600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LOGOTIPO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xdr:row>
      <xdr:rowOff>47625</xdr:rowOff>
    </xdr:from>
    <xdr:to>
      <xdr:col>1</xdr:col>
      <xdr:colOff>1695450</xdr:colOff>
      <xdr:row>4</xdr:row>
      <xdr:rowOff>95250</xdr:rowOff>
    </xdr:to>
    <xdr:sp macro="" textlink="">
      <xdr:nvSpPr>
        <xdr:cNvPr id="4" name="CaixaDeTexto 3"/>
        <xdr:cNvSpPr txBox="1"/>
      </xdr:nvSpPr>
      <xdr:spPr>
        <a:xfrm>
          <a:off x="85725" y="276225"/>
          <a:ext cx="228600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LOGOTIPO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1</xdr:row>
      <xdr:rowOff>9525</xdr:rowOff>
    </xdr:from>
    <xdr:to>
      <xdr:col>1</xdr:col>
      <xdr:colOff>1038225</xdr:colOff>
      <xdr:row>4</xdr:row>
      <xdr:rowOff>57150</xdr:rowOff>
    </xdr:to>
    <xdr:sp macro="" textlink="">
      <xdr:nvSpPr>
        <xdr:cNvPr id="4" name="CaixaDeTexto 3"/>
        <xdr:cNvSpPr txBox="1"/>
      </xdr:nvSpPr>
      <xdr:spPr>
        <a:xfrm>
          <a:off x="133350" y="238125"/>
          <a:ext cx="228600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LOGOTIPO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200025</xdr:colOff>
      <xdr:row>0</xdr:row>
      <xdr:rowOff>171450</xdr:rowOff>
    </xdr:from>
    <xdr:to>
      <xdr:col>1</xdr:col>
      <xdr:colOff>1876425</xdr:colOff>
      <xdr:row>4</xdr:row>
      <xdr:rowOff>142875</xdr:rowOff>
    </xdr:to>
    <xdr:sp macro="" textlink="">
      <xdr:nvSpPr>
        <xdr:cNvPr id="3" name="CaixaDeTexto 2"/>
        <xdr:cNvSpPr txBox="1"/>
      </xdr:nvSpPr>
      <xdr:spPr>
        <a:xfrm>
          <a:off x="200025" y="171450"/>
          <a:ext cx="228600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LOGOTIPO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180975</xdr:colOff>
      <xdr:row>0</xdr:row>
      <xdr:rowOff>161925</xdr:rowOff>
    </xdr:from>
    <xdr:to>
      <xdr:col>1</xdr:col>
      <xdr:colOff>695325</xdr:colOff>
      <xdr:row>4</xdr:row>
      <xdr:rowOff>133350</xdr:rowOff>
    </xdr:to>
    <xdr:sp macro="" textlink="">
      <xdr:nvSpPr>
        <xdr:cNvPr id="3" name="CaixaDeTexto 2"/>
        <xdr:cNvSpPr txBox="1"/>
      </xdr:nvSpPr>
      <xdr:spPr>
        <a:xfrm>
          <a:off x="180975" y="161925"/>
          <a:ext cx="228600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LOGOTIPO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1314451</xdr:colOff>
      <xdr:row>25</xdr:row>
      <xdr:rowOff>142874</xdr:rowOff>
    </xdr:from>
    <xdr:to>
      <xdr:col>6</xdr:col>
      <xdr:colOff>306997</xdr:colOff>
      <xdr:row>28</xdr:row>
      <xdr:rowOff>156730</xdr:rowOff>
    </xdr:to>
    <xdr:pic>
      <xdr:nvPicPr>
        <xdr:cNvPr id="4" name="Imagem 3">
          <a:extLst>
            <a:ext uri="{FF2B5EF4-FFF2-40B4-BE49-F238E27FC236}">
              <a16:creationId xmlns=""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stretch>
          <a:fillRect/>
        </a:stretch>
      </xdr:blipFill>
      <xdr:spPr>
        <a:xfrm>
          <a:off x="2028826" y="6048374"/>
          <a:ext cx="3231171" cy="571501"/>
        </a:xfrm>
        <a:prstGeom prst="rect">
          <a:avLst/>
        </a:prstGeom>
      </xdr:spPr>
    </xdr:pic>
    <xdr:clientData/>
  </xdr:twoCellAnchor>
  <xdr:twoCellAnchor>
    <xdr:from>
      <xdr:col>0</xdr:col>
      <xdr:colOff>161925</xdr:colOff>
      <xdr:row>0</xdr:row>
      <xdr:rowOff>219075</xdr:rowOff>
    </xdr:from>
    <xdr:to>
      <xdr:col>2</xdr:col>
      <xdr:colOff>352425</xdr:colOff>
      <xdr:row>4</xdr:row>
      <xdr:rowOff>38100</xdr:rowOff>
    </xdr:to>
    <xdr:sp macro="" textlink="">
      <xdr:nvSpPr>
        <xdr:cNvPr id="6" name="CaixaDeTexto 5"/>
        <xdr:cNvSpPr txBox="1"/>
      </xdr:nvSpPr>
      <xdr:spPr>
        <a:xfrm>
          <a:off x="161925" y="219075"/>
          <a:ext cx="228600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LOGOTIPO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9524</xdr:colOff>
      <xdr:row>26</xdr:row>
      <xdr:rowOff>57149</xdr:rowOff>
    </xdr:from>
    <xdr:to>
      <xdr:col>6</xdr:col>
      <xdr:colOff>685800</xdr:colOff>
      <xdr:row>28</xdr:row>
      <xdr:rowOff>36149</xdr:rowOff>
    </xdr:to>
    <xdr:pic>
      <xdr:nvPicPr>
        <xdr:cNvPr id="3" name="Imagem 2">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05024" y="6153149"/>
          <a:ext cx="3533776"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238125</xdr:colOff>
      <xdr:row>1</xdr:row>
      <xdr:rowOff>0</xdr:rowOff>
    </xdr:from>
    <xdr:to>
      <xdr:col>2</xdr:col>
      <xdr:colOff>428625</xdr:colOff>
      <xdr:row>4</xdr:row>
      <xdr:rowOff>47625</xdr:rowOff>
    </xdr:to>
    <xdr:sp macro="" textlink="">
      <xdr:nvSpPr>
        <xdr:cNvPr id="5" name="CaixaDeTexto 4"/>
        <xdr:cNvSpPr txBox="1"/>
      </xdr:nvSpPr>
      <xdr:spPr>
        <a:xfrm>
          <a:off x="238125" y="228600"/>
          <a:ext cx="228600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LOGOTIPO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iversos\PROTOTIPO%20DE%20MEDI&#199;&#195;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emar\meus%20documentos\Documents%20and%20Settings\Eng&#186;%20Fernando\Configura&#231;&#245;es%20locais\Temp\Diret&#243;rio%20tempor&#225;rio%201%20para%20SINFRA-1MED-OK.zip\1&#170;%20Medi&#231;&#227;o%20Maio%2004-faltante-marc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0.5\d\Users\user\AppData\Local\Microsoft\Windows\Temporary%20Internet%20Files\Low\Content.IE5\JZI8RJPM\ORCAMENTO%20PEC%203000%20MT(OBRA)anali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0.5\d\Documents%20and%20Settings\Cassiane\Desktop\CASSIANE\PAVIMENTA&#199;&#195;O\SORRISO\BOA%20ESPERAN&#199;A%20I%20E%20II\PLANILHAS%20DE%20PROJETO\REVISAO%20SETEMBRO\ADITIV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T-170%20(BRASNORTE%20-%20AGRIMAT%20100km)\Medi&#231;&#245;es%20Agrimat\Triunfo\Obra\Obra%20n&#186;%20199\2&#170;%20Repactua&#231;&#227;o\4&#170;%20medi&#231;&#227;o%20199%20ap&#243;s%202&#170;%20repactua&#231;&#227;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0.5\Meus%20documentos\DEISE\2005\SINFRA\MODELOS\N.MUTUM-STA%20RITA%20DO%20TRIVELATO%20QUANTITATIVO%20(altera&#231;&#245;es%20do%20Fabian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ício"/>
      <sheetName val="RESUMO-DVOP"/>
      <sheetName val="REAJU"/>
      <sheetName val="Crono Físico-Financeiro"/>
      <sheetName val="Mat Asf"/>
      <sheetName val="Meio fio"/>
      <sheetName val="Limpeza da faixa de domínio"/>
      <sheetName val="Remoção"/>
      <sheetName val="Compac alas"/>
      <sheetName val="OAC (2)"/>
      <sheetName val="OAC"/>
      <sheetName val="Regula"/>
      <sheetName val="Sub e base"/>
      <sheetName val="Imprimação"/>
      <sheetName val="TSD-FOG"/>
      <sheetName val="AGREGADOS"/>
      <sheetName val="Dreno"/>
      <sheetName val="Cerca"/>
      <sheetName val="Valeta"/>
      <sheetName val="Valeta (2)"/>
      <sheetName val="Valeta (3)"/>
      <sheetName val="DMT modelo (1)"/>
      <sheetName val="DMT modelo"/>
      <sheetName val="DMT_EV"/>
      <sheetName val="CÁLC.DMT-T"/>
      <sheetName val="DIST.MAT-T"/>
      <sheetName val="Croqui terra"/>
      <sheetName val="Aterro"/>
      <sheetName val="Defensa"/>
      <sheetName val="Grama"/>
      <sheetName val="Concreto "/>
      <sheetName val="aterro pontesul"/>
      <sheetName val="RELATÓRIO"/>
    </sheetNames>
    <sheetDataSet>
      <sheetData sheetId="0"/>
      <sheetData sheetId="1"/>
      <sheetData sheetId="2"/>
      <sheetData sheetId="3"/>
      <sheetData sheetId="4">
        <row r="36">
          <cell r="C36" t="str">
            <v>Engº. ??????????????</v>
          </cell>
        </row>
        <row r="37">
          <cell r="C37" t="str">
            <v xml:space="preserve"> Membro Port. GP Nº. ??????????????</v>
          </cell>
          <cell r="H37" t="str">
            <v>Fiscal Port. GP Nº.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v.caixa 2"/>
      <sheetName val="Escav.caixa 1"/>
      <sheetName val="ESCAVAÇÃO LE"/>
      <sheetName val=" ESCAVAÇÃO LD"/>
      <sheetName val="Aterro Pista"/>
      <sheetName val="Aterro PonteNorte"/>
      <sheetName val="Aterro PonteSul"/>
      <sheetName val="Sub-base e base"/>
      <sheetName val="Construção OAC (BSTC)"/>
      <sheetName val="DMT_EV"/>
      <sheetName val="CALC.DMT-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TICO_PAC_OBRA_3000"/>
      <sheetName val="ANALIT_PAC_OBRA_3000"/>
      <sheetName val="CRONOGRAMA"/>
      <sheetName val="BDI"/>
      <sheetName val="ANALISE_PAC_OBRA_3000"/>
      <sheetName val="COMPOSIÇÃO"/>
      <sheetName val="Plan1"/>
      <sheetName val="Mat Asf"/>
      <sheetName val="aterro pontesul"/>
      <sheetName val="dmt_ev"/>
    </sheetNames>
    <sheetDataSet>
      <sheetData sheetId="0"/>
      <sheetData sheetId="1"/>
      <sheetData sheetId="2"/>
      <sheetData sheetId="3"/>
      <sheetData sheetId="4"/>
      <sheetData sheetId="5"/>
      <sheetData sheetId="6">
        <row r="2">
          <cell r="A2" t="str">
            <v/>
          </cell>
          <cell r="B2" t="str">
            <v>S U M Á R I O</v>
          </cell>
          <cell r="C2" t="str">
            <v/>
          </cell>
          <cell r="D2" t="str">
            <v/>
          </cell>
        </row>
        <row r="3">
          <cell r="A3" t="str">
            <v>DADOS DO RELAT</v>
          </cell>
          <cell r="B3" t="str">
            <v>RIO</v>
          </cell>
          <cell r="C3" t="str">
            <v/>
          </cell>
          <cell r="D3" t="str">
            <v/>
          </cell>
        </row>
        <row r="4">
          <cell r="A4" t="str">
            <v>+-------------</v>
          </cell>
          <cell r="B4" t="str">
            <v>----------------------------------------------------------------------</v>
          </cell>
          <cell r="C4" t="str">
            <v>--------------------</v>
          </cell>
          <cell r="D4" t="str">
            <v>----------------------</v>
          </cell>
        </row>
        <row r="5">
          <cell r="A5" t="str">
            <v>| NOME</v>
          </cell>
          <cell r="B5" t="str">
            <v>PCI.817-01</v>
          </cell>
          <cell r="C5" t="str">
            <v>EMIS</v>
          </cell>
          <cell r="D5" t="str">
            <v>ÃO : 18/10/2011 18:36:</v>
          </cell>
        </row>
        <row r="6">
          <cell r="A6" t="str">
            <v>| DESCRIÇÃO</v>
          </cell>
          <cell r="B6" t="str">
            <v>Custos de Composição – Sintético</v>
          </cell>
          <cell r="C6" t="str">
            <v/>
          </cell>
          <cell r="D6" t="str">
            <v/>
          </cell>
        </row>
        <row r="7">
          <cell r="A7" t="str">
            <v>| VERSÃO</v>
          </cell>
          <cell r="B7" t="str">
            <v>00</v>
          </cell>
          <cell r="C7" t="str">
            <v/>
          </cell>
          <cell r="D7" t="str">
            <v/>
          </cell>
        </row>
        <row r="8">
          <cell r="A8" t="str">
            <v>+-------------</v>
          </cell>
          <cell r="B8" t="str">
            <v>----------------------------------------------------------------------</v>
          </cell>
          <cell r="C8" t="str">
            <v>--------------------</v>
          </cell>
          <cell r="D8" t="str">
            <v>----------------------</v>
          </cell>
        </row>
        <row r="9">
          <cell r="A9" t="str">
            <v>DADOS DA SOLIC</v>
          </cell>
          <cell r="B9" t="str">
            <v>TAÇÃO</v>
          </cell>
          <cell r="C9" t="str">
            <v/>
          </cell>
          <cell r="D9" t="str">
            <v/>
          </cell>
        </row>
        <row r="10">
          <cell r="A10" t="str">
            <v>+-------------</v>
          </cell>
          <cell r="B10" t="str">
            <v>----------------------------------------------------------------------</v>
          </cell>
          <cell r="C10" t="str">
            <v>--------------------</v>
          </cell>
          <cell r="D10" t="str">
            <v>----------------------</v>
          </cell>
        </row>
        <row r="11">
          <cell r="A11" t="str">
            <v>| PROTOCOLO</v>
          </cell>
          <cell r="B11" t="str">
            <v>000123658</v>
          </cell>
          <cell r="C11" t="str">
            <v/>
          </cell>
          <cell r="D11" t="str">
            <v/>
          </cell>
        </row>
        <row r="12">
          <cell r="A12" t="str">
            <v>| USUÁRIO</v>
          </cell>
          <cell r="B12" t="str">
            <v>C111995 - LUCIANO KANACILO</v>
          </cell>
          <cell r="C12" t="str">
            <v/>
          </cell>
          <cell r="D12" t="str">
            <v/>
          </cell>
        </row>
        <row r="13">
          <cell r="A13" t="str">
            <v>| LOTAÇÃO</v>
          </cell>
          <cell r="B13" t="str">
            <v>NACIONAL</v>
          </cell>
          <cell r="C13" t="str">
            <v/>
          </cell>
          <cell r="D13" t="str">
            <v/>
          </cell>
        </row>
        <row r="14">
          <cell r="A14" t="str">
            <v>| PARÂMETROS</v>
          </cell>
          <cell r="B14" t="str">
            <v/>
          </cell>
          <cell r="C14" t="str">
            <v/>
          </cell>
          <cell r="D14" t="str">
            <v/>
          </cell>
        </row>
        <row r="15">
          <cell r="A15" t="str">
            <v>|</v>
          </cell>
          <cell r="B15" t="str">
            <v>ABRANGÊNCIA : NACIONAL</v>
          </cell>
          <cell r="C15" t="str">
            <v/>
          </cell>
          <cell r="D15" t="str">
            <v/>
          </cell>
        </row>
        <row r="16">
          <cell r="A16" t="str">
            <v>|</v>
          </cell>
          <cell r="B16" t="str">
            <v>LOCALIDADE : CUIABA</v>
          </cell>
          <cell r="C16" t="str">
            <v/>
          </cell>
          <cell r="D16" t="str">
            <v/>
          </cell>
        </row>
        <row r="17">
          <cell r="A17" t="str">
            <v>|</v>
          </cell>
          <cell r="B17" t="str">
            <v>VÍNCULO : CAIXA REFERENCIAL</v>
          </cell>
          <cell r="C17" t="str">
            <v/>
          </cell>
          <cell r="D17" t="str">
            <v/>
          </cell>
        </row>
        <row r="18">
          <cell r="A18" t="str">
            <v>|</v>
          </cell>
          <cell r="B18" t="str">
            <v>DATA DE PREÇO : 07/2011</v>
          </cell>
          <cell r="C18" t="str">
            <v/>
          </cell>
          <cell r="D18" t="str">
            <v/>
          </cell>
        </row>
        <row r="19">
          <cell r="A19" t="str">
            <v>|</v>
          </cell>
          <cell r="B19" t="str">
            <v>DATA DE RT : 01/07/2011</v>
          </cell>
          <cell r="C19" t="str">
            <v/>
          </cell>
          <cell r="D19" t="str">
            <v/>
          </cell>
        </row>
        <row r="20">
          <cell r="A20" t="str">
            <v>|</v>
          </cell>
          <cell r="B20" t="str">
            <v>NÍVEL DE PREÇO : MEDIANO</v>
          </cell>
          <cell r="C20" t="str">
            <v/>
          </cell>
          <cell r="D20" t="str">
            <v/>
          </cell>
        </row>
        <row r="21">
          <cell r="A21" t="str">
            <v>|</v>
          </cell>
          <cell r="B21" t="str">
            <v>ENCARGOS : S</v>
          </cell>
          <cell r="C21" t="str">
            <v/>
          </cell>
          <cell r="D21" t="str">
            <v/>
          </cell>
        </row>
        <row r="22">
          <cell r="A22" t="str">
            <v>|</v>
          </cell>
          <cell r="B22" t="str">
            <v>CLASSES A SUPRIMIR : NENHUMA</v>
          </cell>
          <cell r="C22" t="str">
            <v/>
          </cell>
          <cell r="D22" t="str">
            <v/>
          </cell>
        </row>
        <row r="23">
          <cell r="A23" t="str">
            <v>|</v>
          </cell>
          <cell r="B23" t="str">
            <v/>
          </cell>
          <cell r="C23" t="str">
            <v/>
          </cell>
          <cell r="D23" t="str">
            <v/>
          </cell>
        </row>
        <row r="24">
          <cell r="A24" t="str">
            <v>+-------------</v>
          </cell>
          <cell r="B24" t="str">
            <v>----------------------------------------------------------------------</v>
          </cell>
          <cell r="C24" t="str">
            <v>--------------------</v>
          </cell>
          <cell r="D24" t="str">
            <v>----------------------</v>
          </cell>
        </row>
        <row r="25">
          <cell r="A25" t="str">
            <v>PCI.817.01 - C</v>
          </cell>
          <cell r="B25" t="str">
            <v>STO DE COMPOSIÇÕES - SINTÉTICO</v>
          </cell>
          <cell r="C25" t="str">
            <v>EMISSãO:</v>
          </cell>
          <cell r="D25" t="str">
            <v>18/10/2011 AS 18:36:49</v>
          </cell>
        </row>
        <row r="26">
          <cell r="A26" t="str">
            <v>ENCARGOS SOCIA</v>
          </cell>
          <cell r="B26" t="str">
            <v>S SOBRE PREÇOS DA MÃO-DE-OBRA: 121,20%(HORA) 80,71%(MÊS)</v>
          </cell>
          <cell r="C26" t="str">
            <v/>
          </cell>
          <cell r="D26" t="str">
            <v/>
          </cell>
        </row>
        <row r="27">
          <cell r="A27" t="str">
            <v>ABRANGÊNCIA :</v>
          </cell>
          <cell r="B27" t="str">
            <v>ACIONAL LOCALIDADE : CUI</v>
          </cell>
          <cell r="C27" t="str">
            <v>ABA</v>
          </cell>
          <cell r="D27" t="str">
            <v/>
          </cell>
        </row>
        <row r="28">
          <cell r="A28" t="str">
            <v>REF.COLETA : M</v>
          </cell>
          <cell r="B28" t="str">
            <v>DIANO</v>
          </cell>
          <cell r="C28" t="str">
            <v>DATA DE</v>
          </cell>
          <cell r="D28" t="str">
            <v>REÇO : 07/2011</v>
          </cell>
        </row>
        <row r="29">
          <cell r="A29" t="str">
            <v>ASTU</v>
          </cell>
          <cell r="B29" t="str">
            <v>ASSENTAMENTO DE TUBOS E PECAS</v>
          </cell>
          <cell r="C29" t="str">
            <v/>
          </cell>
          <cell r="D29" t="str">
            <v/>
          </cell>
        </row>
        <row r="30">
          <cell r="A30">
            <v>45</v>
          </cell>
          <cell r="B30" t="str">
            <v>FORNEC E/OU ASSENT DE TUBO DE FERRO FUNDIDO JUNTA ELASTICA</v>
          </cell>
          <cell r="C30" t="str">
            <v/>
          </cell>
          <cell r="D30" t="str">
            <v/>
          </cell>
        </row>
        <row r="31">
          <cell r="A31">
            <v>73887</v>
          </cell>
          <cell r="B31" t="str">
            <v>ASSENTAMENTO DE TUBO DE FERRO FUNDIDO COM JUNTA ELASTICA</v>
          </cell>
          <cell r="C31" t="str">
            <v/>
          </cell>
          <cell r="D31" t="str">
            <v/>
          </cell>
        </row>
        <row r="32">
          <cell r="A32" t="str">
            <v>73887/001</v>
          </cell>
          <cell r="B32" t="str">
            <v>ASSENTAMENTO SIMPLES DE TUBOS DE FºFº C/ JUNTA ELÁSTICA - DN 75 MM</v>
          </cell>
          <cell r="C32" t="str">
            <v>M</v>
          </cell>
          <cell r="D32">
            <v>1.56</v>
          </cell>
        </row>
        <row r="33">
          <cell r="A33" t="str">
            <v>73887/002</v>
          </cell>
          <cell r="B33" t="str">
            <v>ASSENTAMENTO DE TUBO FOFO COM JUNTA ELASTICA - DN 100 - INCLUSIVE TRANSPORTE</v>
          </cell>
          <cell r="C33" t="str">
            <v>M</v>
          </cell>
          <cell r="D33">
            <v>1.89</v>
          </cell>
        </row>
        <row r="34">
          <cell r="A34" t="str">
            <v>73887/003</v>
          </cell>
          <cell r="B34" t="str">
            <v>ASSENTAMENTO DE TUBO FOFO COM JUNTA ELASTICA - DN 150 - INCLUSIVE TRANSPORTE</v>
          </cell>
          <cell r="C34" t="str">
            <v>M</v>
          </cell>
          <cell r="D34">
            <v>3.52</v>
          </cell>
        </row>
        <row r="35">
          <cell r="A35" t="str">
            <v>73887/004</v>
          </cell>
          <cell r="B35" t="str">
            <v>ASSENTAMENTO DE TUBO FOFO COM JUNTA ELASTICA - DN 200 - INCLUSIVE TRANSPORTE</v>
          </cell>
          <cell r="C35" t="str">
            <v>M</v>
          </cell>
          <cell r="D35">
            <v>4.5</v>
          </cell>
        </row>
        <row r="36">
          <cell r="A36" t="str">
            <v>73887/005</v>
          </cell>
          <cell r="B36" t="str">
            <v>ASSENTAMENTO SIMPLES DE TUBOS DE FºFº C/ JUNTA ELÁSTICA - DN 250 MM</v>
          </cell>
          <cell r="C36" t="str">
            <v>M</v>
          </cell>
          <cell r="D36">
            <v>5.45</v>
          </cell>
        </row>
        <row r="37">
          <cell r="A37" t="str">
            <v>73887/006</v>
          </cell>
          <cell r="B37" t="str">
            <v>ASSENTAMENTO DE TUBO FOFO COM JUNTA ELASTICA - DN 300 - INCLUSIVE TRANSPORTE</v>
          </cell>
          <cell r="C37" t="str">
            <v>M</v>
          </cell>
          <cell r="D37">
            <v>6.16</v>
          </cell>
        </row>
        <row r="38">
          <cell r="A38" t="str">
            <v>73887/007</v>
          </cell>
          <cell r="B38" t="str">
            <v>ASSENTAMENTO SIMPLES DE TUBOS DE FºFº C/ JUNTA ELÁSTICA - DN 350 MM</v>
          </cell>
          <cell r="C38" t="str">
            <v>M</v>
          </cell>
          <cell r="D38">
            <v>7.24</v>
          </cell>
        </row>
        <row r="39">
          <cell r="A39" t="str">
            <v>73887/008</v>
          </cell>
          <cell r="B39" t="str">
            <v>ASSENTAMENTO SIMPLES DE TUBOS DE FºFº C/ JUNTA ELÁSTICA - DN 400 MM</v>
          </cell>
          <cell r="C39" t="str">
            <v>M</v>
          </cell>
          <cell r="D39">
            <v>8.3000000000000007</v>
          </cell>
        </row>
        <row r="40">
          <cell r="A40" t="str">
            <v>73887/009</v>
          </cell>
          <cell r="B40" t="str">
            <v>ASSENTAMENTO SIMPLES DE TUBOS DE FºFº C/ JUNTA ELÁSTICA - DN 450 MM</v>
          </cell>
          <cell r="C40" t="str">
            <v>M</v>
          </cell>
          <cell r="D40">
            <v>9.33</v>
          </cell>
        </row>
        <row r="41">
          <cell r="A41" t="str">
            <v>73887/010</v>
          </cell>
          <cell r="B41" t="str">
            <v>ASSENTAMENTO SIMPLES DE TUBOS DE FºFº C/ JUNTA ELÁSTICA - DN 500 MM</v>
          </cell>
          <cell r="C41" t="str">
            <v>M</v>
          </cell>
          <cell r="D41">
            <v>10.44</v>
          </cell>
        </row>
        <row r="42">
          <cell r="A42" t="str">
            <v>73887/011</v>
          </cell>
          <cell r="B42" t="str">
            <v>ASSENTAMENTO SIMPLES DE TUBOS DE FºFº C/ JUNTA ELÁSTICA - DN 600 MM</v>
          </cell>
          <cell r="C42" t="str">
            <v>M</v>
          </cell>
          <cell r="D42">
            <v>12.6</v>
          </cell>
        </row>
        <row r="43">
          <cell r="A43" t="str">
            <v>73887/012</v>
          </cell>
          <cell r="B43" t="str">
            <v>ASSENTAMENTO SIMPLES DE TUBOS DE FºFº C/ JUNTA ELÁSTICA - DN 700 MM</v>
          </cell>
          <cell r="C43" t="str">
            <v>M</v>
          </cell>
          <cell r="D43">
            <v>15.59</v>
          </cell>
        </row>
        <row r="44">
          <cell r="A44" t="str">
            <v>73887/013</v>
          </cell>
          <cell r="B44" t="str">
            <v>ASSENTAMENTO SIMPLES DE TUBOS DE FºFº C/ JUNTA ELÁSTICA - DN 800 MM</v>
          </cell>
          <cell r="C44" t="str">
            <v>M</v>
          </cell>
          <cell r="D44">
            <v>18</v>
          </cell>
        </row>
        <row r="45">
          <cell r="A45" t="str">
            <v>73887/014</v>
          </cell>
          <cell r="B45" t="str">
            <v>ASSENTAMENTO SIMPLES DE TUBOS DE FºFº C/ JUNTA ELÁSTICA - DN 900 MM</v>
          </cell>
          <cell r="C45" t="str">
            <v>M</v>
          </cell>
          <cell r="D45">
            <v>21.24</v>
          </cell>
        </row>
        <row r="46">
          <cell r="A46" t="str">
            <v>73887/015</v>
          </cell>
          <cell r="B46" t="str">
            <v>ASSENTAMENTO SIMPLES DE TUBOS DE FºFº C/ JUNTA ELÁSTICA - DN 1000 MM</v>
          </cell>
          <cell r="C46" t="str">
            <v>M</v>
          </cell>
          <cell r="D46">
            <v>22.74</v>
          </cell>
        </row>
        <row r="47">
          <cell r="A47" t="str">
            <v>73887/016</v>
          </cell>
          <cell r="B47" t="str">
            <v>ASSENTAMENTO SIMPLES DE TUBOS DE FºFº C/ JUNTA ELÁSTICA - DN 1100 MM</v>
          </cell>
          <cell r="C47" t="str">
            <v>M</v>
          </cell>
          <cell r="D47">
            <v>26.92</v>
          </cell>
        </row>
        <row r="48">
          <cell r="A48" t="str">
            <v>73887/017</v>
          </cell>
          <cell r="B48" t="str">
            <v>ASSENTAMENTO SIMPLES DE TUBOS DE FºFº C/ JUNTA ELÁSTICA - DN 1200 MM</v>
          </cell>
          <cell r="C48" t="str">
            <v>M</v>
          </cell>
          <cell r="D48">
            <v>31.91</v>
          </cell>
        </row>
        <row r="49">
          <cell r="A49">
            <v>74213</v>
          </cell>
          <cell r="B49" t="str">
            <v>MODULO TIPO - REDE DE AGUA &gt; FORN. E ASSENTAMENTO DE TUBOS DE F0F0:COMPREENDE LOCACAO DA OBRA, CADASTRAMENTO DE INTERFERENCIAS, ESCAVACAODE VALA, EXCETO ROCHA, ATE A PROFUNDIDADE DE 1,50 METROS.INCLUI - CARGA,TRANSPORTE E DESCARGA DO MATE</v>
          </cell>
          <cell r="C49" t="str">
            <v/>
          </cell>
          <cell r="D49" t="str">
            <v/>
          </cell>
        </row>
        <row r="50">
          <cell r="A50" t="str">
            <v>74213/001</v>
          </cell>
          <cell r="B50" t="str">
            <v>MODULO TIPO: REDE DE AGUA, COM FORNECIMENTO E ASSENTAMENTO DE TUBO FºFº DN 200 MM-K7, COMPREENDENDO: LOCACAO, CADASTRAMENTO DE INTERFERENCIAS, ESCAVACAO E REATERRO COMPACTADO DE VALA, EXCETO ROCHA, ATE 1,50 M.INCLUSIVE TOPOGRAFO. ATENÇÃO: VIDE DESCRIÇÃO</v>
          </cell>
          <cell r="C50" t="str">
            <v>M</v>
          </cell>
          <cell r="D50">
            <v>12.34</v>
          </cell>
        </row>
        <row r="51">
          <cell r="A51">
            <v>47</v>
          </cell>
          <cell r="B51" t="str">
            <v>FORNEC E/OU ASSENT DE TUBO DE PVC COM JUNTA SOLDADA</v>
          </cell>
          <cell r="C51" t="str">
            <v/>
          </cell>
          <cell r="D51" t="str">
            <v/>
          </cell>
        </row>
        <row r="52">
          <cell r="A52">
            <v>6516</v>
          </cell>
          <cell r="B52" t="str">
            <v>FORNECIMENTO E ASSENTAMENTO SIMPLES DE TUBO PVC P/ESGOTOD = 100 MM</v>
          </cell>
          <cell r="C52" t="str">
            <v>M</v>
          </cell>
          <cell r="D52">
            <v>11.13</v>
          </cell>
        </row>
        <row r="53">
          <cell r="A53">
            <v>6517</v>
          </cell>
          <cell r="B53" t="str">
            <v>FORNECIMENTO E ASSENTAMENTO DE TUBO DE ESGOTO P/CONSTRUCAO DE SUMIDOURO P/EFLUENTE LIQUIDO DA FOSSA SEPTICA, D INT = 300 CM / H INT = 660 CM(P/ COMP.11516/1)</v>
          </cell>
          <cell r="C53" t="str">
            <v>M</v>
          </cell>
          <cell r="D53">
            <v>33.39</v>
          </cell>
        </row>
        <row r="54">
          <cell r="A54">
            <v>73819</v>
          </cell>
          <cell r="B54" t="str">
            <v>ASSENTAMENTO DE TUBO DE PVC COM JUNTA SOLDADA</v>
          </cell>
          <cell r="C54" t="str">
            <v/>
          </cell>
          <cell r="D54" t="str">
            <v/>
          </cell>
        </row>
        <row r="55">
          <cell r="A55" t="str">
            <v>73819/001</v>
          </cell>
          <cell r="B55" t="str">
            <v>ASSENTAMENTO TUBO PVC COM JUNTA SOLDADA - DN 25</v>
          </cell>
          <cell r="C55" t="str">
            <v>M</v>
          </cell>
          <cell r="D55">
            <v>0.94</v>
          </cell>
        </row>
        <row r="56">
          <cell r="A56">
            <v>48</v>
          </cell>
          <cell r="B56" t="str">
            <v>FORNEC E/OU ASSENT DE TUBO DE PVC COM JUNTA ELASTICA</v>
          </cell>
          <cell r="C56" t="str">
            <v/>
          </cell>
          <cell r="D56" t="str">
            <v/>
          </cell>
        </row>
        <row r="57">
          <cell r="A57">
            <v>73840</v>
          </cell>
          <cell r="B57" t="str">
            <v>ASSENTAMENTO TUBO PVC, RPVC, PVC DEFOFO, PRFV P/ESGOTO COM JE</v>
          </cell>
          <cell r="C57" t="str">
            <v/>
          </cell>
          <cell r="D57" t="str">
            <v/>
          </cell>
        </row>
        <row r="58">
          <cell r="A58" t="str">
            <v>73840/001</v>
          </cell>
          <cell r="B58" t="str">
            <v>ASSENTAMENTO TUBO PVC COM JUNTA ELASTICA - DN 100 P/ESGOTO</v>
          </cell>
          <cell r="C58" t="str">
            <v>M</v>
          </cell>
          <cell r="D58">
            <v>1.97</v>
          </cell>
        </row>
        <row r="59">
          <cell r="A59" t="str">
            <v>73840/002</v>
          </cell>
          <cell r="B59" t="str">
            <v>ASSENTAMENTO DE TUBOS DE PVC, RPVC, PVC DE FºFº, PRFV P/ ESGOTO COM JUNTA ELÁSTICA - DN 125 MM</v>
          </cell>
          <cell r="C59" t="str">
            <v>M</v>
          </cell>
          <cell r="D59">
            <v>2.02</v>
          </cell>
        </row>
        <row r="60">
          <cell r="A60" t="str">
            <v>73840/003</v>
          </cell>
          <cell r="B60" t="str">
            <v>ASSENTAMENTO TUBO PVC COM JUNTA ELASTICA - DN 150 P/ESGOTO</v>
          </cell>
          <cell r="C60" t="str">
            <v>M</v>
          </cell>
          <cell r="D60">
            <v>2.1800000000000002</v>
          </cell>
        </row>
        <row r="61">
          <cell r="A61" t="str">
            <v>73840/004</v>
          </cell>
          <cell r="B61" t="str">
            <v>ASSENTAMENTO TUBO PVC COM JUNTA ELASTICA - DN 200 P/ESGOTO</v>
          </cell>
          <cell r="C61" t="str">
            <v>M</v>
          </cell>
          <cell r="D61">
            <v>2.5099999999999998</v>
          </cell>
        </row>
        <row r="62">
          <cell r="A62" t="str">
            <v>73840/005</v>
          </cell>
          <cell r="B62" t="str">
            <v>ASSENTAMENTO DE TUBOS DE PVC, RPVC, PVC DE FºFº, PRFV P/ ESGOTO COM JUNTA ELÁSTICA - DN 250 MM</v>
          </cell>
          <cell r="C62" t="str">
            <v>M</v>
          </cell>
          <cell r="D62">
            <v>2.88</v>
          </cell>
        </row>
        <row r="63">
          <cell r="A63" t="str">
            <v>73840/006</v>
          </cell>
          <cell r="B63" t="str">
            <v>ASSENTAMENTO DE TUBOS DE PVC, RPVC, PVC DE FºFº, PRFV P/ ESGOTO COM JUNTA ELÁSTICA - DN 300 MM</v>
          </cell>
          <cell r="C63" t="str">
            <v>M</v>
          </cell>
          <cell r="D63">
            <v>3.28</v>
          </cell>
        </row>
        <row r="64">
          <cell r="A64">
            <v>73888</v>
          </cell>
          <cell r="B64" t="str">
            <v>ASSENTAMENTO TUBO PVC, RPVC, PVC DEFOFO, PRFV P/AGUA COM JE</v>
          </cell>
          <cell r="C64" t="str">
            <v/>
          </cell>
          <cell r="D64" t="str">
            <v/>
          </cell>
        </row>
        <row r="65">
          <cell r="A65" t="str">
            <v>73888/001</v>
          </cell>
          <cell r="B65" t="str">
            <v>ASSENTAMENTO TUBO PVC COM JUNTA ELASTICA - DN 50 P/AGUA</v>
          </cell>
          <cell r="C65" t="str">
            <v>M</v>
          </cell>
          <cell r="D65">
            <v>0.86</v>
          </cell>
        </row>
        <row r="66">
          <cell r="A66" t="str">
            <v>73888/002</v>
          </cell>
          <cell r="B66" t="str">
            <v>ASSENTAMENTO TUBO PVC COM JUNTA ELASTICA - DN 75 P/AGUA</v>
          </cell>
          <cell r="C66" t="str">
            <v>M</v>
          </cell>
          <cell r="D66">
            <v>1.1599999999999999</v>
          </cell>
        </row>
        <row r="67">
          <cell r="A67" t="str">
            <v>73888/003</v>
          </cell>
          <cell r="B67" t="str">
            <v>ASSENTAMENTO TUBO PVC COM JUNTA ELASTICA - DN 100 P/AGUA - INCLUSIVE TRANSPORTE</v>
          </cell>
          <cell r="C67" t="str">
            <v>M</v>
          </cell>
          <cell r="D67">
            <v>1.46</v>
          </cell>
        </row>
        <row r="68">
          <cell r="A68" t="str">
            <v>73888/004</v>
          </cell>
          <cell r="B68" t="str">
            <v>ASSENTAMENTO TUBO PVC COM JUNTA ELASTICA - DN 150 P/AGUA - INCLUSIVE TRANSPORTE</v>
          </cell>
          <cell r="C68" t="str">
            <v>M</v>
          </cell>
          <cell r="D68">
            <v>1.66</v>
          </cell>
        </row>
        <row r="69">
          <cell r="A69" t="str">
            <v>73888/005</v>
          </cell>
          <cell r="B69" t="str">
            <v>ASSENTAMENTO TUBO PVC COM JUNTA ELASTICA - DN 200 P/AGUA - INCLUSIVE TRANSPORTE</v>
          </cell>
          <cell r="C69" t="str">
            <v>M</v>
          </cell>
          <cell r="D69">
            <v>1.99</v>
          </cell>
        </row>
        <row r="70">
          <cell r="A70" t="str">
            <v>73888/006</v>
          </cell>
          <cell r="B70" t="str">
            <v>ASSENTAMENTO TUBO PVC COM JUNTA ELASTICA - DN 250 P/AGUA</v>
          </cell>
          <cell r="C70" t="str">
            <v>M</v>
          </cell>
          <cell r="D70">
            <v>2.37</v>
          </cell>
        </row>
        <row r="71">
          <cell r="A71" t="str">
            <v>73888/007</v>
          </cell>
          <cell r="B71" t="str">
            <v>ASSENTAMENTO TUBO PVC COM JUNTA ELASTICA - DN 300 P/AGUA</v>
          </cell>
          <cell r="C71" t="str">
            <v>M</v>
          </cell>
          <cell r="D71">
            <v>3.02</v>
          </cell>
        </row>
        <row r="72">
          <cell r="A72" t="str">
            <v>73888/008</v>
          </cell>
          <cell r="B72" t="str">
            <v>ASSENTAMENTO DE TUBOS DE PVC, RPVC, PVC DE FºFº, PRFV P/ ÁGUA COM JUNTA ELÁSTICA - DN 350 MM</v>
          </cell>
          <cell r="C72" t="str">
            <v>M</v>
          </cell>
          <cell r="D72">
            <v>3.5</v>
          </cell>
        </row>
        <row r="73">
          <cell r="A73" t="str">
            <v>73888/009</v>
          </cell>
          <cell r="B73" t="str">
            <v>ASSENTAMENTO DE TUBOS DE PVC, RPVC, PVC DE FºFº, PRFV P/ ÁGUA COM JUNTA ELÁSTICA - DN 400 MM</v>
          </cell>
          <cell r="C73" t="str">
            <v>M</v>
          </cell>
          <cell r="D73">
            <v>5.08</v>
          </cell>
        </row>
        <row r="74">
          <cell r="A74" t="str">
            <v>73888/010</v>
          </cell>
          <cell r="B74" t="str">
            <v>ASSENTAMENTO DE TUBOS DE PVC, RPVC, PVC DE FºFº, PRFV P/ ÁGUA COM JUNTA ELÁSTICA - DN 500 MM</v>
          </cell>
          <cell r="C74" t="str">
            <v>M</v>
          </cell>
          <cell r="D74">
            <v>5.89</v>
          </cell>
        </row>
        <row r="75">
          <cell r="A75" t="str">
            <v>73888/011</v>
          </cell>
          <cell r="B75" t="str">
            <v>ASSENTAMENTO DE TUBOS DE PVC, RPVC, PVC DE FºFº, PRFV P/ ÁGUA COM JUNTA ELÁSTICA - DN 600 MM</v>
          </cell>
          <cell r="C75" t="str">
            <v>M</v>
          </cell>
          <cell r="D75">
            <v>6.9</v>
          </cell>
        </row>
        <row r="76">
          <cell r="A76" t="str">
            <v>73888/012</v>
          </cell>
          <cell r="B76" t="str">
            <v>ASSENTAMENTO DE TUBOS DE PVC, RPVC, PVC DE FºFº, PRFV P/ ÁGUA COM JUNTA ELÁSTICA - DN 700 MM</v>
          </cell>
          <cell r="C76" t="str">
            <v>M</v>
          </cell>
          <cell r="D76">
            <v>7.87</v>
          </cell>
        </row>
        <row r="77">
          <cell r="A77" t="str">
            <v>73888/013</v>
          </cell>
          <cell r="B77" t="str">
            <v>ASSENTAMENTO DE TUBOS DE PVC, RPVC, PVC DE FºFº, PRFV P/ ÁGUA COM JUNTA ELÁSTICA - DN 800 MM</v>
          </cell>
          <cell r="C77" t="str">
            <v>M</v>
          </cell>
          <cell r="D77">
            <v>8.9499999999999993</v>
          </cell>
        </row>
        <row r="78">
          <cell r="A78" t="str">
            <v>73888/014</v>
          </cell>
          <cell r="B78" t="str">
            <v>ASSENTAMENTO DE TUBOS DE PVC, RPVC, PVC DE FºFº, PRFV P/ ÁGUA COM JUNTA ELÁSTICA - DN 900 MM</v>
          </cell>
          <cell r="C78" t="str">
            <v>M</v>
          </cell>
          <cell r="D78">
            <v>10.039999999999999</v>
          </cell>
        </row>
        <row r="79">
          <cell r="A79" t="str">
            <v>73888/015</v>
          </cell>
          <cell r="B79" t="str">
            <v>ASSENTAMENTO DE TUBOS DE PVC, RPVC, PVC DE FºFº, PRFV P/ ÁGUA COM JUNTA ELÁSTICA - DN 1000 MM</v>
          </cell>
          <cell r="C79" t="str">
            <v>M</v>
          </cell>
          <cell r="D79">
            <v>11.1</v>
          </cell>
        </row>
        <row r="80">
          <cell r="A80">
            <v>49</v>
          </cell>
          <cell r="B80" t="str">
            <v>FORNEC E/OU ASSENT DE TUBO CERAMICO COM JUNTA ARGAMASSADA</v>
          </cell>
          <cell r="C80" t="str">
            <v/>
          </cell>
          <cell r="D80" t="str">
            <v/>
          </cell>
        </row>
        <row r="81">
          <cell r="A81">
            <v>73812</v>
          </cell>
          <cell r="B81" t="str">
            <v>ASSENTAMENTO DE MANILHAS E CONEXOES CERAMICAS</v>
          </cell>
          <cell r="C81" t="str">
            <v/>
          </cell>
          <cell r="D81" t="str">
            <v/>
          </cell>
        </row>
        <row r="82">
          <cell r="A82" t="str">
            <v>73812/001</v>
          </cell>
          <cell r="B82" t="str">
            <v>ASSENTAMENTO DE TUBO CERAMICO, DIAMETRO = 150 MM, COM JUNTA EM ARGAMASSA 1:3 CIMENTO:AREIA</v>
          </cell>
          <cell r="C82" t="str">
            <v>M</v>
          </cell>
          <cell r="D82">
            <v>4.76</v>
          </cell>
        </row>
        <row r="83">
          <cell r="A83">
            <v>50</v>
          </cell>
          <cell r="B83" t="str">
            <v>FORNEC E/OU ASSENT DE TUBO CERAMICO COM JUNTA ASFALTICA</v>
          </cell>
          <cell r="C83" t="str">
            <v/>
          </cell>
          <cell r="D83" t="str">
            <v/>
          </cell>
        </row>
        <row r="84">
          <cell r="A84">
            <v>73684</v>
          </cell>
          <cell r="B84" t="str">
            <v>ASSENTAMENTO DE TUBOS CERÂMICOS DIAMETRO 150MM, COM JUNTA ASFÁLTICA</v>
          </cell>
          <cell r="C84" t="str">
            <v>M</v>
          </cell>
          <cell r="D84">
            <v>13.94</v>
          </cell>
        </row>
        <row r="85">
          <cell r="A85">
            <v>73811</v>
          </cell>
          <cell r="B85" t="str">
            <v>ASSENTAMENTO SIMPLES DE TUBOS E PECAS DE CERAMICA</v>
          </cell>
          <cell r="C85" t="str">
            <v/>
          </cell>
          <cell r="D85" t="str">
            <v/>
          </cell>
        </row>
        <row r="86">
          <cell r="A86" t="str">
            <v>73811/001</v>
          </cell>
          <cell r="B86" t="str">
            <v>ASSENTAMENTO SIMPLES DE TUBOS DE CERÂMICA COM JUNTA ASFÁLTICA - DN 100MM</v>
          </cell>
          <cell r="C86" t="str">
            <v>M</v>
          </cell>
          <cell r="D86">
            <v>7.18</v>
          </cell>
        </row>
        <row r="87">
          <cell r="A87" t="str">
            <v>73811/002</v>
          </cell>
          <cell r="B87" t="str">
            <v>ASSENTAMENTO SIMPLES DE TUBOS DE CERÂMICA COM JUNTA ASFÁLTICA - DN 200MM</v>
          </cell>
          <cell r="C87" t="str">
            <v>M</v>
          </cell>
          <cell r="D87">
            <v>10.71</v>
          </cell>
        </row>
        <row r="88">
          <cell r="A88" t="str">
            <v>73811/003</v>
          </cell>
          <cell r="B88" t="str">
            <v>ASSENTAMENTO SIMPLES DE TUBOS DE CERÂMICA COM JUNTA ASFÁLTICA - DN 250MM</v>
          </cell>
          <cell r="C88" t="str">
            <v>M</v>
          </cell>
          <cell r="D88">
            <v>13.1</v>
          </cell>
        </row>
        <row r="89">
          <cell r="A89" t="str">
            <v>73811/004</v>
          </cell>
          <cell r="B89" t="str">
            <v>ASSENTAMENTO SIMPLES DE TUBOS DE CERÂMICA COM JUNTA ASFÁLTICA - DN 300MM</v>
          </cell>
          <cell r="C89" t="str">
            <v>M</v>
          </cell>
          <cell r="D89">
            <v>15.26</v>
          </cell>
        </row>
        <row r="90">
          <cell r="A90" t="str">
            <v>73811/005</v>
          </cell>
          <cell r="B90" t="str">
            <v>ASSENTAMENTO SIMPLES DE TUBOS DE CERÂMICA COM JUNTA ASFÁLTICA - DN 375MM</v>
          </cell>
          <cell r="C90" t="str">
            <v>M</v>
          </cell>
          <cell r="D90">
            <v>17.739999999999998</v>
          </cell>
        </row>
        <row r="91">
          <cell r="A91" t="str">
            <v>73811/006</v>
          </cell>
          <cell r="B91" t="str">
            <v>ASSENTAMENTO SIMPLES DE TUBOS DE CERÂMICA COM JUNTA ASFÁLTICA - DN 450MM</v>
          </cell>
          <cell r="C91" t="str">
            <v>M</v>
          </cell>
          <cell r="D91">
            <v>20.46</v>
          </cell>
        </row>
        <row r="92">
          <cell r="A92">
            <v>51</v>
          </cell>
          <cell r="B92" t="str">
            <v>FORNEC E/OU ASSENT DE TUBO DE CONCRETO COM JUNTA ELASTICA</v>
          </cell>
          <cell r="C92" t="str">
            <v/>
          </cell>
          <cell r="D92" t="str">
            <v/>
          </cell>
        </row>
        <row r="93">
          <cell r="A93">
            <v>73879</v>
          </cell>
          <cell r="B93" t="str">
            <v>ASSENTAMENTO DE TUBOS DE CONCRETO COM ANEL DE BORRACHA</v>
          </cell>
          <cell r="C93" t="str">
            <v/>
          </cell>
          <cell r="D93" t="str">
            <v/>
          </cell>
        </row>
        <row r="94">
          <cell r="A94" t="str">
            <v>73879/001</v>
          </cell>
          <cell r="B94" t="str">
            <v>ASSENTAMENTO DE TUBOS DE CONCRETO COM JUNTA ELÁSTICA - DN 300 MM</v>
          </cell>
          <cell r="C94" t="str">
            <v>M</v>
          </cell>
          <cell r="D94">
            <v>11.5</v>
          </cell>
        </row>
        <row r="95">
          <cell r="A95" t="str">
            <v>73879/002</v>
          </cell>
          <cell r="B95" t="str">
            <v>ASSENTAMENTO DE TUBO DE CONCRETO DIAMETRO 400 MM, JUNTAS COM ANEL DE BORRACHA, MONTAGEM COM AUXÍLIO DE EQUIPAMENTOS</v>
          </cell>
          <cell r="C95" t="str">
            <v>M</v>
          </cell>
          <cell r="D95">
            <v>17.920000000000002</v>
          </cell>
        </row>
        <row r="96">
          <cell r="A96" t="str">
            <v>73879/003</v>
          </cell>
          <cell r="B96" t="str">
            <v>ASSENTAMENTO DE TUBO DE CONCRETO DIAMETRO 500 MM, JUNTAS COM ANEL DE BORRACHA, MONTAGEM COM AUXÍLIO DE EQUIPAMENTOS</v>
          </cell>
          <cell r="C96" t="str">
            <v>M</v>
          </cell>
          <cell r="D96">
            <v>27.21</v>
          </cell>
        </row>
        <row r="97">
          <cell r="A97" t="str">
            <v>73879/004</v>
          </cell>
          <cell r="B97" t="str">
            <v>ASSENTAMENTO DE TUBO DE CONCRETO DIAMETRO 600 MM, JUNTAS COM ANEL DE BORRACHA, MONTAGEM COM AUXÍLIO DE EQUIPAMENTOS</v>
          </cell>
          <cell r="C97" t="str">
            <v>M</v>
          </cell>
          <cell r="D97">
            <v>35.17</v>
          </cell>
        </row>
        <row r="98">
          <cell r="A98" t="str">
            <v>73879/005</v>
          </cell>
          <cell r="B98" t="str">
            <v>ASSENTAMENTO DE TUBO DE CONCRETO DIAMETRO 700 MM, JUNTAS COM ANEL DE BORRACHA, MONTAGEM COM AUXÍLIO DE EQUIPAMENTOS</v>
          </cell>
          <cell r="C98" t="str">
            <v>M</v>
          </cell>
          <cell r="D98">
            <v>51.06</v>
          </cell>
        </row>
        <row r="99">
          <cell r="A99" t="str">
            <v>73879/006</v>
          </cell>
          <cell r="B99" t="str">
            <v>ASSENTAMENTO DE TUBO DE CONCRETO DIAMETRO 800 MM, JUNTAS COM ANEL DE BORRACHA, MONTAGEM COM AUXÍLIO DE EQUIPAMENTOS</v>
          </cell>
          <cell r="C99" t="str">
            <v>M</v>
          </cell>
          <cell r="D99">
            <v>56.9</v>
          </cell>
        </row>
        <row r="100">
          <cell r="A100" t="str">
            <v>73879/007</v>
          </cell>
          <cell r="B100" t="str">
            <v>ASSENTAMENTO DE TUBO DE CONCRETO DIAMETRO 900 MM, JUNTAS COM ANEL DE BORRACHA, MONTAGEM COM AUXÍLIO DE EQUIPAMENTOS</v>
          </cell>
          <cell r="C100" t="str">
            <v>M</v>
          </cell>
          <cell r="D100">
            <v>81.010000000000005</v>
          </cell>
        </row>
        <row r="101">
          <cell r="A101" t="str">
            <v>73879/008</v>
          </cell>
          <cell r="B101" t="str">
            <v>ASSENTAMENTO DE TUBO DE CONCRETO DIAMETRO 1000MM, JUNTAS COM ANEL DE BORRACHA, MONTAGEM COM AUXÍLIO DE EQUIPAMENTOS</v>
          </cell>
          <cell r="C101" t="str">
            <v>M</v>
          </cell>
          <cell r="D101">
            <v>88.92</v>
          </cell>
        </row>
        <row r="102">
          <cell r="A102" t="str">
            <v>73879/009</v>
          </cell>
          <cell r="B102" t="str">
            <v>ASSENTAMENTO DE TUBO DE CONCRETO DIAMETRO 1200 MM, JUNTAS COM ANEL DEBORRACHA, MONTAGEM COM AUXÍLIO DE EQUIPAMENTOS</v>
          </cell>
          <cell r="C102" t="str">
            <v>M</v>
          </cell>
          <cell r="D102">
            <v>119.44</v>
          </cell>
        </row>
        <row r="103">
          <cell r="A103">
            <v>53</v>
          </cell>
          <cell r="B103" t="str">
            <v>FORNEC E/OU ASSENT DE HIDRANTES TAMPOES E PECAS ESPECIAIS</v>
          </cell>
          <cell r="C103" t="str">
            <v/>
          </cell>
          <cell r="D103" t="str">
            <v/>
          </cell>
        </row>
        <row r="104">
          <cell r="A104">
            <v>73606</v>
          </cell>
          <cell r="B104" t="str">
            <v>ASSENTAMENTO DE TAMPAO DE FERRO FUNDIDO 900 MM</v>
          </cell>
          <cell r="C104" t="str">
            <v>UN</v>
          </cell>
          <cell r="D104">
            <v>59.48</v>
          </cell>
        </row>
        <row r="105">
          <cell r="A105">
            <v>73607</v>
          </cell>
          <cell r="B105" t="str">
            <v>ASSENTAMENTO DE TAMPAO DE FERRO FUNDIDO 600 MM</v>
          </cell>
          <cell r="C105" t="str">
            <v>UN</v>
          </cell>
          <cell r="D105">
            <v>39.65</v>
          </cell>
        </row>
        <row r="106">
          <cell r="A106">
            <v>230</v>
          </cell>
          <cell r="B106" t="str">
            <v>FORNEC E/OU ASSENT DE TUBO PVC DEFOFO COM JUNTA ELASTICA</v>
          </cell>
          <cell r="C106" t="str">
            <v/>
          </cell>
          <cell r="D106" t="str">
            <v/>
          </cell>
        </row>
        <row r="107">
          <cell r="A107">
            <v>74215</v>
          </cell>
          <cell r="B107" t="str">
            <v>MODULO TIPO - REDE DE AGUA &gt; FORN. E ASSENT. DE TUBOS DE PVC DEFOFO:COMPREENDE LOCACAO DA OBRA, CADASTRAMENTO DE INTERFERENCIAS, ESCAVACAODE VALA, EXCETO ROCHA, PROFUNDIDADE ATE 1,50 METROS.INCLUI - CARGA, TRANSPORTE E DECARGA DO MATE</v>
          </cell>
          <cell r="C107" t="str">
            <v/>
          </cell>
          <cell r="D107" t="str">
            <v/>
          </cell>
        </row>
        <row r="108">
          <cell r="A108" t="str">
            <v>74215/001</v>
          </cell>
          <cell r="B108" t="str">
            <v>MODULO TIPO: REDE DE AGUA, COM FORNECIMENTO E ASSENTAMENTO DE TUBO PVCDEFOFO 200MM EB-1208 P/ REDE AGUA JE 1 MPA, COMPREENDENDO: LOCACAO, CADASTRAMENTO DE INTERFERENCIAS, ESCAVACAO E REATERRO COMPACTADO DE VALA, EXCETO ROCHA, ATE 1,50 M, INCLUSIVE TOPÓG</v>
          </cell>
          <cell r="C108" t="str">
            <v>M</v>
          </cell>
          <cell r="D108">
            <v>94.56</v>
          </cell>
        </row>
        <row r="109">
          <cell r="A109" t="str">
            <v>74215/002</v>
          </cell>
          <cell r="B109" t="str">
            <v>MODULO TIPO: REDE DE AGUA, COM FORNECIMENTO E ASSENTAMENTO DE TUBO PVCDEFOFO 150MM EB-1208 P/ REDE AGUA JE 1 MPA, COMPREENDENDO: LOCACAO, CADASTRAMENTO DE INTERFERENCIAS, ESCAVACAO E REATERRO COMPACTADO DE VALA, EXCETO ROCHA, ATE 1,50 M, INCLUSIVE TOPÓG</v>
          </cell>
          <cell r="C109" t="str">
            <v>M</v>
          </cell>
          <cell r="D109">
            <v>57.07</v>
          </cell>
        </row>
        <row r="110">
          <cell r="A110" t="str">
            <v>74215/003</v>
          </cell>
          <cell r="B110" t="str">
            <v>MODULO TIPO: REDE DE AGUA, COM FORNECIMENTO E ASSENTAMENTO DE TUBO PVCDEFOFO 100MM EB-1208 P/ REDE AGUA JE 1 MPA, COMPREENDENDO: LOCACAO, CADASTRAMENTO DE INTERFERENCIAS, ESCAVACAO E REATERRO COMPACTADO DE VALA, EXCETO ROCHA, ATE 1,50 M, INCLUSIVE TOPÓG</v>
          </cell>
          <cell r="C110" t="str">
            <v>M</v>
          </cell>
          <cell r="D110">
            <v>31.06</v>
          </cell>
        </row>
        <row r="111">
          <cell r="A111">
            <v>253</v>
          </cell>
          <cell r="B111" t="str">
            <v>FORNEC E/OU ASSENT DE CONECCOES DIVERSAS</v>
          </cell>
          <cell r="C111" t="str">
            <v/>
          </cell>
          <cell r="D111" t="str">
            <v/>
          </cell>
        </row>
        <row r="112">
          <cell r="A112">
            <v>6518</v>
          </cell>
          <cell r="B112" t="str">
            <v>AQUISICAO DE MATERIAL PVC P/ A CONSTRUCAO DE FOSSA SEPTICATIPO OMS, D INT = 200 CM / H INT = 240 CM</v>
          </cell>
          <cell r="C112" t="str">
            <v>UN</v>
          </cell>
          <cell r="D112">
            <v>179.49</v>
          </cell>
        </row>
        <row r="113">
          <cell r="A113">
            <v>254</v>
          </cell>
          <cell r="B113" t="str">
            <v>FORNEC E/OU ASSENT DE VALVULAS E REGISTROS</v>
          </cell>
          <cell r="C113" t="str">
            <v/>
          </cell>
          <cell r="D113" t="str">
            <v/>
          </cell>
        </row>
        <row r="114">
          <cell r="A114">
            <v>73884</v>
          </cell>
          <cell r="B114" t="str">
            <v>INSTALACAO DE VALVULA OU REGISTRO C/JUNTA FLANGEADA</v>
          </cell>
          <cell r="C114" t="str">
            <v/>
          </cell>
          <cell r="D114" t="str">
            <v/>
          </cell>
        </row>
        <row r="115">
          <cell r="A115" t="str">
            <v>73884/001</v>
          </cell>
          <cell r="B115" t="str">
            <v>INSTALAÇÃO DE VÁLVULAS OU REGISTROS COM JUNTA FLANGEADA - DN 50</v>
          </cell>
          <cell r="C115" t="str">
            <v>UN</v>
          </cell>
          <cell r="D115">
            <v>27.39</v>
          </cell>
        </row>
        <row r="116">
          <cell r="A116" t="str">
            <v>73884/002</v>
          </cell>
          <cell r="B116" t="str">
            <v>INSTALAÇÃO DE VÁLVULAS OU REGISTROS COM JUNTA FLANGEADA - DN 75</v>
          </cell>
          <cell r="C116" t="str">
            <v>UN</v>
          </cell>
          <cell r="D116">
            <v>41.7</v>
          </cell>
        </row>
        <row r="117">
          <cell r="A117" t="str">
            <v>73884/003</v>
          </cell>
          <cell r="B117" t="str">
            <v>INSTALAÇÃO DE VÁLVULAS OU REGISTROS COM JUNTA FLANGEADA - DN 100</v>
          </cell>
          <cell r="C117" t="str">
            <v>UN</v>
          </cell>
          <cell r="D117">
            <v>52.12</v>
          </cell>
        </row>
        <row r="118">
          <cell r="A118" t="str">
            <v>73884/004</v>
          </cell>
          <cell r="B118" t="str">
            <v>INSTALAÇÃO DE VÁLVULAS OU REGISTROS COM JUNTA FLANGEADA - DN 150</v>
          </cell>
          <cell r="C118" t="str">
            <v>UN</v>
          </cell>
          <cell r="D118">
            <v>287.86</v>
          </cell>
        </row>
        <row r="119">
          <cell r="A119" t="str">
            <v>73884/005</v>
          </cell>
          <cell r="B119" t="str">
            <v>INSTALAÇÃO DE VÁLVULAS OU REGISTROS COM JUNTA FLANGEADA - DN 200</v>
          </cell>
          <cell r="C119" t="str">
            <v>UN</v>
          </cell>
          <cell r="D119">
            <v>335.84</v>
          </cell>
        </row>
        <row r="120">
          <cell r="A120" t="str">
            <v>73884/006</v>
          </cell>
          <cell r="B120" t="str">
            <v>INSTALAÇÃO DE VÁLVULAS OU REGISTROS COM JUNTA FLANGEADA - DN 250</v>
          </cell>
          <cell r="C120" t="str">
            <v>UN</v>
          </cell>
          <cell r="D120">
            <v>407.8</v>
          </cell>
        </row>
        <row r="121">
          <cell r="A121" t="str">
            <v>73884/007</v>
          </cell>
          <cell r="B121" t="str">
            <v>INSTALAÇÃO DE VÁLVULAS OU REGISTROS COM JUNTA FLANGEADA - DN 300</v>
          </cell>
          <cell r="C121" t="str">
            <v>UN</v>
          </cell>
          <cell r="D121">
            <v>455.78</v>
          </cell>
        </row>
        <row r="122">
          <cell r="A122" t="str">
            <v>73884/008</v>
          </cell>
          <cell r="B122" t="str">
            <v>INSTALAÇÃO DE VÁLVULAS OU REGISTROS COM JUNTA FLANGEADA - DN 350</v>
          </cell>
          <cell r="C122" t="str">
            <v>UN</v>
          </cell>
          <cell r="D122">
            <v>479.77</v>
          </cell>
        </row>
        <row r="123">
          <cell r="A123" t="str">
            <v>73884/009</v>
          </cell>
          <cell r="B123" t="str">
            <v>INSTALAÇÃO DE VÁLVULAS OU REGISTROS COM JUNTA FLANGEADA - DN 400</v>
          </cell>
          <cell r="C123" t="str">
            <v>UN</v>
          </cell>
          <cell r="D123">
            <v>527.74</v>
          </cell>
        </row>
        <row r="124">
          <cell r="A124" t="str">
            <v>73884/010</v>
          </cell>
          <cell r="B124" t="str">
            <v>INSTALAÇÃO DE VÁLVULAS OU REGISTROS COM JUNTA FLANGEADA - DN 450</v>
          </cell>
          <cell r="C124" t="str">
            <v>UN</v>
          </cell>
          <cell r="D124">
            <v>551.73</v>
          </cell>
        </row>
        <row r="125">
          <cell r="A125" t="str">
            <v>73884/011</v>
          </cell>
          <cell r="B125" t="str">
            <v>INSTALAÇÃO DE VÁLVULAS OU REGISTROS COM JUNTA FLANGEADA - DN 500</v>
          </cell>
          <cell r="C125" t="str">
            <v>UN</v>
          </cell>
          <cell r="D125">
            <v>599.71</v>
          </cell>
        </row>
        <row r="126">
          <cell r="A126" t="str">
            <v>73884/012</v>
          </cell>
          <cell r="B126" t="str">
            <v>INSTALAÇÃO DE VÁLVULAS OU REGISTROS COM JUNTA FLANGEADA - DN 600</v>
          </cell>
          <cell r="C126" t="str">
            <v>UN</v>
          </cell>
          <cell r="D126">
            <v>647.67999999999995</v>
          </cell>
        </row>
        <row r="127">
          <cell r="A127" t="str">
            <v>73884/013</v>
          </cell>
          <cell r="B127" t="str">
            <v>INSTALAÇÃO DE VÁLVULAS OU REGISTROS COM JUNTA FLANGEADA - DN 700</v>
          </cell>
          <cell r="C127" t="str">
            <v>UN</v>
          </cell>
          <cell r="D127">
            <v>710.07</v>
          </cell>
        </row>
        <row r="128">
          <cell r="A128" t="str">
            <v>73884/014</v>
          </cell>
          <cell r="B128" t="str">
            <v>INSTALAÇÃO DE VÁLVULAS OU REGISTROS COM JUNTA FLANGEADA - DN 800</v>
          </cell>
          <cell r="C128" t="str">
            <v>UN</v>
          </cell>
          <cell r="D128">
            <v>710.07</v>
          </cell>
        </row>
        <row r="129">
          <cell r="A129" t="str">
            <v>73884/015</v>
          </cell>
          <cell r="B129" t="str">
            <v>INSTALAÇÃO DE VÁLVULAS OU REGISTROS COM JUNTA FLANGEADA - DN 900</v>
          </cell>
          <cell r="C129" t="str">
            <v>UN</v>
          </cell>
          <cell r="D129">
            <v>735.43</v>
          </cell>
        </row>
        <row r="130">
          <cell r="A130" t="str">
            <v>73884/016</v>
          </cell>
          <cell r="B130" t="str">
            <v>INSTALAÇÃO DE VÁLVULAS OU REGISTROS COM JUNTA FLANGEADA - DN 1000</v>
          </cell>
          <cell r="C130" t="str">
            <v>UN</v>
          </cell>
          <cell r="D130">
            <v>811.51</v>
          </cell>
        </row>
        <row r="131">
          <cell r="A131">
            <v>73885</v>
          </cell>
          <cell r="B131" t="str">
            <v>INSTALACAO DE VALVULA OU REGISTRO C/JUNTA ELASTICA</v>
          </cell>
          <cell r="C131" t="str">
            <v/>
          </cell>
          <cell r="D131" t="str">
            <v/>
          </cell>
        </row>
        <row r="132">
          <cell r="A132" t="str">
            <v>73885/001</v>
          </cell>
          <cell r="B132" t="str">
            <v>INSTALAÇÃO DE VÁLVULAS OU REGISTROS COM JUNTA ELÁSTICA - DN 50</v>
          </cell>
          <cell r="C132" t="str">
            <v>UN</v>
          </cell>
          <cell r="D132">
            <v>12.84</v>
          </cell>
        </row>
        <row r="133">
          <cell r="A133" t="str">
            <v>73885/002</v>
          </cell>
          <cell r="B133" t="str">
            <v>INSTALAÇÃO DE VÁLVULAS OU REGISTROS COM JUNTA ELÁSTICA - DN 75</v>
          </cell>
          <cell r="C133" t="str">
            <v>UN</v>
          </cell>
          <cell r="D133">
            <v>15.64</v>
          </cell>
        </row>
        <row r="134">
          <cell r="A134" t="str">
            <v>73885/003</v>
          </cell>
          <cell r="B134" t="str">
            <v>INSTALAÇÃO DE VÁLVULAS OU REGISTROS COM JUNTA ELÁSTICA - DN 100</v>
          </cell>
          <cell r="C134" t="str">
            <v>UN</v>
          </cell>
          <cell r="D134">
            <v>17.72</v>
          </cell>
        </row>
        <row r="135">
          <cell r="A135" t="str">
            <v>73885/004</v>
          </cell>
          <cell r="B135" t="str">
            <v>INSTALAÇÃO DE VÁLVULAS OU REGISTROS COM JUNTA ELÁSTICA - DN 150</v>
          </cell>
          <cell r="C135" t="str">
            <v>UN</v>
          </cell>
          <cell r="D135">
            <v>105.55</v>
          </cell>
        </row>
        <row r="136">
          <cell r="A136" t="str">
            <v>73885/005</v>
          </cell>
          <cell r="B136" t="str">
            <v>INSTALAÇÃO DE VÁLVULAS OU REGISTROS COM JUNTA ELÁSTICA - DN 200</v>
          </cell>
          <cell r="C136" t="str">
            <v>UN</v>
          </cell>
          <cell r="D136">
            <v>136.72999999999999</v>
          </cell>
        </row>
        <row r="137">
          <cell r="A137" t="str">
            <v>73885/006</v>
          </cell>
          <cell r="B137" t="str">
            <v>NSTALAÇÃO DE VÁLVULAS OU REGISTROS COM JUNTA ELÁSTICA - DN 250</v>
          </cell>
          <cell r="C137" t="str">
            <v>UN</v>
          </cell>
          <cell r="D137">
            <v>160.72</v>
          </cell>
        </row>
        <row r="138">
          <cell r="A138" t="str">
            <v>73885/007</v>
          </cell>
          <cell r="B138" t="str">
            <v>INSTALAÇÃO DE VÁLVULAS OU REGISTROS COM JUNTA ELÁSTICA - DN 300</v>
          </cell>
          <cell r="C138" t="str">
            <v>UN</v>
          </cell>
          <cell r="D138">
            <v>175.11</v>
          </cell>
        </row>
        <row r="139">
          <cell r="A139" t="str">
            <v>73885/008</v>
          </cell>
          <cell r="B139" t="str">
            <v>INSTALAÇÃO DE VÁLVULAS OU REGISTROS COM JUNTA ELÁSTICA - DN 350</v>
          </cell>
          <cell r="C139" t="str">
            <v>UN</v>
          </cell>
          <cell r="D139">
            <v>191.91</v>
          </cell>
        </row>
        <row r="140">
          <cell r="A140" t="str">
            <v>73885/009</v>
          </cell>
          <cell r="B140" t="str">
            <v>INSTALAÇÃO DE VÁLVULAS OU REGISTROS COM JUNTA ELÁSTICA - DN 400</v>
          </cell>
          <cell r="C140" t="str">
            <v>UN</v>
          </cell>
          <cell r="D140">
            <v>211.1</v>
          </cell>
        </row>
        <row r="141">
          <cell r="A141" t="str">
            <v>73885/010</v>
          </cell>
          <cell r="B141" t="str">
            <v>INSTALAÇÃO DE VÁLVULAS OU REGISTROS COM JUNTA ELÁSTICA - DN 450</v>
          </cell>
          <cell r="C141" t="str">
            <v>UN</v>
          </cell>
          <cell r="D141">
            <v>227.89</v>
          </cell>
        </row>
        <row r="142">
          <cell r="A142" t="str">
            <v>73885/011</v>
          </cell>
          <cell r="B142" t="str">
            <v>NSTALAÇÃO DE VÁLVULAS OU REGISTROS COM JUNTA ELÁSTICA - DN 500</v>
          </cell>
          <cell r="C142" t="str">
            <v>UN</v>
          </cell>
          <cell r="D142">
            <v>239.88</v>
          </cell>
        </row>
        <row r="143">
          <cell r="A143" t="str">
            <v>73885/012</v>
          </cell>
          <cell r="B143" t="str">
            <v>INSTALAÇÃO DE VÁLVULAS OU REGISTROS COM JUNTA ELÁSTICA - DN 600</v>
          </cell>
          <cell r="C143" t="str">
            <v>UN</v>
          </cell>
          <cell r="D143">
            <v>273.47000000000003</v>
          </cell>
        </row>
        <row r="144">
          <cell r="A144">
            <v>292</v>
          </cell>
          <cell r="B144" t="str">
            <v>FORNEC E/OU ASSENT DE TUBO DE ACO COM JUNTA ELASTICA</v>
          </cell>
          <cell r="C144" t="str">
            <v/>
          </cell>
          <cell r="D144" t="str">
            <v/>
          </cell>
        </row>
        <row r="145">
          <cell r="A145">
            <v>73839</v>
          </cell>
          <cell r="B145" t="str">
            <v>ASSENTAMENTO DE TUBO DE ACO COM JUNTA ELASTICA - COMP = 6,0 M</v>
          </cell>
          <cell r="C145" t="str">
            <v/>
          </cell>
          <cell r="D145" t="str">
            <v/>
          </cell>
        </row>
        <row r="146">
          <cell r="A146" t="str">
            <v>73839/001</v>
          </cell>
          <cell r="B146" t="str">
            <v>ASSENTAMENTO DE TUBOS DE AÇO, COM JUNTA ELÁSTICA (COMPRIMENTO DE 6,00M) - DN 150 MM</v>
          </cell>
          <cell r="C146" t="str">
            <v>M</v>
          </cell>
          <cell r="D146">
            <v>3.82</v>
          </cell>
        </row>
        <row r="147">
          <cell r="A147" t="str">
            <v>73839/002</v>
          </cell>
          <cell r="B147" t="str">
            <v>ASSENTAMENTO DE TUBOS DE AÇO, COM JUNTA ELÁSTICA (COMPRIMENTO DE 6,00M) - DN 200 MM</v>
          </cell>
          <cell r="C147" t="str">
            <v>M</v>
          </cell>
          <cell r="D147">
            <v>4.88</v>
          </cell>
        </row>
        <row r="148">
          <cell r="A148" t="str">
            <v>73839/003</v>
          </cell>
          <cell r="B148" t="str">
            <v>ASSENTAMENTO DE TUBOS DE AÇO, COM JUNTA ELÁSTICA (COMPRIMENTO DE 6,00M) - DN 250 MM</v>
          </cell>
          <cell r="C148" t="str">
            <v>M</v>
          </cell>
          <cell r="D148">
            <v>5.89</v>
          </cell>
        </row>
        <row r="149">
          <cell r="A149" t="str">
            <v>73839/004</v>
          </cell>
          <cell r="B149" t="str">
            <v>ASSENTAMENTO DE TUBOS DE AÇO, COM JUNTA ELÁSTICA (COMPRIMENTO DE 6,00M) - DN 300 MM</v>
          </cell>
          <cell r="C149" t="str">
            <v>M</v>
          </cell>
          <cell r="D149">
            <v>6.65</v>
          </cell>
        </row>
        <row r="150">
          <cell r="A150" t="str">
            <v>73839/005</v>
          </cell>
          <cell r="B150" t="str">
            <v>ASSENTAMENTO DE TUBOS DE AÇO, COM JUNTA ELÁSTICA (COMPRIMENTO DE 6,00M) - DN 350 MM</v>
          </cell>
          <cell r="C150" t="str">
            <v>M</v>
          </cell>
          <cell r="D150">
            <v>7.81</v>
          </cell>
        </row>
        <row r="151">
          <cell r="A151" t="str">
            <v>73839/006</v>
          </cell>
          <cell r="B151" t="str">
            <v>ASSENTAMENTO DE TUBOS DE AÇO, COM JUNTA ELÁSTICA (COMPRIMENTO DE 6,00M) - DN 400 MM</v>
          </cell>
          <cell r="C151" t="str">
            <v>M</v>
          </cell>
          <cell r="D151">
            <v>8.94</v>
          </cell>
        </row>
        <row r="152">
          <cell r="A152" t="str">
            <v>73839/007</v>
          </cell>
          <cell r="B152" t="str">
            <v>ASSENTAMENTO DE TUBOS DE AÇO, COM JUNTA ELÁSTICA (COMPRIMENTO DE 6,00M) - DN 450 MM</v>
          </cell>
          <cell r="C152" t="str">
            <v>M</v>
          </cell>
          <cell r="D152">
            <v>10.039999999999999</v>
          </cell>
        </row>
        <row r="153">
          <cell r="A153" t="str">
            <v>73839/008</v>
          </cell>
          <cell r="B153" t="str">
            <v>ASSENTAMENTO DE TUBOS DE AÇO, COM JUNTA ELÁSTICA (COMPRIMENTO DE 6,00M) - DN 500 MM</v>
          </cell>
          <cell r="C153" t="str">
            <v>M</v>
          </cell>
          <cell r="D153">
            <v>11.22</v>
          </cell>
        </row>
        <row r="154">
          <cell r="A154" t="str">
            <v>73839/009</v>
          </cell>
          <cell r="B154" t="str">
            <v>ASSENTAMENTO DE TUBOS DE AÇO, COM JUNTA ELÁSTICA (COMPRIMENTO DE 6,00M) - DN 600 MM</v>
          </cell>
          <cell r="C154" t="str">
            <v>M</v>
          </cell>
          <cell r="D154">
            <v>13.52</v>
          </cell>
        </row>
        <row r="155">
          <cell r="A155" t="str">
            <v>73839/010</v>
          </cell>
          <cell r="B155" t="str">
            <v>ASSENTAMENTO DE TUBOS DE AÇO, COM JUNTA ELÁSTICA (COMPRIMENTO DE 6,00M) - DN 700 MM</v>
          </cell>
          <cell r="C155" t="str">
            <v>M</v>
          </cell>
          <cell r="D155">
            <v>16.71</v>
          </cell>
        </row>
        <row r="156">
          <cell r="A156" t="str">
            <v>73839/011</v>
          </cell>
          <cell r="B156" t="str">
            <v>ASSENTAMENTO DE TUBOS DE AÇO, COM JUNTA ELÁSTICA (COMPRIMENTO DE 6,00M) - DN 800 MM</v>
          </cell>
          <cell r="C156" t="str">
            <v>M</v>
          </cell>
          <cell r="D156">
            <v>19.27</v>
          </cell>
        </row>
        <row r="157">
          <cell r="A157" t="str">
            <v>73839/012</v>
          </cell>
          <cell r="B157" t="str">
            <v>ASSENTAMENTO DE TUBOS DE AÇO, COM JUNTA ELÁSTICA (COMPRIMENTO DE 6,00M) - DN 900 MM</v>
          </cell>
          <cell r="C157" t="str">
            <v>M</v>
          </cell>
          <cell r="D157">
            <v>22.72</v>
          </cell>
        </row>
        <row r="158">
          <cell r="A158" t="str">
            <v>73839/013</v>
          </cell>
          <cell r="B158" t="str">
            <v>ASSENTAMENTO DE TUBOS DE AÇO, COM JUNTA ELÁSTICA (COMPRIMENTO DE 6,00M) - DN 1000 MM</v>
          </cell>
          <cell r="C158" t="str">
            <v>M</v>
          </cell>
          <cell r="D158">
            <v>24.26</v>
          </cell>
        </row>
        <row r="159">
          <cell r="A159" t="str">
            <v>73839/014</v>
          </cell>
          <cell r="B159" t="str">
            <v>ASSENTAMENTO DE TUBOS DE AÇO, COM JUNTA ELÁSTICA (COMPRIMENTO DE 6,00M) - DN 1100 MM</v>
          </cell>
          <cell r="C159" t="str">
            <v>M</v>
          </cell>
          <cell r="D159">
            <v>28.74</v>
          </cell>
        </row>
        <row r="160">
          <cell r="A160" t="str">
            <v>73839/015</v>
          </cell>
          <cell r="B160" t="str">
            <v>ASSENTAMENTO DE TUBOS DE AÇO, COM JUNTA ELÁSTICA (COMPRIMENTO DE 6,00M) - DN 1200 MM</v>
          </cell>
          <cell r="C160" t="str">
            <v>M</v>
          </cell>
          <cell r="D160">
            <v>34.08</v>
          </cell>
        </row>
        <row r="161">
          <cell r="A161" t="str">
            <v>CANT</v>
          </cell>
          <cell r="B161" t="str">
            <v>CANTEIRO DE OBRAS</v>
          </cell>
          <cell r="C161" t="str">
            <v/>
          </cell>
          <cell r="D161" t="str">
            <v/>
          </cell>
        </row>
        <row r="162">
          <cell r="A162">
            <v>1</v>
          </cell>
          <cell r="B162" t="str">
            <v>CONSTRUCAO DO CANTEIRO</v>
          </cell>
          <cell r="C162" t="str">
            <v/>
          </cell>
          <cell r="D162" t="str">
            <v/>
          </cell>
        </row>
        <row r="163">
          <cell r="A163">
            <v>73752</v>
          </cell>
          <cell r="B163" t="str">
            <v>SANITARIO C/VASO/CHUVEIRO PARA PESSOAL DE OBRA</v>
          </cell>
          <cell r="C163" t="str">
            <v/>
          </cell>
          <cell r="D163" t="str">
            <v/>
          </cell>
        </row>
        <row r="164">
          <cell r="A164" t="str">
            <v>73752/001</v>
          </cell>
          <cell r="B164" t="str">
            <v>SANITÁRIO COM VASO E CHUVEIRO PARA PESSOAL DE OBRA, COLETIVO DE 2 MÓDULOS, INCLUSIVE INSTALAÇÃO E APARE-LHOS, REAPROVEITADO 2 VEZES</v>
          </cell>
          <cell r="C164" t="str">
            <v>UN</v>
          </cell>
          <cell r="D164">
            <v>1874.34</v>
          </cell>
        </row>
        <row r="165">
          <cell r="A165">
            <v>73803</v>
          </cell>
          <cell r="B165" t="str">
            <v>GALPAO P/OFICINA/DEPOSITO CANTEIRO OBRA(MAD LEI)</v>
          </cell>
          <cell r="C165" t="str">
            <v/>
          </cell>
          <cell r="D165" t="str">
            <v/>
          </cell>
        </row>
        <row r="166">
          <cell r="A166" t="str">
            <v>73803/001</v>
          </cell>
          <cell r="B166" t="str">
            <v>GALPÃO ABERTO PARA OFICINA E DEPÓSITO DE CANTEIRO DE OBRAS, EM MADEIRADE LEI</v>
          </cell>
          <cell r="C166" t="str">
            <v>M2</v>
          </cell>
          <cell r="D166">
            <v>132</v>
          </cell>
        </row>
        <row r="167">
          <cell r="A167">
            <v>73805</v>
          </cell>
          <cell r="B167" t="str">
            <v>BARRACOES DE OBRA</v>
          </cell>
          <cell r="C167" t="str">
            <v/>
          </cell>
          <cell r="D167" t="str">
            <v/>
          </cell>
        </row>
        <row r="168">
          <cell r="A168" t="str">
            <v>73805/001</v>
          </cell>
          <cell r="B168" t="str">
            <v>BARRACAO DE OBRA PARA ALOJAMENTO/ESCRITORIO, PISO EM PINHO 3A, PAREDESEM COMPENSADO 10MM, COBERTURA EM TELHA AMIANTO 6MM, INCLUSO INSTALACOES ELETRICAS E ESQUADRIAS</v>
          </cell>
          <cell r="C168" t="str">
            <v>M2</v>
          </cell>
          <cell r="D168">
            <v>154.96</v>
          </cell>
        </row>
        <row r="169">
          <cell r="A169">
            <v>74210</v>
          </cell>
          <cell r="B169" t="str">
            <v>BARRACAO DE OBRA</v>
          </cell>
          <cell r="C169" t="str">
            <v/>
          </cell>
          <cell r="D169" t="str">
            <v/>
          </cell>
        </row>
        <row r="170">
          <cell r="A170" t="str">
            <v>74210/001</v>
          </cell>
          <cell r="B170" t="str">
            <v>BARRACAO PARA DEPOSITO EM TABUAS DE MADEIRA, COBERTURA EM FIBROCIMENTO4 MM, INCLUSO PISO ARGAMASSA TRAÇO 1:6 (CIMENTO E AREIA)</v>
          </cell>
          <cell r="C170" t="str">
            <v>M2</v>
          </cell>
          <cell r="D170">
            <v>189.14</v>
          </cell>
        </row>
        <row r="171">
          <cell r="A171">
            <v>74242</v>
          </cell>
          <cell r="B171" t="str">
            <v>CONSTRUCAO DE BARRACAO DE OBRA - MMA</v>
          </cell>
          <cell r="C171" t="str">
            <v/>
          </cell>
          <cell r="D171" t="str">
            <v/>
          </cell>
        </row>
        <row r="172">
          <cell r="A172" t="str">
            <v>74242/001</v>
          </cell>
          <cell r="B172" t="str">
            <v>BARRACAO DE OBRA EM CHAPA DE MADEIRA COMPENSADA COM BANHEIRO, COBERTURA EM FIBROCIMENTO 4 MM, INCLUSO INSTALACOES HIDRO-SANITARIAS E ELETRICAS</v>
          </cell>
          <cell r="C172" t="str">
            <v>M2</v>
          </cell>
          <cell r="D172">
            <v>111.75</v>
          </cell>
        </row>
        <row r="173">
          <cell r="A173">
            <v>2</v>
          </cell>
          <cell r="B173" t="str">
            <v>PLACA DE OBRA</v>
          </cell>
          <cell r="C173" t="str">
            <v/>
          </cell>
          <cell r="D173" t="str">
            <v/>
          </cell>
        </row>
        <row r="174">
          <cell r="A174">
            <v>74209</v>
          </cell>
          <cell r="B174" t="str">
            <v>AQUISICAO E ASSENTAMENTO PLACA DE OBRA</v>
          </cell>
          <cell r="C174" t="str">
            <v/>
          </cell>
          <cell r="D174" t="str">
            <v/>
          </cell>
        </row>
        <row r="175">
          <cell r="A175" t="str">
            <v>74209/001</v>
          </cell>
          <cell r="B175" t="str">
            <v>PLACA DE OBRA EM CHAPA DE ACO GALVANIZADO</v>
          </cell>
          <cell r="C175" t="str">
            <v>M2</v>
          </cell>
          <cell r="D175">
            <v>167.96</v>
          </cell>
        </row>
        <row r="176">
          <cell r="A176">
            <v>4</v>
          </cell>
          <cell r="B176" t="str">
            <v>MOBILIZACAO E DESMOBILIZACAO</v>
          </cell>
          <cell r="C176" t="str">
            <v/>
          </cell>
          <cell r="D176" t="str">
            <v/>
          </cell>
        </row>
        <row r="177">
          <cell r="A177">
            <v>73756</v>
          </cell>
          <cell r="B177" t="str">
            <v>MONTAGEM E DESMONTAGEM USINA DE CONCRETO</v>
          </cell>
          <cell r="C177" t="str">
            <v/>
          </cell>
          <cell r="D177" t="str">
            <v/>
          </cell>
        </row>
        <row r="178">
          <cell r="A178" t="str">
            <v>73756/001</v>
          </cell>
          <cell r="B178" t="str">
            <v>MONTAGEM / DESMONTAGEM DE USINA CONCRETO TIPO PAREDE C/SILOS HORIZONTAL P/3 AGREGADOS, INCLUSIVE MECANICO (PESADO) E MESTRE DE OBRAS</v>
          </cell>
          <cell r="C178" t="str">
            <v>UN</v>
          </cell>
          <cell r="D178">
            <v>19164.97</v>
          </cell>
        </row>
        <row r="179">
          <cell r="A179">
            <v>73847</v>
          </cell>
          <cell r="B179" t="str">
            <v>ALUGUEL DE CONTAINER</v>
          </cell>
          <cell r="C179" t="str">
            <v/>
          </cell>
          <cell r="D179" t="str">
            <v/>
          </cell>
        </row>
        <row r="180">
          <cell r="A180" t="str">
            <v>73847/001</v>
          </cell>
          <cell r="B180" t="str">
            <v>ALUGUEL CONTAINER/ESCRIT INCL INST ELET LARG=2,20 COMP=6,20MALT=2,50M CHAPA ACO C/NERV TRAPEZ FORRO C/ISOL TERMO/ACUSTICOCHASSIS REFORC PISO COMPENS NAVAL EXC TRANSP/CARGA/DESCARGA</v>
          </cell>
          <cell r="C180" t="str">
            <v>MES</v>
          </cell>
          <cell r="D180">
            <v>373.84</v>
          </cell>
        </row>
        <row r="181">
          <cell r="A181" t="str">
            <v>73847/002</v>
          </cell>
          <cell r="B181" t="str">
            <v>ALUGUEL CONTAINER/ESCRIT/WC C/1 VASO/1 LAV/1 MIC/4 CHUV LARG=2,20M COMPR=6,20M ALT=2,50M CHAPA ACO NERV TRAPEZ FORROC/ISOL TERMO-ACUST CHASSIS REFORC PISO COMPENS NAVAL INCL INSTELETR/HIDRO-SANIT EXCL TRANSP/CARGA/DESCARGA</v>
          </cell>
          <cell r="C181" t="str">
            <v>MES</v>
          </cell>
          <cell r="D181">
            <v>405.92</v>
          </cell>
        </row>
        <row r="182">
          <cell r="A182" t="str">
            <v>73847/003</v>
          </cell>
          <cell r="B182" t="str">
            <v>ALUGUEL CONTAINER/SANIT C/2 VASOS/1 LAVAT/1 MIC/4 CHUV LARG=2,20M COMPR=6,20M ALT=2,50M CHAPA ACO C/NERV TRAPEZ FORRO C/ISOLAM TERMO/ACUSTICO CHASSIS REFORC PISO COMPENS NAVAL INCLINST ELETR/HIDR EXCL TRANSP/CARGA/DESCARG</v>
          </cell>
          <cell r="C182" t="str">
            <v>MES</v>
          </cell>
          <cell r="D182">
            <v>580.78</v>
          </cell>
        </row>
        <row r="183">
          <cell r="A183" t="str">
            <v>73847/004</v>
          </cell>
          <cell r="B183" t="str">
            <v>ALUGUEL CONTAINER/SANIT C/4 VASOS/1 LAVAT/1 MIC/4 CHUV LARG=2,20M COMPR=6,20M ALT=2,50M CHAPAS ACO C/NERV TRAPEZ FORRO C/ISOL TERMO-ACUST CHASSIS REFORC PISO COMPENS NAVAL INCL INST RAELETR/HIDRO-SANIT EXCL TRANSP/CARGA/DESCARGA</v>
          </cell>
          <cell r="C183" t="str">
            <v>MES</v>
          </cell>
          <cell r="D183">
            <v>625.47</v>
          </cell>
        </row>
        <row r="184">
          <cell r="A184" t="str">
            <v>73847/005</v>
          </cell>
          <cell r="B184" t="str">
            <v>ALUGUEL CONTAINER/SANIT C/7 VASOS/1 LAVAT/1 MIC LARG=2,20MCOMPR=6,20M ALT=2,50M CHAPA ACO NERV TRAPEZ FORRO C/ISOLTERMO-ACUST CHASSIS REFORC PISO COMPENS NAVAL INCL INST ELET/HIDRO-SANIT EXCL TRANSP/CARGA/DESCARGA</v>
          </cell>
          <cell r="C184" t="str">
            <v>MES</v>
          </cell>
          <cell r="D184">
            <v>645.66999999999996</v>
          </cell>
        </row>
        <row r="185">
          <cell r="A185" t="str">
            <v>COBE</v>
          </cell>
          <cell r="B185" t="str">
            <v>COBERTURA</v>
          </cell>
          <cell r="C185" t="str">
            <v/>
          </cell>
          <cell r="D185" t="str">
            <v/>
          </cell>
        </row>
        <row r="186">
          <cell r="A186">
            <v>73</v>
          </cell>
          <cell r="B186" t="str">
            <v>MADEIRAMENTO</v>
          </cell>
          <cell r="C186" t="str">
            <v/>
          </cell>
          <cell r="D186" t="str">
            <v/>
          </cell>
        </row>
        <row r="187">
          <cell r="A187">
            <v>55960</v>
          </cell>
          <cell r="B187" t="str">
            <v>IMUNIZACAO MADEIRAMENTO COBERTURA COM IMUNIZANTE INCOLOR</v>
          </cell>
          <cell r="C187" t="str">
            <v>M2</v>
          </cell>
          <cell r="D187">
            <v>3.33</v>
          </cell>
        </row>
        <row r="188">
          <cell r="A188">
            <v>72085</v>
          </cell>
          <cell r="B188" t="str">
            <v>RECOLOCACAO DE MADEIRAMENTO DO TELHADO - RIPAS, CONSIDERANDO REAPROVEITAMENTO DE MATERIAL</v>
          </cell>
          <cell r="C188" t="str">
            <v>M</v>
          </cell>
          <cell r="D188">
            <v>0.8</v>
          </cell>
        </row>
        <row r="189">
          <cell r="A189">
            <v>72086</v>
          </cell>
          <cell r="B189" t="str">
            <v>RECOLOCACAO DE MADEIRAMENTO DO TELHADO - CAIBROS, CONSIDERANDO REAPROVEITAMENTO DE MATERIAL</v>
          </cell>
          <cell r="C189" t="str">
            <v>M</v>
          </cell>
          <cell r="D189">
            <v>2.44</v>
          </cell>
        </row>
        <row r="190">
          <cell r="A190">
            <v>72087</v>
          </cell>
          <cell r="B190" t="str">
            <v>RECOLOCACAO DE MADEIRAMENTO DO TELHADO - VIGAS, CONSIDERANDO REAPROVEITAMENTO DE MATERIAL</v>
          </cell>
          <cell r="C190" t="str">
            <v>M</v>
          </cell>
          <cell r="D190">
            <v>6.51</v>
          </cell>
        </row>
        <row r="191">
          <cell r="A191">
            <v>72088</v>
          </cell>
          <cell r="B191" t="str">
            <v>RECOLOCACAO DE FERRAGENS PARA MADEIRAMENTO DO TELHADO, CONSIDERANDO REAPROVEITAMENTO DE MATERIAL</v>
          </cell>
          <cell r="C191" t="str">
            <v>UN</v>
          </cell>
          <cell r="D191">
            <v>4.76</v>
          </cell>
        </row>
        <row r="192">
          <cell r="A192">
            <v>73931</v>
          </cell>
          <cell r="B192" t="str">
            <v>ESTRUTURA MADEIRA ANCOR LAJE/PAREDE P/TELHA ESTRUTURAL FIBROCIMENTO</v>
          </cell>
          <cell r="C192" t="str">
            <v/>
          </cell>
          <cell r="D192" t="str">
            <v/>
          </cell>
        </row>
        <row r="193">
          <cell r="A193" t="str">
            <v>73931/001</v>
          </cell>
          <cell r="B193" t="str">
            <v>ESTRUTURA PARA TELHA ONDULADA FIBROCIMENTO, ALUMINIO OU PLASTICA, EM MADEIRA APARELHADA, APOIADA EM LAJE OU PAREDE</v>
          </cell>
          <cell r="C193" t="str">
            <v>M2</v>
          </cell>
          <cell r="D193">
            <v>23.98</v>
          </cell>
        </row>
        <row r="194">
          <cell r="A194" t="str">
            <v>73931/002</v>
          </cell>
          <cell r="B194" t="str">
            <v>ESTRUTURA PARA TELHA ESTRUTURAL FIBROCIMENTO, EM MADEIRA APARELHADA, ANCORADA EM LAJE OU PAREDE</v>
          </cell>
          <cell r="C194" t="str">
            <v>M2</v>
          </cell>
          <cell r="D194">
            <v>17.329999999999998</v>
          </cell>
        </row>
        <row r="195">
          <cell r="A195" t="str">
            <v>73931/003</v>
          </cell>
          <cell r="B195" t="str">
            <v>ESTRUTURA PARA TELHA CERAMICA, EM MADEIRA APARELHADA, APOIADA EM PAREDE</v>
          </cell>
          <cell r="C195" t="str">
            <v>M2</v>
          </cell>
          <cell r="D195">
            <v>44.61</v>
          </cell>
        </row>
        <row r="196">
          <cell r="A196">
            <v>73939</v>
          </cell>
          <cell r="B196" t="str">
            <v>CHAPA CELULOSE PRENSADA 122X224X1,2CM FORNECIMENTO</v>
          </cell>
          <cell r="C196" t="str">
            <v/>
          </cell>
          <cell r="D196" t="str">
            <v/>
          </cell>
        </row>
        <row r="197">
          <cell r="A197" t="str">
            <v>73939/001</v>
          </cell>
          <cell r="B197" t="str">
            <v>TESOURA COMPLETA EM MACARANDUBA SERRADA, PARA TELHADOS COM VAOS DE 4M</v>
          </cell>
          <cell r="C197" t="str">
            <v>UN</v>
          </cell>
          <cell r="D197">
            <v>486.48</v>
          </cell>
        </row>
        <row r="198">
          <cell r="A198" t="str">
            <v>73939/002</v>
          </cell>
          <cell r="B198" t="str">
            <v>TESOURA COMPLETA EM MACARANDUBA APARELHADA, PARA TELHADOS COM VAOS DE4M</v>
          </cell>
          <cell r="C198" t="str">
            <v>UN</v>
          </cell>
          <cell r="D198">
            <v>669.2</v>
          </cell>
        </row>
        <row r="199">
          <cell r="A199" t="str">
            <v>73939/003</v>
          </cell>
          <cell r="B199" t="str">
            <v>TESOURA COMPLETA EM MACARANDUBA SERRADA, PARA TELHADOS COM VAOS DE 5M</v>
          </cell>
          <cell r="C199" t="str">
            <v>UN</v>
          </cell>
          <cell r="D199">
            <v>585.03</v>
          </cell>
        </row>
        <row r="200">
          <cell r="A200" t="str">
            <v>73939/004</v>
          </cell>
          <cell r="B200" t="str">
            <v>TESOURA COMPLETA EM MACARANDUBA APARELHADA, PARA TELHADOS COM VAOS DE5M</v>
          </cell>
          <cell r="C200" t="str">
            <v>UN</v>
          </cell>
          <cell r="D200">
            <v>706.95</v>
          </cell>
        </row>
        <row r="201">
          <cell r="A201" t="str">
            <v>73939/005</v>
          </cell>
          <cell r="B201" t="str">
            <v>TESOURA COMPLETA EM MACARANDUBA SERRADA, PARA TELHADOS COM VAOS DE 6M</v>
          </cell>
          <cell r="C201" t="str">
            <v>UN</v>
          </cell>
          <cell r="D201">
            <v>726.57</v>
          </cell>
        </row>
        <row r="202">
          <cell r="A202" t="str">
            <v>73939/006</v>
          </cell>
          <cell r="B202" t="str">
            <v>TESOURA COMPLETA EM MACARANDUBA APARELHADA, PARA TELHADOS COM VAOS DE6M</v>
          </cell>
          <cell r="C202" t="str">
            <v>UN</v>
          </cell>
          <cell r="D202">
            <v>869.78</v>
          </cell>
        </row>
        <row r="203">
          <cell r="A203" t="str">
            <v>73939/007</v>
          </cell>
          <cell r="B203" t="str">
            <v>TESOURA COMPLETA EM MACARANDUBA SERRADA, PARA TELHADOS COM VAOS DE 7M</v>
          </cell>
          <cell r="C203" t="str">
            <v>UN</v>
          </cell>
          <cell r="D203">
            <v>842.19</v>
          </cell>
        </row>
        <row r="204">
          <cell r="A204" t="str">
            <v>73939/008</v>
          </cell>
          <cell r="B204" t="str">
            <v>TESOURA COMPLETA EM MACARANDUBA APARELHADA, PARA TELHADOS COM VAOS DE7M</v>
          </cell>
          <cell r="C204" t="str">
            <v>UN</v>
          </cell>
          <cell r="D204">
            <v>1009.79</v>
          </cell>
        </row>
        <row r="205">
          <cell r="A205" t="str">
            <v>73939/009</v>
          </cell>
          <cell r="B205" t="str">
            <v>TESOURA COMPLETA EM MACARANDUBA SERRADA, PARA TELHADOS COM VAOS DE 8M</v>
          </cell>
          <cell r="C205" t="str">
            <v>UN</v>
          </cell>
          <cell r="D205">
            <v>1054.45</v>
          </cell>
        </row>
        <row r="206">
          <cell r="A206" t="str">
            <v>73939/010</v>
          </cell>
          <cell r="B206" t="str">
            <v>TESOURA COMPLETA EM MACARANDUBA APARELHADA, PARA TELHADOS COM VAOS DE8M</v>
          </cell>
          <cell r="C206" t="str">
            <v>UN</v>
          </cell>
          <cell r="D206">
            <v>1350.61</v>
          </cell>
        </row>
        <row r="207">
          <cell r="A207" t="str">
            <v>73939/011</v>
          </cell>
          <cell r="B207" t="str">
            <v>TESOURA COMPLETA EM MACARANDUBA SERRADA, PARA TELHADOS COM VAOS DE 9M</v>
          </cell>
          <cell r="C207" t="str">
            <v>UN</v>
          </cell>
          <cell r="D207">
            <v>1187.3</v>
          </cell>
        </row>
        <row r="208">
          <cell r="A208" t="str">
            <v>73939/012</v>
          </cell>
          <cell r="B208" t="str">
            <v>TESOURA COMPLETA EM MACARANDUBA APARELHADA, PARA TELHADOS COM VAOS DE9M</v>
          </cell>
          <cell r="C208" t="str">
            <v>UN</v>
          </cell>
          <cell r="D208">
            <v>1520.87</v>
          </cell>
        </row>
        <row r="209">
          <cell r="A209" t="str">
            <v>73939/013</v>
          </cell>
          <cell r="B209" t="str">
            <v>TESOURA COMPLETA EM MACARANDUBA SERRADA, PARA TELHADOS COM VAOS DE 10M</v>
          </cell>
          <cell r="C209" t="str">
            <v>UN</v>
          </cell>
          <cell r="D209">
            <v>1398.18</v>
          </cell>
        </row>
        <row r="210">
          <cell r="A210" t="str">
            <v>73939/014</v>
          </cell>
          <cell r="B210" t="str">
            <v>TESOURA COMPLETA EM MACARANDUBA APARELHADA, PARA TELHADOS COM VAOS DE10M</v>
          </cell>
          <cell r="C210" t="str">
            <v>UN</v>
          </cell>
          <cell r="D210">
            <v>1682.66</v>
          </cell>
        </row>
        <row r="211">
          <cell r="A211" t="str">
            <v>73939/015</v>
          </cell>
          <cell r="B211" t="str">
            <v>TESOURA COMPLETA EM MACARANDUBA SERRADA, PARA TELHADOS COM VAOS DE 11M</v>
          </cell>
          <cell r="C211" t="str">
            <v>UN</v>
          </cell>
          <cell r="D211">
            <v>1641.57</v>
          </cell>
        </row>
        <row r="212">
          <cell r="A212" t="str">
            <v>73939/016</v>
          </cell>
          <cell r="B212" t="str">
            <v>TESOURA COMPLETA EM MACARANDUBA APARELHADA, PARA TELHADOS COM VAOS DE11M</v>
          </cell>
          <cell r="C212" t="str">
            <v>UN</v>
          </cell>
          <cell r="D212">
            <v>1956.72</v>
          </cell>
        </row>
        <row r="213">
          <cell r="A213" t="str">
            <v>73939/017</v>
          </cell>
          <cell r="B213" t="str">
            <v>TESOURA COMPLETA EM MACARANDUBA SERRADA, PARA TELHADOS COM VAOS DE 12M</v>
          </cell>
          <cell r="C213" t="str">
            <v>UN</v>
          </cell>
          <cell r="D213">
            <v>1809.06</v>
          </cell>
        </row>
        <row r="214">
          <cell r="A214" t="str">
            <v>73939/018</v>
          </cell>
          <cell r="B214" t="str">
            <v>TESOURA COMPLETA EM MACARANDUBA APARELHADA, PARA TELHADOS COM VAOS DE12M</v>
          </cell>
          <cell r="C214" t="str">
            <v>UN</v>
          </cell>
          <cell r="D214">
            <v>2176.7199999999998</v>
          </cell>
        </row>
        <row r="215">
          <cell r="A215" t="str">
            <v>73939/019</v>
          </cell>
          <cell r="B215" t="str">
            <v>TESOURA COMPLETA EM MACARANDUBA SERRADA, PARA TELHADOS COM VAOS DE 14M</v>
          </cell>
          <cell r="C215" t="str">
            <v>UN</v>
          </cell>
          <cell r="D215">
            <v>2088.65</v>
          </cell>
        </row>
        <row r="216">
          <cell r="A216" t="str">
            <v>73939/020</v>
          </cell>
          <cell r="B216" t="str">
            <v>TESOURA COMPLETA EM MACARANDUBA APARELHADA, PARA TELHADOS COM VAOS DE14M</v>
          </cell>
          <cell r="C216" t="str">
            <v>UN</v>
          </cell>
          <cell r="D216">
            <v>2513.41</v>
          </cell>
        </row>
        <row r="217">
          <cell r="A217">
            <v>74</v>
          </cell>
          <cell r="B217" t="str">
            <v>TELHAMENTO COM TELHA CERAMICA</v>
          </cell>
          <cell r="C217" t="str">
            <v/>
          </cell>
          <cell r="D217" t="str">
            <v/>
          </cell>
        </row>
        <row r="218">
          <cell r="A218">
            <v>72089</v>
          </cell>
          <cell r="B218" t="str">
            <v>RECOLOCACAO DE TELHAS CERAMICAS TIPO FRANCESA, CONSIDERANDO REAPROVEITAMENTO DE MATERIAL</v>
          </cell>
          <cell r="C218" t="str">
            <v>M2</v>
          </cell>
          <cell r="D218">
            <v>5.19</v>
          </cell>
        </row>
        <row r="219">
          <cell r="A219">
            <v>72091</v>
          </cell>
          <cell r="B219" t="str">
            <v>RECOLOCACAO DE TELHAS CERAMICAS TIPO PLAN, CONSIDERANDO REAPROVEITAMENTO DE MATERIAL</v>
          </cell>
          <cell r="C219" t="str">
            <v>M2</v>
          </cell>
          <cell r="D219">
            <v>17.04</v>
          </cell>
        </row>
        <row r="220">
          <cell r="A220">
            <v>72101</v>
          </cell>
          <cell r="B220" t="str">
            <v>REVISAO GERAL DE TELHADOS DE TELHAS CERAMICAS</v>
          </cell>
          <cell r="C220" t="str">
            <v>M2</v>
          </cell>
          <cell r="D220">
            <v>2.96</v>
          </cell>
        </row>
        <row r="221">
          <cell r="A221">
            <v>72103</v>
          </cell>
          <cell r="B221" t="str">
            <v>RECOLOCACAO DE CUMEEIRAS CERAMICAS COM ARGAMASSA TRACO 1:2:11 (CIMENTO, CAL HIDRATADA E AREIA), CONSIDERANDO APROVEITAMENTO DO MATERIAL</v>
          </cell>
          <cell r="C221" t="str">
            <v>M</v>
          </cell>
          <cell r="D221">
            <v>8.48</v>
          </cell>
        </row>
        <row r="222">
          <cell r="A222">
            <v>73938</v>
          </cell>
          <cell r="B222" t="str">
            <v>COBERTURA TELHA CERAMICA</v>
          </cell>
          <cell r="C222" t="str">
            <v/>
          </cell>
          <cell r="D222" t="str">
            <v/>
          </cell>
        </row>
        <row r="223">
          <cell r="A223" t="str">
            <v>73938/001</v>
          </cell>
          <cell r="B223" t="str">
            <v>COBERTURA EM TELHA CERAMICA TIPO COLONIAL, COM ARGAMASSA TRACO 1:3 (CIMENTO E AREIA)</v>
          </cell>
          <cell r="C223" t="str">
            <v>M2</v>
          </cell>
          <cell r="D223">
            <v>49.5</v>
          </cell>
        </row>
        <row r="224">
          <cell r="A224" t="str">
            <v>73938/002</v>
          </cell>
          <cell r="B224" t="str">
            <v>COBERTURA EM TELHA CERAMICA TIPO PLAN</v>
          </cell>
          <cell r="C224" t="str">
            <v>M2</v>
          </cell>
          <cell r="D224">
            <v>36.020000000000003</v>
          </cell>
        </row>
        <row r="225">
          <cell r="A225" t="str">
            <v>73938/003</v>
          </cell>
          <cell r="B225" t="str">
            <v>COBERTURA EM TELHA CERAMICA TIPO FRANCESA OU MARSELHA</v>
          </cell>
          <cell r="C225" t="str">
            <v>M2</v>
          </cell>
          <cell r="D225">
            <v>24.64</v>
          </cell>
        </row>
        <row r="226">
          <cell r="A226" t="str">
            <v>73938/004</v>
          </cell>
          <cell r="B226" t="str">
            <v>COBERTURA EM TELHA CERAMICA TIPO CANAL, COM ARGAMASSA TRACO 1:3 (CIMENTO E AREIA) E ARAME RECOZIDO</v>
          </cell>
          <cell r="C226" t="str">
            <v>M2</v>
          </cell>
          <cell r="D226">
            <v>39.61</v>
          </cell>
        </row>
        <row r="227">
          <cell r="A227" t="str">
            <v>73938/005</v>
          </cell>
          <cell r="B227" t="str">
            <v>COBERTURA EM TELHA CERAMICA TIPO PAULISTA, COM ARGAMASSA TRACO 1:3 (CIMENTO E AREIA) E ARAME RECOZIDO</v>
          </cell>
          <cell r="C227" t="str">
            <v>M2</v>
          </cell>
          <cell r="D227">
            <v>58.61</v>
          </cell>
        </row>
        <row r="228">
          <cell r="A228" t="str">
            <v>73938/006</v>
          </cell>
          <cell r="B228" t="str">
            <v>CORDAO DE ARREMATE EM BEIRAIS COM TELHA CERAMICA EMBOCADA TRACO 1:2:8(CIMENTO, CAL E AREIA)</v>
          </cell>
          <cell r="C228" t="str">
            <v>M</v>
          </cell>
          <cell r="D228">
            <v>10.92</v>
          </cell>
        </row>
        <row r="229">
          <cell r="A229" t="str">
            <v>73938/007</v>
          </cell>
          <cell r="B229" t="str">
            <v>EMBOCAMENTO DE ULTIMA FIADA DE TELHA PLAN, COLONIAL OU PAULISTA, COM ARGAMASSA TRACO 1:2:8 (CIMENTO, CAL HIDRATADA E AREIA)</v>
          </cell>
          <cell r="C229" t="str">
            <v>M</v>
          </cell>
          <cell r="D229">
            <v>5.24</v>
          </cell>
        </row>
        <row r="230">
          <cell r="A230">
            <v>76450</v>
          </cell>
          <cell r="B230" t="str">
            <v>COBERTURA TELHA CERAMICA</v>
          </cell>
          <cell r="C230" t="str">
            <v/>
          </cell>
          <cell r="D230" t="str">
            <v/>
          </cell>
        </row>
        <row r="231">
          <cell r="A231" t="str">
            <v>76450/001</v>
          </cell>
          <cell r="B231" t="str">
            <v>COBERTURA EM TELHA CERAMICA TIPO PAULISTINHA (COLONIAL TRAPEZOIDAL), COM ARGAMASSA TRACO 1:3 (CIMENTO E AREIA) E ARAME RECOZIDO</v>
          </cell>
          <cell r="C231" t="str">
            <v>M2</v>
          </cell>
          <cell r="D231">
            <v>66.98</v>
          </cell>
        </row>
        <row r="232">
          <cell r="A232">
            <v>75</v>
          </cell>
          <cell r="B232" t="str">
            <v>TELHAMENTO COM TELHA DE FIBROCIMENTO</v>
          </cell>
          <cell r="C232" t="str">
            <v/>
          </cell>
          <cell r="D232" t="str">
            <v/>
          </cell>
        </row>
        <row r="233">
          <cell r="A233">
            <v>72092</v>
          </cell>
          <cell r="B233" t="str">
            <v>RECOLOCACAO DE TELHAS ONDULADAS COM MASSA PARA VEDACAO, CONSIDERANDO REAPROVEITAMENTO DE MATERIAL</v>
          </cell>
          <cell r="C233" t="str">
            <v>M2</v>
          </cell>
          <cell r="D233">
            <v>4.92</v>
          </cell>
        </row>
        <row r="234">
          <cell r="A234">
            <v>72093</v>
          </cell>
          <cell r="B234" t="str">
            <v>RECOLOCACAO DE TELHA DE FIBROCIMENTO ESTRUTURAL LARGURA UTIL 44 CM, INCLUSO ACESSORIOS DE FIXACAO E VEDACAO, CONSIDERANDO APROVEITAMENTO DOMATERIAL</v>
          </cell>
          <cell r="C234" t="str">
            <v>M2</v>
          </cell>
          <cell r="D234">
            <v>4.88</v>
          </cell>
        </row>
        <row r="235">
          <cell r="A235">
            <v>72094</v>
          </cell>
          <cell r="B235" t="str">
            <v>RECOLOCACAO DE TELHA DE FIBROCIMENTO ESTRUTURAL LARGURA UTIL 90 CM, INCLUSO ACESSORIOS DE FIXACAO E VEDACAO, CONSIDERANDO APROVEITAMENTO DOMATERIAL</v>
          </cell>
          <cell r="C235" t="str">
            <v>M2</v>
          </cell>
          <cell r="D235">
            <v>19.68</v>
          </cell>
        </row>
        <row r="236">
          <cell r="A236">
            <v>73633</v>
          </cell>
          <cell r="B236" t="str">
            <v>COBERTURA COM TELHA DE FIBROCIMENTO ESTRUTURAL LARGURA UTIL 90CM, INCLUSO ACESSORIOS DE FIXACAO E VEDACAO</v>
          </cell>
          <cell r="C236" t="str">
            <v>M2</v>
          </cell>
          <cell r="D236">
            <v>43.28</v>
          </cell>
        </row>
        <row r="237">
          <cell r="A237">
            <v>73634</v>
          </cell>
          <cell r="B237" t="str">
            <v>COBERTURA COM TELHA DE FIBROCIMENTO ESTRUTURAL LARGURA UTIL 49CM, INCLUSO ACESSORIOS DE FIXACAO E VEDACAO</v>
          </cell>
          <cell r="C237" t="str">
            <v>M2</v>
          </cell>
          <cell r="D237">
            <v>58.52</v>
          </cell>
        </row>
        <row r="238">
          <cell r="A238">
            <v>74088</v>
          </cell>
          <cell r="B238" t="str">
            <v>TELHAMENTO C/ TELHA DE FIBROCIMENTO</v>
          </cell>
          <cell r="C238" t="str">
            <v/>
          </cell>
          <cell r="D238" t="str">
            <v/>
          </cell>
        </row>
        <row r="239">
          <cell r="A239" t="str">
            <v>74088/001</v>
          </cell>
          <cell r="B239" t="str">
            <v>TELHAMENTO COM TELHA DE FIBROCIMENTO ONDULADA, ESPESSURA 6MM, INCLUSOJUNTAS DE VEDACAO E ACESSORIOS DE FIXACAO</v>
          </cell>
          <cell r="C239" t="str">
            <v>M2</v>
          </cell>
          <cell r="D239">
            <v>19.88</v>
          </cell>
        </row>
        <row r="240">
          <cell r="A240">
            <v>76</v>
          </cell>
          <cell r="B240" t="str">
            <v>TELHAMENTO COM TELHA METALICA</v>
          </cell>
          <cell r="C240" t="str">
            <v/>
          </cell>
          <cell r="D240" t="str">
            <v/>
          </cell>
        </row>
        <row r="241">
          <cell r="A241">
            <v>73866</v>
          </cell>
          <cell r="B241" t="str">
            <v>ESTRUTURA DE ACO</v>
          </cell>
          <cell r="C241" t="str">
            <v/>
          </cell>
          <cell r="D241" t="str">
            <v/>
          </cell>
        </row>
        <row r="242">
          <cell r="A242" t="str">
            <v>73866/001</v>
          </cell>
          <cell r="B242" t="str">
            <v>ESTRUTURA PARA COBERTURA TIPO FINK, EM ALUMINIO ANODIZADO, VAO DE 20M,ESPACAMENTO DAS TESOURAS DE 5M ATE 6,5M</v>
          </cell>
          <cell r="C242" t="str">
            <v>M2</v>
          </cell>
          <cell r="D242">
            <v>458.2</v>
          </cell>
        </row>
        <row r="243">
          <cell r="A243" t="str">
            <v>73866/002</v>
          </cell>
          <cell r="B243" t="str">
            <v>ESTRUTURA PARA COBERTURA TIPO FINK, EM ALUMINIO ANODIZADO, VAO DE 30M,ESPACAMENTO DAS TESOURAS DE 5M ATE 6,5M</v>
          </cell>
          <cell r="C243" t="str">
            <v>M2</v>
          </cell>
          <cell r="D243">
            <v>480.99</v>
          </cell>
        </row>
        <row r="244">
          <cell r="A244" t="str">
            <v>73866/003</v>
          </cell>
          <cell r="B244" t="str">
            <v>ESTRUTURA PARA COBERTURA TIPO FINK, EM ALUMINIO ANODIZADO, VAO DE 40M,ESPACAMENTO DAS TESOURAS DE 5M ATE 6,5M</v>
          </cell>
          <cell r="C244" t="str">
            <v>M2</v>
          </cell>
          <cell r="D244">
            <v>503.08</v>
          </cell>
        </row>
        <row r="245">
          <cell r="A245" t="str">
            <v>73866/004</v>
          </cell>
          <cell r="B245" t="str">
            <v>ESTRUTURA PARA COBERTURA EM ARCO, EM ALUMINIO ANODIZADO, VAO DE 20M, ESPACAMENTO DE 5M ATE 6,5M</v>
          </cell>
          <cell r="C245" t="str">
            <v>M2</v>
          </cell>
          <cell r="D245">
            <v>419.52</v>
          </cell>
        </row>
        <row r="246">
          <cell r="A246" t="str">
            <v>73866/005</v>
          </cell>
          <cell r="B246" t="str">
            <v>ESTRUTURA PARA COBERTURA EM ARCO, EM ALUMINIO ANODIZADO, VAO DE 30M, ESPACAMENTO DE 5M ATE 6,5M</v>
          </cell>
          <cell r="C246" t="str">
            <v>M2</v>
          </cell>
          <cell r="D246">
            <v>446.16</v>
          </cell>
        </row>
        <row r="247">
          <cell r="A247" t="str">
            <v>73866/006</v>
          </cell>
          <cell r="B247" t="str">
            <v>ESTRUTURA PARA COBERTURA EM ARCO, EM ALUMINIO ANODIZADO, VAO DE 40M, ESPACAMENTO DE 5M ATE 6,5M</v>
          </cell>
          <cell r="C247" t="str">
            <v>M2</v>
          </cell>
          <cell r="D247">
            <v>468.05</v>
          </cell>
        </row>
        <row r="248">
          <cell r="A248" t="str">
            <v>73866/007</v>
          </cell>
          <cell r="B248" t="str">
            <v>ESTRUTURA PARA COBERTURA TIPO SHED, EM ALUMINIO ANODIZADO, VAO DE 20M,ESPACAMENTO DAS TESOURAS DE 5M ATE 6,5M</v>
          </cell>
          <cell r="C248" t="str">
            <v>M2</v>
          </cell>
          <cell r="D248">
            <v>499.81</v>
          </cell>
        </row>
        <row r="249">
          <cell r="A249" t="str">
            <v>73866/008</v>
          </cell>
          <cell r="B249" t="str">
            <v>ESTRUTURA PARA COBERTURA TIPO SHED, EM ALUMINIO ANODIZADO, VAO DE 30M,ESPACAMENTO DAS TESOURAS DE 5M ATE 6,5M</v>
          </cell>
          <cell r="C249" t="str">
            <v>M2</v>
          </cell>
          <cell r="D249">
            <v>605.27</v>
          </cell>
        </row>
        <row r="250">
          <cell r="A250" t="str">
            <v>73866/009</v>
          </cell>
          <cell r="B250" t="str">
            <v>ESTRUTURA PARA COBERTURA TIPO SHED, EM ALUMINIO ANODIZADO, VAO DE 40M,ESPACAMENTO DAS TESOURAS DE 5M ATE 6,5M</v>
          </cell>
          <cell r="C250" t="str">
            <v>M2</v>
          </cell>
          <cell r="D250">
            <v>627.82000000000005</v>
          </cell>
        </row>
        <row r="251">
          <cell r="A251">
            <v>73867</v>
          </cell>
          <cell r="B251" t="str">
            <v>ESTRUTURA ESPACIAL</v>
          </cell>
          <cell r="C251" t="str">
            <v/>
          </cell>
          <cell r="D251" t="str">
            <v/>
          </cell>
        </row>
        <row r="252">
          <cell r="A252" t="str">
            <v>73867/001</v>
          </cell>
          <cell r="B252" t="str">
            <v>ESTRUTURA TIPO ESPACIAL EM ALUMINIO ANODIZADO, VAO DE 20M</v>
          </cell>
          <cell r="C252" t="str">
            <v>M2</v>
          </cell>
          <cell r="D252">
            <v>193.2</v>
          </cell>
        </row>
        <row r="253">
          <cell r="A253" t="str">
            <v>73867/002</v>
          </cell>
          <cell r="B253" t="str">
            <v>ESTRUTURA TIPO ESPACIAL EM ALUMINIO ANODIZADO, VAO DE 30M</v>
          </cell>
          <cell r="C253" t="str">
            <v>M2</v>
          </cell>
          <cell r="D253">
            <v>218.03</v>
          </cell>
        </row>
        <row r="254">
          <cell r="A254" t="str">
            <v>73867/003</v>
          </cell>
          <cell r="B254" t="str">
            <v>ESTRUTURA TIPO ESPACIAL EM ALUMINIO ANODIZADO, VAO DE 40M</v>
          </cell>
          <cell r="C254" t="str">
            <v>M2</v>
          </cell>
          <cell r="D254">
            <v>273.20999999999998</v>
          </cell>
        </row>
        <row r="255">
          <cell r="A255" t="str">
            <v>73867/004</v>
          </cell>
          <cell r="B255" t="str">
            <v>ESTRUTURA TIPO ESPACIAL EM ALUMINIO ANODIZADO, VAO DE 50M</v>
          </cell>
          <cell r="C255" t="str">
            <v>M2</v>
          </cell>
          <cell r="D255">
            <v>284.25</v>
          </cell>
        </row>
        <row r="256">
          <cell r="A256">
            <v>75220</v>
          </cell>
          <cell r="B256" t="str">
            <v>CUMEEIRA DE ALUMÍNIO, PERFIL ONDULADO</v>
          </cell>
          <cell r="C256" t="str">
            <v>M</v>
          </cell>
          <cell r="D256">
            <v>38.729999999999997</v>
          </cell>
        </row>
        <row r="257">
          <cell r="A257">
            <v>75381</v>
          </cell>
          <cell r="B257" t="str">
            <v>TELHA METÁLICA</v>
          </cell>
          <cell r="C257" t="str">
            <v/>
          </cell>
          <cell r="D257" t="str">
            <v/>
          </cell>
        </row>
        <row r="258">
          <cell r="A258" t="str">
            <v>75381/001</v>
          </cell>
          <cell r="B258" t="str">
            <v>COBERTURA COM TELHA CHAPA AÇO ZINCADO, ONDULADA, ESP=0,5MM</v>
          </cell>
          <cell r="C258" t="str">
            <v>M2</v>
          </cell>
          <cell r="D258">
            <v>29.57</v>
          </cell>
        </row>
        <row r="259">
          <cell r="A259">
            <v>77</v>
          </cell>
          <cell r="B259" t="str">
            <v>MADEIRAMENTO/TELHAMENTO C/ TELHAS CERAMICAS</v>
          </cell>
          <cell r="C259" t="str">
            <v/>
          </cell>
          <cell r="D259" t="str">
            <v/>
          </cell>
        </row>
        <row r="260">
          <cell r="A260">
            <v>72076</v>
          </cell>
          <cell r="B260" t="str">
            <v>ESTRUTURA DE MADEIRA 2A SERRADA NAO APARELHADA, PARA TELHAS CERAMICAS</v>
          </cell>
          <cell r="C260" t="str">
            <v>M2</v>
          </cell>
          <cell r="D260">
            <v>40.33</v>
          </cell>
        </row>
        <row r="261">
          <cell r="A261">
            <v>72077</v>
          </cell>
          <cell r="B261" t="str">
            <v>ESTRUTURA DE MADEIRA DE LEI 1A SERRADA NAO APARELHADA, PARA TELHAS CERAMICAS, VAOS ATE 7M</v>
          </cell>
          <cell r="C261" t="str">
            <v>M2</v>
          </cell>
          <cell r="D261">
            <v>57.57</v>
          </cell>
        </row>
        <row r="262">
          <cell r="A262">
            <v>72078</v>
          </cell>
          <cell r="B262" t="str">
            <v>ESTRUTURA DE MADEIRA DE LEI 1A SERRADA NAO APARELHADA, PARA TELHAS CERAMICAS, VAOS 7M ATE 10 M</v>
          </cell>
          <cell r="C262" t="str">
            <v>M2</v>
          </cell>
          <cell r="D262">
            <v>67.040000000000006</v>
          </cell>
        </row>
        <row r="263">
          <cell r="A263">
            <v>72079</v>
          </cell>
          <cell r="B263" t="str">
            <v>ESTRUTURA DE MADEIRA DE LEI 1A SERRADA NAO APARELHADA, PARA TELHAS CERAMICAS, VAOS 10M ATE 13M</v>
          </cell>
          <cell r="C263" t="str">
            <v>M2</v>
          </cell>
          <cell r="D263">
            <v>71.98</v>
          </cell>
        </row>
        <row r="264">
          <cell r="A264">
            <v>72080</v>
          </cell>
          <cell r="B264" t="str">
            <v>ESTRUTURA DE MADEIRA DE LEI 1A SERRADA NAO APARELHADA, PARA TELHAS CERAMICAS, VAOS 13M ATE 18M</v>
          </cell>
          <cell r="C264" t="str">
            <v>M2</v>
          </cell>
          <cell r="D264">
            <v>82.98</v>
          </cell>
        </row>
        <row r="265">
          <cell r="A265">
            <v>76455</v>
          </cell>
          <cell r="B265" t="str">
            <v>CONSERVACAO COBERTURAS PREDIAIS - PAR</v>
          </cell>
          <cell r="C265" t="str">
            <v/>
          </cell>
          <cell r="D265" t="str">
            <v/>
          </cell>
        </row>
        <row r="266">
          <cell r="A266" t="str">
            <v>76455/001</v>
          </cell>
          <cell r="B266" t="str">
            <v>CONSERVACAO COBERTURA PREDIAL/PAR, DE TELHAS FRANCESAS</v>
          </cell>
          <cell r="C266" t="str">
            <v>M2</v>
          </cell>
          <cell r="D266">
            <v>20.96</v>
          </cell>
        </row>
        <row r="267">
          <cell r="A267" t="str">
            <v>76455/002</v>
          </cell>
          <cell r="B267" t="str">
            <v>CONSERVACAO COBERTURA PREDIAL/PAR, DE TELHAS COLONIAIS</v>
          </cell>
          <cell r="C267" t="str">
            <v>M2</v>
          </cell>
          <cell r="D267">
            <v>23.97</v>
          </cell>
        </row>
        <row r="268">
          <cell r="A268" t="str">
            <v>76455/003</v>
          </cell>
          <cell r="B268" t="str">
            <v>CONSERVACAO COBERTURA PREDIAL/PAR, DE TELHAS ROMANAS</v>
          </cell>
          <cell r="C268" t="str">
            <v>M2</v>
          </cell>
          <cell r="D268">
            <v>22.73</v>
          </cell>
        </row>
        <row r="269">
          <cell r="A269">
            <v>78</v>
          </cell>
          <cell r="B269" t="str">
            <v>MADEIRAMENTO/TELHAMENTO C/ TELHAS FIBROCIMENTO</v>
          </cell>
          <cell r="C269" t="str">
            <v/>
          </cell>
          <cell r="D269" t="str">
            <v/>
          </cell>
        </row>
        <row r="270">
          <cell r="A270">
            <v>72081</v>
          </cell>
          <cell r="B270" t="str">
            <v>ESTRUTURA DE MADEIRA DE LEI 1A SERRADA NAO APARELHADA, PARA TELHAS ONDULADAS, VAOS ATE 7M</v>
          </cell>
          <cell r="C270" t="str">
            <v>M2</v>
          </cell>
          <cell r="D270">
            <v>39.020000000000003</v>
          </cell>
        </row>
        <row r="271">
          <cell r="A271">
            <v>72082</v>
          </cell>
          <cell r="B271" t="str">
            <v>ESTRUTURA DE MADEIRA DE LEI 1A SERRADA NAO APARELHADA, PARA TELHAS ONDULADAS, VAOS DE 7M ATE 10M</v>
          </cell>
          <cell r="C271" t="str">
            <v>M2</v>
          </cell>
          <cell r="D271">
            <v>42.81</v>
          </cell>
        </row>
        <row r="272">
          <cell r="A272">
            <v>72083</v>
          </cell>
          <cell r="B272" t="str">
            <v>ESTRUTURA DE MADEIRA DE LEI 1A SERRADA NAO APARELHADA, PARA TELHAS ONDULADAS, VAOS DE 10M ATE 13M</v>
          </cell>
          <cell r="C272" t="str">
            <v>M2</v>
          </cell>
          <cell r="D272">
            <v>50.61</v>
          </cell>
        </row>
        <row r="273">
          <cell r="A273">
            <v>72084</v>
          </cell>
          <cell r="B273" t="str">
            <v>ESTRUTURA DE MADEIRA DE LEI 1A SERRADA NAO APARELHADA, PARA TELHAS ONDULADAS, VAOS DE 13M ATE 18M</v>
          </cell>
          <cell r="C273" t="str">
            <v>M2</v>
          </cell>
          <cell r="D273">
            <v>60.25</v>
          </cell>
        </row>
        <row r="274">
          <cell r="A274">
            <v>79</v>
          </cell>
          <cell r="B274" t="str">
            <v>CUMEEIRA CERAMICA</v>
          </cell>
          <cell r="C274" t="str">
            <v/>
          </cell>
          <cell r="D274" t="str">
            <v/>
          </cell>
        </row>
        <row r="275">
          <cell r="A275">
            <v>6058</v>
          </cell>
          <cell r="B275" t="str">
            <v>CUMEEIRA COM TELHA CERAMICA EMBOCADA COM ARGAMASSA TRACO 1:2:8 (CIMENTO, CAL HIDRATADA E AREIA)</v>
          </cell>
          <cell r="C275" t="str">
            <v>M</v>
          </cell>
          <cell r="D275">
            <v>12.73</v>
          </cell>
        </row>
        <row r="276">
          <cell r="A276">
            <v>73930</v>
          </cell>
          <cell r="B276" t="str">
            <v>ARREMATE TELHA CERAMICA EMBOCADA C/ARGAMASSA CIMENTO/AREIA/SAIBRO 1:2:3</v>
          </cell>
          <cell r="C276" t="str">
            <v/>
          </cell>
          <cell r="D276" t="str">
            <v/>
          </cell>
        </row>
        <row r="277">
          <cell r="A277" t="str">
            <v>73930/001</v>
          </cell>
          <cell r="B277" t="str">
            <v>CORDAO DE ARREMATE COM TELHA CERAMICA TIPO CANAL EMBOCADA COM ARGAMASSA TRACO 1:3 (CIMENTO E AREIA)</v>
          </cell>
          <cell r="C277" t="str">
            <v>M</v>
          </cell>
          <cell r="D277">
            <v>10.029999999999999</v>
          </cell>
        </row>
        <row r="278">
          <cell r="A278">
            <v>80</v>
          </cell>
          <cell r="B278" t="str">
            <v>CUMEEIRA DE FIBROCIMENTO</v>
          </cell>
          <cell r="C278" t="str">
            <v/>
          </cell>
          <cell r="D278" t="str">
            <v/>
          </cell>
        </row>
        <row r="279">
          <cell r="A279">
            <v>73744</v>
          </cell>
          <cell r="B279" t="str">
            <v>CUMIEIRA DE FIBROCIMENTO</v>
          </cell>
          <cell r="C279" t="str">
            <v/>
          </cell>
          <cell r="D279" t="str">
            <v/>
          </cell>
        </row>
        <row r="280">
          <cell r="A280" t="str">
            <v>73744/001</v>
          </cell>
          <cell r="B280" t="str">
            <v>CUMEEIRA PARA TELHA DE FIBROCIMENTO ESTRUTURAL, INCLUSO ACESSORIOS PARA FIXACAO E VEDACAO</v>
          </cell>
          <cell r="C280" t="str">
            <v>M</v>
          </cell>
          <cell r="D280">
            <v>79</v>
          </cell>
        </row>
        <row r="281">
          <cell r="A281">
            <v>74045</v>
          </cell>
          <cell r="B281" t="str">
            <v>CUMEEIRA FIBROCIMENTO</v>
          </cell>
          <cell r="C281" t="str">
            <v/>
          </cell>
          <cell r="D281" t="str">
            <v/>
          </cell>
        </row>
        <row r="282">
          <cell r="A282" t="str">
            <v>74045/001</v>
          </cell>
          <cell r="B282" t="str">
            <v>CUMEEIRA UNIVERSAL PARA TELHA DE FIBROCIMENTO ONDULADA ESPESSURA 6 MM,INCLUSO JUNTAS DE VEDACAO E ACESSORIOS DE FIXACAO</v>
          </cell>
          <cell r="C282" t="str">
            <v>M</v>
          </cell>
          <cell r="D282">
            <v>47.16</v>
          </cell>
        </row>
        <row r="283">
          <cell r="A283" t="str">
            <v>74045/002</v>
          </cell>
          <cell r="B283" t="str">
            <v>CUMEEIRA TIPO SHED PARA TELHA DE FIBROCIMENTO ONDULADA, INCLUSO JUNTASDE VEDACAO E ACESSORIOS DE FIXACAO</v>
          </cell>
          <cell r="C283" t="str">
            <v>M</v>
          </cell>
          <cell r="D283">
            <v>39.07</v>
          </cell>
        </row>
        <row r="284">
          <cell r="A284">
            <v>84</v>
          </cell>
          <cell r="B284" t="str">
            <v>CALHA METALICA</v>
          </cell>
          <cell r="C284" t="str">
            <v/>
          </cell>
          <cell r="D284" t="str">
            <v/>
          </cell>
        </row>
        <row r="285">
          <cell r="A285">
            <v>72104</v>
          </cell>
          <cell r="B285" t="str">
            <v>CALHA EM CHAPA DE ACO GALVANIZADO N.24, DESENVOLVIMENTO 33CM</v>
          </cell>
          <cell r="C285" t="str">
            <v>M</v>
          </cell>
          <cell r="D285">
            <v>23.37</v>
          </cell>
        </row>
        <row r="286">
          <cell r="A286">
            <v>72105</v>
          </cell>
          <cell r="B286" t="str">
            <v>CALHA EM CHAPA DE ACO GALVANIZADO N.24, DESENVOLVIMENTO 50CM</v>
          </cell>
          <cell r="C286" t="str">
            <v>M</v>
          </cell>
          <cell r="D286">
            <v>34.96</v>
          </cell>
        </row>
        <row r="287">
          <cell r="A287">
            <v>74158</v>
          </cell>
          <cell r="B287" t="str">
            <v>CONSERVACAO DE CALHAS - PAR</v>
          </cell>
          <cell r="C287" t="str">
            <v/>
          </cell>
          <cell r="D287" t="str">
            <v/>
          </cell>
        </row>
        <row r="288">
          <cell r="A288" t="str">
            <v>74158/001</v>
          </cell>
          <cell r="B288" t="str">
            <v>CONSERVACAO DE CALHAS METALICAS</v>
          </cell>
          <cell r="C288" t="str">
            <v>M</v>
          </cell>
          <cell r="D288">
            <v>7.41</v>
          </cell>
        </row>
        <row r="289">
          <cell r="A289">
            <v>86</v>
          </cell>
          <cell r="B289" t="str">
            <v>RUFO METALICO</v>
          </cell>
          <cell r="C289" t="str">
            <v/>
          </cell>
          <cell r="D289" t="str">
            <v/>
          </cell>
        </row>
        <row r="290">
          <cell r="A290">
            <v>72106</v>
          </cell>
          <cell r="B290" t="str">
            <v>RUFO EM CHAPA DE ACO GALVANIZADO N.24, DESENVOLVIMENTO 16CM</v>
          </cell>
          <cell r="C290" t="str">
            <v>M</v>
          </cell>
          <cell r="D290">
            <v>14.6</v>
          </cell>
        </row>
        <row r="291">
          <cell r="A291">
            <v>72107</v>
          </cell>
          <cell r="B291" t="str">
            <v>RUFO EM CHAPA DE ACO GALVANIZADO N.24, DESENVOLVIMENTO 25CM</v>
          </cell>
          <cell r="C291" t="str">
            <v>M</v>
          </cell>
          <cell r="D291">
            <v>17.75</v>
          </cell>
        </row>
        <row r="292">
          <cell r="A292">
            <v>72108</v>
          </cell>
          <cell r="B292" t="str">
            <v>RUFO EM CHAPA DE ACO GALVANIZADO N.24, DESENVOLVIMENTO 33CM</v>
          </cell>
          <cell r="C292" t="str">
            <v>M</v>
          </cell>
          <cell r="D292">
            <v>28.43</v>
          </cell>
        </row>
        <row r="293">
          <cell r="A293">
            <v>72109</v>
          </cell>
          <cell r="B293" t="str">
            <v>RUFO EM CHAPA DE ACO GALVANIZADO N.24, DESENVOLVIMENTO 50CM</v>
          </cell>
          <cell r="C293" t="str">
            <v>M</v>
          </cell>
          <cell r="D293">
            <v>28.91</v>
          </cell>
        </row>
        <row r="294">
          <cell r="A294">
            <v>87</v>
          </cell>
          <cell r="B294" t="str">
            <v>RUFO/ESPIGAO/RINCAO DIVERSOS</v>
          </cell>
          <cell r="C294" t="str">
            <v/>
          </cell>
          <cell r="D294" t="str">
            <v/>
          </cell>
        </row>
        <row r="295">
          <cell r="A295">
            <v>73868</v>
          </cell>
          <cell r="B295" t="str">
            <v>RUFOS PARA COBERTURAS EM TELHAS FIBROCIMENTO</v>
          </cell>
          <cell r="C295" t="str">
            <v/>
          </cell>
          <cell r="D295" t="str">
            <v/>
          </cell>
        </row>
        <row r="296">
          <cell r="A296" t="str">
            <v>73868/001</v>
          </cell>
          <cell r="B296" t="str">
            <v>RUFO EM FIBROCIMENTO, INCLUSO ACESSORIOS DE FIXACAO E VEDACAO</v>
          </cell>
          <cell r="C296" t="str">
            <v>M</v>
          </cell>
          <cell r="D296">
            <v>28.32</v>
          </cell>
        </row>
        <row r="297">
          <cell r="A297">
            <v>88</v>
          </cell>
          <cell r="B297" t="str">
            <v>RUFO EM CONCRETO</v>
          </cell>
          <cell r="C297" t="str">
            <v/>
          </cell>
          <cell r="D297" t="str">
            <v/>
          </cell>
        </row>
        <row r="298">
          <cell r="A298">
            <v>68058</v>
          </cell>
          <cell r="B298" t="str">
            <v>RUFO EM CONCRETO ARMADO, LARGURA 40CM E ESPESSURA 7CM</v>
          </cell>
          <cell r="C298" t="str">
            <v>M</v>
          </cell>
          <cell r="D298">
            <v>41.47</v>
          </cell>
        </row>
        <row r="299">
          <cell r="A299">
            <v>74098</v>
          </cell>
          <cell r="B299" t="str">
            <v>ALGEROZ EM CONCRETO ARMADO (RUFO DE CONCRETO)</v>
          </cell>
          <cell r="C299" t="str">
            <v/>
          </cell>
          <cell r="D299" t="str">
            <v/>
          </cell>
        </row>
        <row r="300">
          <cell r="A300" t="str">
            <v>74098/001</v>
          </cell>
          <cell r="B300" t="str">
            <v>RUFO EM CONCRETO ARMADO, LARGURA 40CM, ESPESSURA 3CM</v>
          </cell>
          <cell r="C300" t="str">
            <v>M</v>
          </cell>
          <cell r="D300">
            <v>18.72</v>
          </cell>
        </row>
        <row r="301">
          <cell r="A301">
            <v>252</v>
          </cell>
          <cell r="B301" t="str">
            <v>TELHAMENTO COM TELHA DE FIBRA DE VIDRO</v>
          </cell>
          <cell r="C301" t="str">
            <v/>
          </cell>
          <cell r="D301" t="str">
            <v/>
          </cell>
        </row>
        <row r="302">
          <cell r="A302">
            <v>41619</v>
          </cell>
          <cell r="B302" t="str">
            <v>COBERTURA COM TELHA DE FIBRA DE VIDRO ONDULADA COLORIDA, ESPESSURA 6MM, INCLUSO ACESSORIOS DE FIXACAO</v>
          </cell>
          <cell r="C302" t="str">
            <v>M2</v>
          </cell>
          <cell r="D302">
            <v>29.22</v>
          </cell>
        </row>
        <row r="303">
          <cell r="A303">
            <v>291</v>
          </cell>
          <cell r="B303" t="str">
            <v>ESTRUTURA METALICA</v>
          </cell>
          <cell r="C303" t="str">
            <v/>
          </cell>
          <cell r="D303" t="str">
            <v/>
          </cell>
        </row>
        <row r="304">
          <cell r="A304">
            <v>72110</v>
          </cell>
          <cell r="B304" t="str">
            <v>ESTRUTURA METALICA EM TESOURAS, VAO 12M</v>
          </cell>
          <cell r="C304" t="str">
            <v>M2</v>
          </cell>
          <cell r="D304">
            <v>50.42</v>
          </cell>
        </row>
        <row r="305">
          <cell r="A305">
            <v>72111</v>
          </cell>
          <cell r="B305" t="str">
            <v>ESTRUTURA METALICA EM TESOURAS, VAO 15M</v>
          </cell>
          <cell r="C305" t="str">
            <v>M2</v>
          </cell>
          <cell r="D305">
            <v>55.09</v>
          </cell>
        </row>
        <row r="306">
          <cell r="A306">
            <v>72112</v>
          </cell>
          <cell r="B306" t="str">
            <v>ESTRUTURA METALICA EM TESOURAS, VAO 20M</v>
          </cell>
          <cell r="C306" t="str">
            <v>M2</v>
          </cell>
          <cell r="D306">
            <v>59.75</v>
          </cell>
        </row>
        <row r="307">
          <cell r="A307">
            <v>72113</v>
          </cell>
          <cell r="B307" t="str">
            <v>ESTRUTURA METALICA EM TESOURAS, VAO 25M</v>
          </cell>
          <cell r="C307" t="str">
            <v>M2</v>
          </cell>
          <cell r="D307">
            <v>67.22</v>
          </cell>
        </row>
        <row r="308">
          <cell r="A308">
            <v>72114</v>
          </cell>
          <cell r="B308" t="str">
            <v>ESTRUTURA METALICA EM TESOURAS, VAO 30M</v>
          </cell>
          <cell r="C308" t="str">
            <v>M2</v>
          </cell>
          <cell r="D308">
            <v>74.69</v>
          </cell>
        </row>
        <row r="309">
          <cell r="A309">
            <v>73970</v>
          </cell>
          <cell r="B309" t="str">
            <v>ESTRUTURAS METALICAS DIVERSAS</v>
          </cell>
          <cell r="C309" t="str">
            <v/>
          </cell>
          <cell r="D309" t="str">
            <v/>
          </cell>
        </row>
        <row r="310">
          <cell r="A310" t="str">
            <v>73970/001</v>
          </cell>
          <cell r="B310" t="str">
            <v>ESTRUTURA METALICA EM ACO ESTRUTURAL PERFIL ”I” 12’’ X 5 1/4’’</v>
          </cell>
          <cell r="C310" t="str">
            <v>KG</v>
          </cell>
          <cell r="D310">
            <v>7.03</v>
          </cell>
        </row>
        <row r="311">
          <cell r="A311" t="str">
            <v>73970/002</v>
          </cell>
          <cell r="B311" t="str">
            <v>ESTRUTURA METALICA EM ACO ESTRUTURAL PERFIL ”I” 6’’ X 3 3/8’’</v>
          </cell>
          <cell r="C311" t="str">
            <v>KG</v>
          </cell>
          <cell r="D311">
            <v>4.8099999999999996</v>
          </cell>
        </row>
        <row r="312">
          <cell r="A312" t="str">
            <v>DROP</v>
          </cell>
          <cell r="B312" t="str">
            <v>DRENAGEM/OBRAS DE CONTENCAO/POCOS DE VISITA E CAIXAS</v>
          </cell>
          <cell r="C312" t="str">
            <v/>
          </cell>
          <cell r="D312" t="str">
            <v/>
          </cell>
        </row>
        <row r="313">
          <cell r="A313">
            <v>26</v>
          </cell>
          <cell r="B313" t="str">
            <v>ESGOTAMENTO COM BOMBA</v>
          </cell>
          <cell r="C313" t="str">
            <v/>
          </cell>
          <cell r="D313" t="str">
            <v/>
          </cell>
        </row>
        <row r="314">
          <cell r="A314">
            <v>73891</v>
          </cell>
          <cell r="B314" t="str">
            <v>ESGOTAMENTO COM BOMBAS</v>
          </cell>
          <cell r="C314" t="str">
            <v/>
          </cell>
          <cell r="D314" t="str">
            <v/>
          </cell>
        </row>
        <row r="315">
          <cell r="A315" t="str">
            <v>73891/001</v>
          </cell>
          <cell r="B315" t="str">
            <v>ESGOTAMENTO COM MOTO-BOMBA AUTOESCOVANTE</v>
          </cell>
          <cell r="C315" t="str">
            <v>H</v>
          </cell>
          <cell r="D315">
            <v>4.53</v>
          </cell>
        </row>
        <row r="316">
          <cell r="A316">
            <v>27</v>
          </cell>
          <cell r="B316" t="str">
            <v>REBAIXAMENTO DO LENCOL FREATICO</v>
          </cell>
          <cell r="C316" t="str">
            <v/>
          </cell>
          <cell r="D316" t="str">
            <v/>
          </cell>
        </row>
        <row r="317">
          <cell r="A317">
            <v>73882</v>
          </cell>
          <cell r="B317" t="str">
            <v>MEIA CANA DE CONCRETO</v>
          </cell>
          <cell r="C317" t="str">
            <v/>
          </cell>
          <cell r="D317" t="str">
            <v/>
          </cell>
        </row>
        <row r="318">
          <cell r="A318" t="str">
            <v>73882/001</v>
          </cell>
          <cell r="B318" t="str">
            <v>CALHA EM CONCRETO SIMPLES, EM MEIA CANA, DIAMETRO 200 MM</v>
          </cell>
          <cell r="C318" t="str">
            <v>M</v>
          </cell>
          <cell r="D318">
            <v>14.3</v>
          </cell>
        </row>
        <row r="319">
          <cell r="A319" t="str">
            <v>73882/002</v>
          </cell>
          <cell r="B319" t="str">
            <v>MEIA CANA DE CONCRETO, DIAMETRO 300 MM</v>
          </cell>
          <cell r="C319" t="str">
            <v>M</v>
          </cell>
          <cell r="D319">
            <v>17.84</v>
          </cell>
        </row>
        <row r="320">
          <cell r="A320" t="str">
            <v>73882/003</v>
          </cell>
          <cell r="B320" t="str">
            <v>MEIA CANA DE CONCRETO, DIAMETRO 400 MM</v>
          </cell>
          <cell r="C320" t="str">
            <v>M</v>
          </cell>
          <cell r="D320">
            <v>22.98</v>
          </cell>
        </row>
        <row r="321">
          <cell r="A321" t="str">
            <v>73882/004</v>
          </cell>
          <cell r="B321" t="str">
            <v>MEIA CANA DE CONCRETO, DIAMETRO 500 MM</v>
          </cell>
          <cell r="C321" t="str">
            <v>M</v>
          </cell>
          <cell r="D321">
            <v>35.57</v>
          </cell>
        </row>
        <row r="322">
          <cell r="A322" t="str">
            <v>73882/005</v>
          </cell>
          <cell r="B322" t="str">
            <v>MEIA CANA DE CONCRETO, DIAMETRO 600 MM</v>
          </cell>
          <cell r="C322" t="str">
            <v>M</v>
          </cell>
          <cell r="D322">
            <v>44.44</v>
          </cell>
        </row>
        <row r="323">
          <cell r="A323">
            <v>73893</v>
          </cell>
          <cell r="B323" t="str">
            <v>REBAIXAMENTO DE LENCOL FREATICO C/POCOS</v>
          </cell>
          <cell r="C323" t="str">
            <v/>
          </cell>
          <cell r="D323" t="str">
            <v/>
          </cell>
        </row>
        <row r="324">
          <cell r="A324" t="str">
            <v>73893/001</v>
          </cell>
          <cell r="B324" t="str">
            <v>REBAIXAMENTO DE LENCOL FREATICO COM TUBO DE CONCRETO CA-1 DN 800</v>
          </cell>
          <cell r="C324" t="str">
            <v>M</v>
          </cell>
          <cell r="D324">
            <v>86.88</v>
          </cell>
        </row>
        <row r="325">
          <cell r="A325">
            <v>28</v>
          </cell>
          <cell r="B325" t="str">
            <v>DRENOS</v>
          </cell>
          <cell r="C325" t="str">
            <v/>
          </cell>
          <cell r="D325" t="str">
            <v/>
          </cell>
        </row>
        <row r="326">
          <cell r="A326">
            <v>73816</v>
          </cell>
          <cell r="B326" t="str">
            <v>DRENAGEM SUBTERRANEA</v>
          </cell>
          <cell r="C326" t="str">
            <v/>
          </cell>
          <cell r="D326" t="str">
            <v/>
          </cell>
        </row>
        <row r="327">
          <cell r="A327" t="str">
            <v>73816/001</v>
          </cell>
          <cell r="B327" t="str">
            <v>EXECUÇÃO DE DRENO COM TUBOS DE PVC CORRUGADO FLEXÍVEL PERFURADO - DN 100</v>
          </cell>
          <cell r="C327" t="str">
            <v>M</v>
          </cell>
          <cell r="D327">
            <v>20.89</v>
          </cell>
        </row>
        <row r="328">
          <cell r="A328" t="str">
            <v>73816/002</v>
          </cell>
          <cell r="B328" t="str">
            <v>DRENO VERTICAL COM PEDRISCO</v>
          </cell>
          <cell r="C328" t="str">
            <v>M</v>
          </cell>
          <cell r="D328">
            <v>11.91</v>
          </cell>
        </row>
        <row r="329">
          <cell r="A329">
            <v>73881</v>
          </cell>
          <cell r="B329" t="str">
            <v>DRENO COM MANTA GEOTEXTIL</v>
          </cell>
          <cell r="C329" t="str">
            <v/>
          </cell>
          <cell r="D329" t="str">
            <v/>
          </cell>
        </row>
        <row r="330">
          <cell r="A330" t="str">
            <v>73881/001</v>
          </cell>
          <cell r="B330" t="str">
            <v>DRENO COM MANTA GEOTEXTIL 200 G/M2</v>
          </cell>
          <cell r="C330" t="str">
            <v>M2</v>
          </cell>
          <cell r="D330">
            <v>5.79</v>
          </cell>
        </row>
        <row r="331">
          <cell r="A331" t="str">
            <v>73881/002</v>
          </cell>
          <cell r="B331" t="str">
            <v>DRENO COM MANTA GEOTEXTIL 300 G/M2</v>
          </cell>
          <cell r="C331" t="str">
            <v>M2</v>
          </cell>
          <cell r="D331">
            <v>8.76</v>
          </cell>
        </row>
        <row r="332">
          <cell r="A332" t="str">
            <v>73881/003</v>
          </cell>
          <cell r="B332" t="str">
            <v>DRENO COM MANTA GEOTEXTIL 400 G/M2</v>
          </cell>
          <cell r="C332" t="str">
            <v>M2</v>
          </cell>
          <cell r="D332">
            <v>10.69</v>
          </cell>
        </row>
        <row r="333">
          <cell r="A333">
            <v>73883</v>
          </cell>
          <cell r="B333" t="str">
            <v>DRENO FRANCES C/MATERIAL FILTRANTE</v>
          </cell>
          <cell r="C333" t="str">
            <v/>
          </cell>
          <cell r="D333" t="str">
            <v/>
          </cell>
        </row>
        <row r="334">
          <cell r="A334" t="str">
            <v>73883/001</v>
          </cell>
          <cell r="B334" t="str">
            <v>DRENO FRANCES COM AREIA</v>
          </cell>
          <cell r="C334" t="str">
            <v>M3</v>
          </cell>
          <cell r="D334">
            <v>62.25</v>
          </cell>
        </row>
        <row r="335">
          <cell r="A335" t="str">
            <v>73883/002</v>
          </cell>
          <cell r="B335" t="str">
            <v>DRENO FRANCES COM BRITA</v>
          </cell>
          <cell r="C335" t="str">
            <v>M3</v>
          </cell>
          <cell r="D335">
            <v>129.86000000000001</v>
          </cell>
        </row>
        <row r="336">
          <cell r="A336" t="str">
            <v>73883/003</v>
          </cell>
          <cell r="B336" t="str">
            <v>DRENO FRANCES COM CASCALHO</v>
          </cell>
          <cell r="C336" t="str">
            <v>M3</v>
          </cell>
          <cell r="D336">
            <v>49.33</v>
          </cell>
        </row>
        <row r="337">
          <cell r="A337">
            <v>73902</v>
          </cell>
          <cell r="B337" t="str">
            <v>CAMADA DRENANTE COM BRITA</v>
          </cell>
          <cell r="C337" t="str">
            <v/>
          </cell>
          <cell r="D337" t="str">
            <v/>
          </cell>
        </row>
        <row r="338">
          <cell r="A338" t="str">
            <v>73902/001</v>
          </cell>
          <cell r="B338" t="str">
            <v>CAMADA DRENANTE COM BRITA NUM 3</v>
          </cell>
          <cell r="C338" t="str">
            <v>M3</v>
          </cell>
          <cell r="D338">
            <v>117.17</v>
          </cell>
        </row>
        <row r="339">
          <cell r="A339">
            <v>73968</v>
          </cell>
          <cell r="B339" t="str">
            <v>COLOCACAO DE MANTA - MMA</v>
          </cell>
          <cell r="C339" t="str">
            <v/>
          </cell>
          <cell r="D339" t="str">
            <v/>
          </cell>
        </row>
        <row r="340">
          <cell r="A340" t="str">
            <v>73968/001</v>
          </cell>
          <cell r="B340" t="str">
            <v>COLOCACAO MANTA IMPERMEABILIZANTE</v>
          </cell>
          <cell r="C340" t="str">
            <v>M2</v>
          </cell>
          <cell r="D340">
            <v>30.88</v>
          </cell>
        </row>
        <row r="341">
          <cell r="A341">
            <v>73969</v>
          </cell>
          <cell r="B341" t="str">
            <v>DRENOS DE CHORUME EM TUBOS DRENANTES - MMA</v>
          </cell>
          <cell r="C341" t="str">
            <v/>
          </cell>
          <cell r="D341" t="str">
            <v/>
          </cell>
        </row>
        <row r="342">
          <cell r="A342" t="str">
            <v>73969/001</v>
          </cell>
          <cell r="B342" t="str">
            <v>DRENOS DE CHORUME EM TUBOS DRENANTES DE CONCRETO, DIAM=200MM,ENVOLTOS EM BRITA E GEOTEXTIL</v>
          </cell>
          <cell r="C342" t="str">
            <v>M</v>
          </cell>
          <cell r="D342">
            <v>53.74</v>
          </cell>
        </row>
        <row r="343">
          <cell r="A343">
            <v>74017</v>
          </cell>
          <cell r="B343" t="str">
            <v>EXECUCAO DE DRENOS DE CHORUME EM TUBOS DRENANTES</v>
          </cell>
          <cell r="C343" t="str">
            <v/>
          </cell>
          <cell r="D343" t="str">
            <v/>
          </cell>
        </row>
        <row r="344">
          <cell r="A344" t="str">
            <v>74017/001</v>
          </cell>
          <cell r="B344" t="str">
            <v>DRENOS DE CHORUME EM TUBOS DRENANTES, PVC, DIAM=100 MM, ENVOLTOSEM BRITA E GEOTEXTIL</v>
          </cell>
          <cell r="C344" t="str">
            <v>M</v>
          </cell>
          <cell r="D344">
            <v>38.44</v>
          </cell>
        </row>
        <row r="345">
          <cell r="A345" t="str">
            <v>74017/002</v>
          </cell>
          <cell r="B345" t="str">
            <v>DRENOS DE CHORUME EM TUBOS DRENANTES, PVC, DIAM=150 MM, ENVOLTOSEM BRITA E GEOTEXTIL</v>
          </cell>
          <cell r="C345" t="str">
            <v>M</v>
          </cell>
          <cell r="D345">
            <v>45.9</v>
          </cell>
        </row>
        <row r="346">
          <cell r="A346">
            <v>74167</v>
          </cell>
          <cell r="B346" t="str">
            <v>FORNECIMENTO/ASSENTAMENTO DE MANTA GEOTEXTIL BIDIM OP-60 EM DRENOS</v>
          </cell>
          <cell r="C346" t="str">
            <v/>
          </cell>
          <cell r="D346" t="str">
            <v/>
          </cell>
        </row>
        <row r="347">
          <cell r="A347" t="str">
            <v>74167/001</v>
          </cell>
          <cell r="B347" t="str">
            <v>FORNECIMENTO/ASSENTAMENTO DE MANTA GEOTEXTIL RT-31 (ANT OP-60) BIDIM</v>
          </cell>
          <cell r="C347" t="str">
            <v>M2</v>
          </cell>
          <cell r="D347">
            <v>17.64</v>
          </cell>
        </row>
        <row r="348">
          <cell r="A348">
            <v>75029</v>
          </cell>
          <cell r="B348" t="str">
            <v>TUBULAÇÃO EM PVC CORRUGADO RIGIDO PERFURADO P/ DRENAGEM</v>
          </cell>
          <cell r="C348" t="str">
            <v/>
          </cell>
          <cell r="D348" t="str">
            <v/>
          </cell>
        </row>
        <row r="349">
          <cell r="A349" t="str">
            <v>75029/001</v>
          </cell>
          <cell r="B349" t="str">
            <v>TUBO PVC CORRUGADO RIGIDO PERFURADO DN 150 PARA DRENAGEM - FORNECIMENTO E INSTALACAO</v>
          </cell>
          <cell r="C349" t="str">
            <v>M</v>
          </cell>
          <cell r="D349">
            <v>21.57</v>
          </cell>
        </row>
        <row r="350">
          <cell r="A350">
            <v>29</v>
          </cell>
          <cell r="B350" t="str">
            <v>ENROCAMENTOS</v>
          </cell>
          <cell r="C350" t="str">
            <v/>
          </cell>
          <cell r="D350" t="str">
            <v/>
          </cell>
        </row>
        <row r="351">
          <cell r="A351">
            <v>6454</v>
          </cell>
          <cell r="B351" t="str">
            <v>FORNECIMENTO E LANCAMENTO DE PEDRA DE MAO</v>
          </cell>
          <cell r="C351" t="str">
            <v>M3</v>
          </cell>
          <cell r="D351">
            <v>131.16999999999999</v>
          </cell>
        </row>
        <row r="352">
          <cell r="A352">
            <v>73611</v>
          </cell>
          <cell r="B352" t="str">
            <v>ENROCAMENTO COM PEDRA ARGAMASSADA TRAÇO 1:4 COM PEDRA DE MÃO</v>
          </cell>
          <cell r="C352" t="str">
            <v>M3</v>
          </cell>
          <cell r="D352">
            <v>254.33</v>
          </cell>
        </row>
        <row r="353">
          <cell r="A353">
            <v>73670</v>
          </cell>
          <cell r="B353" t="str">
            <v>MACIÇO DE ENROCAMENTO COM TOPOGRAFIA, INCLUSIVE TOPOGRAFO</v>
          </cell>
          <cell r="C353" t="str">
            <v>M3</v>
          </cell>
          <cell r="D353">
            <v>137.77000000000001</v>
          </cell>
        </row>
        <row r="354">
          <cell r="A354">
            <v>73697</v>
          </cell>
          <cell r="B354" t="str">
            <v>ENROCAMENTO MANUAL, SEM ARRUMACAO DO MATERIAL</v>
          </cell>
          <cell r="C354" t="str">
            <v>M3</v>
          </cell>
          <cell r="D354">
            <v>133.24</v>
          </cell>
        </row>
        <row r="355">
          <cell r="A355">
            <v>73698</v>
          </cell>
          <cell r="B355" t="str">
            <v>ENROCAMENTO MANUAL, COM ARRUMACAO DO MATERIAL</v>
          </cell>
          <cell r="C355" t="str">
            <v>M3</v>
          </cell>
          <cell r="D355">
            <v>157.88999999999999</v>
          </cell>
        </row>
        <row r="356">
          <cell r="A356">
            <v>30</v>
          </cell>
          <cell r="B356" t="str">
            <v>ENSECADEIRAS</v>
          </cell>
          <cell r="C356" t="str">
            <v/>
          </cell>
          <cell r="D356" t="str">
            <v/>
          </cell>
        </row>
        <row r="357">
          <cell r="A357">
            <v>73890</v>
          </cell>
          <cell r="B357" t="str">
            <v>ENSECADEIRA DE MADEIRA</v>
          </cell>
          <cell r="C357" t="str">
            <v/>
          </cell>
          <cell r="D357" t="str">
            <v/>
          </cell>
        </row>
        <row r="358">
          <cell r="A358" t="str">
            <v>73890/001</v>
          </cell>
          <cell r="B358" t="str">
            <v>ENSECADEIRA DE MADEIRA COM PAREDE SIMPLES</v>
          </cell>
          <cell r="C358" t="str">
            <v>M2</v>
          </cell>
          <cell r="D358">
            <v>68.37</v>
          </cell>
        </row>
        <row r="359">
          <cell r="A359" t="str">
            <v>73890/002</v>
          </cell>
          <cell r="B359" t="str">
            <v>ENSECADEIRA DE MADEIRA COM PAREDE DUPLA</v>
          </cell>
          <cell r="C359" t="str">
            <v>M2</v>
          </cell>
          <cell r="D359">
            <v>173.18</v>
          </cell>
        </row>
        <row r="360">
          <cell r="A360">
            <v>31</v>
          </cell>
          <cell r="B360" t="str">
            <v>GABIOES</v>
          </cell>
          <cell r="C360" t="str">
            <v/>
          </cell>
          <cell r="D360" t="str">
            <v/>
          </cell>
        </row>
        <row r="361">
          <cell r="A361">
            <v>73666</v>
          </cell>
          <cell r="B361" t="str">
            <v>PROTECAO COM GABIOES DE PEDRA DE MÃO EM CAIXA DE MALHA HEXAGONAL 8CM X10CM</v>
          </cell>
          <cell r="C361" t="str">
            <v>M3</v>
          </cell>
          <cell r="D361">
            <v>417.89</v>
          </cell>
        </row>
        <row r="362">
          <cell r="A362">
            <v>73842</v>
          </cell>
          <cell r="B362" t="str">
            <v>GABIAO TIPO COLCHAO RENO</v>
          </cell>
          <cell r="C362" t="str">
            <v/>
          </cell>
          <cell r="D362" t="str">
            <v/>
          </cell>
        </row>
        <row r="363">
          <cell r="A363" t="str">
            <v>73842/001</v>
          </cell>
          <cell r="B363" t="str">
            <v>GABIAO TIPO COLCHAO RENO COM H = 0,17 M</v>
          </cell>
          <cell r="C363" t="str">
            <v>M2</v>
          </cell>
          <cell r="D363">
            <v>73.39</v>
          </cell>
        </row>
        <row r="364">
          <cell r="A364" t="str">
            <v>73842/002</v>
          </cell>
          <cell r="B364" t="str">
            <v>GABIAO TIPO COLCHAO RENO COM H = 0,23 M</v>
          </cell>
          <cell r="C364" t="str">
            <v>M2</v>
          </cell>
          <cell r="D364">
            <v>81.47</v>
          </cell>
        </row>
        <row r="365">
          <cell r="A365" t="str">
            <v>73842/003</v>
          </cell>
          <cell r="B365" t="str">
            <v>GABIAO TIPO COLCHAO RENO COM H = 0,30 M</v>
          </cell>
          <cell r="C365" t="str">
            <v>M2</v>
          </cell>
          <cell r="D365">
            <v>93.04</v>
          </cell>
        </row>
        <row r="366">
          <cell r="A366">
            <v>73889</v>
          </cell>
          <cell r="B366" t="str">
            <v>GABIAO TIPO CAIXA COM DIAFRAGMA</v>
          </cell>
          <cell r="C366" t="str">
            <v/>
          </cell>
          <cell r="D366" t="str">
            <v/>
          </cell>
        </row>
        <row r="367">
          <cell r="A367" t="str">
            <v>73889/001</v>
          </cell>
          <cell r="B367" t="str">
            <v>GABIAO TIPO CAIXA COM DIAFRAGMA GALVANIZADO</v>
          </cell>
          <cell r="C367" t="str">
            <v>M3</v>
          </cell>
          <cell r="D367">
            <v>242.55</v>
          </cell>
        </row>
        <row r="368">
          <cell r="A368" t="str">
            <v>73889/002</v>
          </cell>
          <cell r="B368" t="str">
            <v>GABIAO TIPO CAIXA COM DIAFRAGMA GALVANIZADO PLASTIFICADO</v>
          </cell>
          <cell r="C368" t="str">
            <v>M3</v>
          </cell>
          <cell r="D368">
            <v>242.55</v>
          </cell>
        </row>
        <row r="369">
          <cell r="A369">
            <v>32</v>
          </cell>
          <cell r="B369" t="str">
            <v>MUROS DE ARRIMO</v>
          </cell>
          <cell r="C369" t="str">
            <v/>
          </cell>
          <cell r="D369" t="str">
            <v/>
          </cell>
        </row>
        <row r="370">
          <cell r="A370">
            <v>73843</v>
          </cell>
          <cell r="B370" t="str">
            <v>MURO DE ARRIMO DE CONCRETO</v>
          </cell>
          <cell r="C370" t="str">
            <v/>
          </cell>
          <cell r="D370" t="str">
            <v/>
          </cell>
        </row>
        <row r="371">
          <cell r="A371" t="str">
            <v>73843/001</v>
          </cell>
          <cell r="B371" t="str">
            <v>MURO DE ARRIMO DE CONCRETO CICLOPICO COM 30% DE PEDRA DE MAO</v>
          </cell>
          <cell r="C371" t="str">
            <v>M3</v>
          </cell>
          <cell r="D371">
            <v>261.64999999999998</v>
          </cell>
        </row>
        <row r="372">
          <cell r="A372">
            <v>73844</v>
          </cell>
          <cell r="B372" t="str">
            <v>MURO DE ARRIMO DE ALVENARIA</v>
          </cell>
          <cell r="C372" t="str">
            <v/>
          </cell>
          <cell r="D372" t="str">
            <v/>
          </cell>
        </row>
        <row r="373">
          <cell r="A373" t="str">
            <v>73844/001</v>
          </cell>
          <cell r="B373" t="str">
            <v>MURO DE ARRIMO DE ALVENARIA DE PEDRA ARGAMASSADA</v>
          </cell>
          <cell r="C373" t="str">
            <v>M3</v>
          </cell>
          <cell r="D373">
            <v>320.48</v>
          </cell>
        </row>
        <row r="374">
          <cell r="A374" t="str">
            <v>73844/002</v>
          </cell>
          <cell r="B374" t="str">
            <v>MURO DE ARRIMO DE ALVENARIA DE TIJOLOS</v>
          </cell>
          <cell r="C374" t="str">
            <v>M3</v>
          </cell>
          <cell r="D374">
            <v>258.31</v>
          </cell>
        </row>
        <row r="375">
          <cell r="A375">
            <v>35</v>
          </cell>
          <cell r="B375" t="str">
            <v>CALHAS DE DRENAGEM/ALAS DE GALERIAS (ESTRUT. DE LANCAMENTO)</v>
          </cell>
          <cell r="C375" t="str">
            <v/>
          </cell>
          <cell r="D375" t="str">
            <v/>
          </cell>
        </row>
        <row r="376">
          <cell r="A376">
            <v>74150</v>
          </cell>
          <cell r="B376" t="str">
            <v>VALETA E SAIDAS LATERAIS D AGU</v>
          </cell>
          <cell r="C376" t="str">
            <v/>
          </cell>
          <cell r="D376" t="str">
            <v/>
          </cell>
        </row>
        <row r="377">
          <cell r="A377" t="str">
            <v>74150/001</v>
          </cell>
          <cell r="B377" t="str">
            <v>VALETA E SAIDAS LATERAIS D AGUA (EXECUTADA C/MOTONIVELADORA</v>
          </cell>
          <cell r="C377" t="str">
            <v>M</v>
          </cell>
          <cell r="D377">
            <v>0.71</v>
          </cell>
        </row>
        <row r="378">
          <cell r="A378">
            <v>36</v>
          </cell>
          <cell r="B378" t="str">
            <v>POCOS DE VISITA/BOCAS DE LOBO/CX. DE PASSAGEM/CX. DIVERSAS</v>
          </cell>
          <cell r="C378" t="str">
            <v/>
          </cell>
          <cell r="D378" t="str">
            <v/>
          </cell>
        </row>
        <row r="379">
          <cell r="A379">
            <v>73772</v>
          </cell>
          <cell r="B379" t="str">
            <v>BUEIRO TUBULAR DE CONCRETO ARMADO</v>
          </cell>
          <cell r="C379" t="str">
            <v/>
          </cell>
          <cell r="D379" t="str">
            <v/>
          </cell>
        </row>
        <row r="380">
          <cell r="A380" t="str">
            <v>73772/001</v>
          </cell>
          <cell r="B380" t="str">
            <v>BUEIRO SIMPLES TUBULAÇÃO DE CONCRETO ARMADO DIAM=0,80M ALT=1,50M ASSENTE EM BERCO CONCRETO CICLOPICO INCLUSIVE MATERIAIS ESCAVACAO E REATERRO E TOPOGRAFO, EXCLUSIVE MATERIAL JAZIDA E TRANSPORTE.</v>
          </cell>
          <cell r="C380" t="str">
            <v>M</v>
          </cell>
          <cell r="D380">
            <v>516.1</v>
          </cell>
        </row>
        <row r="381">
          <cell r="A381">
            <v>73799</v>
          </cell>
          <cell r="B381" t="str">
            <v>FORNECIMENTO/ASSENT GRELHAS FF P/CAIXAS DE RALO</v>
          </cell>
          <cell r="C381" t="str">
            <v/>
          </cell>
          <cell r="D381" t="str">
            <v/>
          </cell>
        </row>
        <row r="382">
          <cell r="A382" t="str">
            <v>73799/001</v>
          </cell>
          <cell r="B382" t="str">
            <v>GRELHA EM FERRO FUNDIDO, DIMENSÕES 30X90CM, 85KG PARA CX RALO, FORNECIDA E ASSENTADA COM ARGAMASSA 1:4 CIMENTO:AREIA.</v>
          </cell>
          <cell r="C382" t="str">
            <v>UN</v>
          </cell>
          <cell r="D382">
            <v>223.29</v>
          </cell>
        </row>
        <row r="383">
          <cell r="A383">
            <v>73856</v>
          </cell>
          <cell r="B383" t="str">
            <v>BOCA PARA BUEIRO TUBULAR DE CONCRETO SIMPLES</v>
          </cell>
          <cell r="C383" t="str">
            <v/>
          </cell>
          <cell r="D383" t="str">
            <v/>
          </cell>
        </row>
        <row r="384">
          <cell r="A384" t="str">
            <v>73856/001</v>
          </cell>
          <cell r="B384" t="str">
            <v>BOCA P/BUEIRO SIMPLES TUBULAR D=0,40M EM CONC CICLOP INCL FORMAS ESCA-VACAO REATERRO E MATERIAIS EXCL MATERIAL REATERRO JAZIDA E TRANSPORTE.</v>
          </cell>
          <cell r="C384" t="str">
            <v>UN</v>
          </cell>
          <cell r="D384">
            <v>244.86</v>
          </cell>
        </row>
        <row r="385">
          <cell r="A385" t="str">
            <v>73856/002</v>
          </cell>
          <cell r="B385" t="str">
            <v>BOCA PARA BUEIRO SIMPLES TUBULAR, DIAMETRO =0,60M, EM CONCRETO CICLOPICO, INCLUINDO FORMAS, ESCAVACAO, REATERRO E MATERIAIS, EXCLUINDO MATERIAL REATERRO JAZIDA E TRANSPORTE.</v>
          </cell>
          <cell r="C385" t="str">
            <v>UN</v>
          </cell>
          <cell r="D385">
            <v>414.56</v>
          </cell>
        </row>
        <row r="386">
          <cell r="A386" t="str">
            <v>73856/003</v>
          </cell>
          <cell r="B386" t="str">
            <v>BOCA PARA BUEIRO SIMPLES TUBULAR, DIAMETRO =0,80M, EM CONCRETO CICLOPICO, INCLUINDO FORMAS, ESCAVACAO, REATERRO E MATERIAIS, EXCLUINDO MATERIAL REATERRO JAZIDA E TRANSPORTE.</v>
          </cell>
          <cell r="C386" t="str">
            <v>UN</v>
          </cell>
          <cell r="D386">
            <v>637.28</v>
          </cell>
        </row>
        <row r="387">
          <cell r="A387" t="str">
            <v>73856/004</v>
          </cell>
          <cell r="B387" t="str">
            <v>BOCA PARA BUEIRO SIMPLES TUBULAR, DIAMETRO =1,00M, EM CONCRETO CICLOPICO, INCLUINDO FORMAS, ESCAVACAO, REATERRO E MATERIAIS, EXCLUINDO MATERIAL REATERRO JAZIDA E TRANSPORTE.</v>
          </cell>
          <cell r="C387" t="str">
            <v>UN</v>
          </cell>
          <cell r="D387">
            <v>917.98</v>
          </cell>
        </row>
        <row r="388">
          <cell r="A388" t="str">
            <v>73856/005</v>
          </cell>
          <cell r="B388" t="str">
            <v>BOCA PARA BUEIRO SIMPLES TUBULAR, DIAMETRO =1,20M, EM CONCRETO CICLOPICO, INCLUINDO FORMAS, ESCAVACAO, REATERRO E MATERIAIS, EXCLUINDO MATERIAL REATERRO JAZIDA E TRANSPORTE.</v>
          </cell>
          <cell r="C388" t="str">
            <v>UN</v>
          </cell>
          <cell r="D388">
            <v>1260.53</v>
          </cell>
        </row>
        <row r="389">
          <cell r="A389" t="str">
            <v>73856/006</v>
          </cell>
          <cell r="B389" t="str">
            <v>BOCA PARA BUEIRO DUPLO TUBULAR, DIAMETRO =0,40M, EM CONCRETO CICLOPICO, INCLUINDO FORMAS, ESCAVACAO, REATERRO E MATERIAIS, EXCLUINDO MATERIAL REATERRO JAZIDA E TRANSPORTE.</v>
          </cell>
          <cell r="C389" t="str">
            <v>UN</v>
          </cell>
          <cell r="D389">
            <v>353.37</v>
          </cell>
        </row>
        <row r="390">
          <cell r="A390" t="str">
            <v>73856/007</v>
          </cell>
          <cell r="B390" t="str">
            <v>BOCA PARA BUEIRO DUPLO TUBULAR, DIAMETRO =0,60M, EM CONCRETO CICLOPICO, INCLUINDO FORMAS, ESCAVACAO, REATERRO E MATERIAIS, EXCLUINDO MATERIAL REATERRO JAZIDA E TRANSPORTE.</v>
          </cell>
          <cell r="C390" t="str">
            <v>UN</v>
          </cell>
          <cell r="D390">
            <v>599.88</v>
          </cell>
        </row>
        <row r="391">
          <cell r="A391" t="str">
            <v>73856/008</v>
          </cell>
          <cell r="B391" t="str">
            <v>BOCA PARA BUEIRO DUPLO TUBULAR, DIAMETRO =0,80M, EM CONCRETO CICLOPICO, INCLUINDO FORMAS, ESCAVACAO, REATERRO E MATERIAIS, EXCLUINDO MATERIAL REATERRO JAZIDA E TRANSPORTE.</v>
          </cell>
          <cell r="C391" t="str">
            <v>UN</v>
          </cell>
          <cell r="D391">
            <v>921.12</v>
          </cell>
        </row>
        <row r="392">
          <cell r="A392" t="str">
            <v>73856/009</v>
          </cell>
          <cell r="B392" t="str">
            <v>BOCA PARA BUEIRO DUPLO TUBULAR, DIAMETRO =1,00M, EM CONCRETO CICLOPICO, INCLUINDO FORMAS, ESCAVACAO, REATERRO E MATERIAIS, EXCLUINDO MATERIAL REATERRO JAZIDA E TRANSPORTE.</v>
          </cell>
          <cell r="C392" t="str">
            <v>UN</v>
          </cell>
          <cell r="D392">
            <v>1322.32</v>
          </cell>
        </row>
        <row r="393">
          <cell r="A393" t="str">
            <v>73856/010</v>
          </cell>
          <cell r="B393" t="str">
            <v>BOCA PARA BUEIRO DUPLOTUBULAR, DIAMETRO =1,20M, EM CONCRETO CICLOPICO,INCLUINDO FORMAS, ESCAVACAO, REATERRO E MATERIAIS, EXCLUINDO MATERIALREATERRO JAZIDA E TRANSPORTE.</v>
          </cell>
          <cell r="C393" t="str">
            <v>UN</v>
          </cell>
          <cell r="D393">
            <v>1808.99</v>
          </cell>
        </row>
        <row r="394">
          <cell r="A394" t="str">
            <v>73856/011</v>
          </cell>
          <cell r="B394" t="str">
            <v>BOCA PARA BUEIRO TRIPLO TUBULAR, DIAMETRO =0,40M, EM CONCRETO CICLOPICO, INCLUINDO FORMAS, ESCAVACAO, REATERRO E MATERIAIS, EXCLUINDO MATERIAL REATERRO JAZIDA E TRANSPORTE.</v>
          </cell>
          <cell r="C394" t="str">
            <v>UN</v>
          </cell>
          <cell r="D394">
            <v>461.61</v>
          </cell>
        </row>
        <row r="395">
          <cell r="A395" t="str">
            <v>73856/012</v>
          </cell>
          <cell r="B395" t="str">
            <v>BOCA PARA BUEIRO TRIPLO TUBULAR, DIAMETRO =0,60M, EM CONCRETO CICLOPICO, INCLUINDO FORMAS, ESCAVACAO, REATERRO E MATERIAIS, EXCLUINDO MATERIAL REATERRO JAZIDA E TRANSPORTE.</v>
          </cell>
          <cell r="C395" t="str">
            <v>UN</v>
          </cell>
          <cell r="D395">
            <v>784.94</v>
          </cell>
        </row>
        <row r="396">
          <cell r="A396" t="str">
            <v>73856/013</v>
          </cell>
          <cell r="B396" t="str">
            <v>BOCA PARA BUEIRO TRIPLO TUBULAR, DIAMETRO =0,80M, EM CONCRETO CICLOPICO, INCLUINDO FORMAS, ESCAVACAO, REATERRO E MATERIAIS, EXCLUINDO MATERIAL REATERRO JAZIDA E TRANSPORTE.</v>
          </cell>
          <cell r="C396" t="str">
            <v>UN</v>
          </cell>
          <cell r="D396">
            <v>1204.69</v>
          </cell>
        </row>
        <row r="397">
          <cell r="A397" t="str">
            <v>73856/014</v>
          </cell>
          <cell r="B397" t="str">
            <v>BOCA PARA BUEIRO TRIPLO TUBULAR, DIAMETRO =1,00M, EM CONCRETO CICLOPICO, INCLUINDO FORMAS, ESCAVACAO, REATERRO E MATERIAIS, EXCLUINDO MATERIAL REATERRO JAZIDA E TRANSPORTE.</v>
          </cell>
          <cell r="C397" t="str">
            <v>UN</v>
          </cell>
          <cell r="D397">
            <v>1726.93</v>
          </cell>
        </row>
        <row r="398">
          <cell r="A398" t="str">
            <v>73856/015</v>
          </cell>
          <cell r="B398" t="str">
            <v>BOCA PARA BUEIRO TRIPLO TUBULAR, DIAMETRO =1,20M, EM CONCRETO CICLOPICO, INCLUINDO FORMAS, ESCAVACAO, REATERRO E MATERIAIS, EXCLUINDO MATERIAL REATERRO JAZIDA E TRANSPORTE.</v>
          </cell>
          <cell r="C398" t="str">
            <v>UN</v>
          </cell>
          <cell r="D398">
            <v>2357.44</v>
          </cell>
        </row>
        <row r="399">
          <cell r="A399">
            <v>73950</v>
          </cell>
          <cell r="B399" t="str">
            <v>CAIXA RALO "BOCA DE LOBO" EM ALVENARIA C/GRELHA FERRO</v>
          </cell>
          <cell r="C399" t="str">
            <v/>
          </cell>
          <cell r="D399" t="str">
            <v/>
          </cell>
        </row>
        <row r="400">
          <cell r="A400" t="str">
            <v>73950/001</v>
          </cell>
          <cell r="B400" t="str">
            <v>CAIXA TIPO ”BOCA LOBO” 30X90X90CM, EM ALV TIJ MACICO 1 VEZ, REVESTIDACOM ARGAMASSA 1:4 CIMENTO:AREIA, SOBRE BASE DE CONCRETO SIMPLES FCK=10MPA, COM GRELHA FOFO 135KG, INCLUINDO ESCAVACAO E REATERRO.</v>
          </cell>
          <cell r="C400" t="str">
            <v>UN</v>
          </cell>
          <cell r="D400">
            <v>690.83</v>
          </cell>
        </row>
        <row r="401">
          <cell r="A401">
            <v>73963</v>
          </cell>
          <cell r="B401" t="str">
            <v>POCO VISITA ANEL CONCRETO P/COLETOR ESGOTO SANITARIO</v>
          </cell>
          <cell r="C401" t="str">
            <v/>
          </cell>
          <cell r="D401" t="str">
            <v/>
          </cell>
        </row>
        <row r="402">
          <cell r="A402" t="str">
            <v>73963/001</v>
          </cell>
          <cell r="B402" t="str">
            <v>POCO DE VISITA PARA REDE DE ESG. SANIT., EM ANEIS DE CONCRETO, DIÂMETRO = 60CM, PROF=80CM, INCLUINDO DEGRAU, EXCLUINDO TAMPAO FERRO FUNDIDO.</v>
          </cell>
          <cell r="C402" t="str">
            <v>UN</v>
          </cell>
          <cell r="D402">
            <v>199.71</v>
          </cell>
        </row>
        <row r="403">
          <cell r="A403" t="str">
            <v>73963/002</v>
          </cell>
          <cell r="B403" t="str">
            <v>POCO DE VISITA PARA REDE DE ESG. SANIT., EM ANEIS DE CONCRETO, DIÂMETRO = 60CM, PROF = 100CM, INCLUINDO DEGRAU, EXCLUINDO TAMPAO FERRO FUNDIDO.</v>
          </cell>
          <cell r="C403" t="str">
            <v>UN</v>
          </cell>
          <cell r="D403">
            <v>247.9</v>
          </cell>
        </row>
        <row r="404">
          <cell r="A404" t="str">
            <v>73963/003</v>
          </cell>
          <cell r="B404" t="str">
            <v>POCO DE VISITA PARA REDE DE ESG. SANIT., EM ANEIS DE CONCRETO, DIÂMETRO = 60CM, PROF = 60CM, INCLUINDO DEGRAU, EXCLUINDO TAMPAO FERRO FUNDIDO.</v>
          </cell>
          <cell r="C404" t="str">
            <v>UN</v>
          </cell>
          <cell r="D404">
            <v>175.41</v>
          </cell>
        </row>
        <row r="405">
          <cell r="A405" t="str">
            <v>73963/004</v>
          </cell>
          <cell r="B405" t="str">
            <v>POCO DE VISITA PARA REDE DE ESG. SANIT., EM ANEIS DE CONCRETO, DIÂMETRO = 60CM E 110CM, PROF = 105CM, INCLUINDO DEGRAU, EXCLUINDO TAMPAO FERRO FUNDIDO.</v>
          </cell>
          <cell r="C405" t="str">
            <v>UN</v>
          </cell>
          <cell r="D405">
            <v>759.26</v>
          </cell>
        </row>
        <row r="406">
          <cell r="A406" t="str">
            <v>73963/005</v>
          </cell>
          <cell r="B406" t="str">
            <v>POCO DE VISITA PARA REDE DE ESG. SANIT., EM ANEIS DE CONCRETO, DIÂMETRO = 60CM E 110CM, PROF = 120CM, INCLUINDO DEGRAU, EXCLUINDO TAMPAO FERRO FUNDIDO.</v>
          </cell>
          <cell r="C406" t="str">
            <v>UN</v>
          </cell>
          <cell r="D406">
            <v>830.68</v>
          </cell>
        </row>
        <row r="407">
          <cell r="A407" t="str">
            <v>73963/006</v>
          </cell>
          <cell r="B407" t="str">
            <v>POCO DE VISITA PARA REDE DE ESG. SANIT., EM ANEIS DE CONCRETO, DIÂMETRO = 60CM E 110CM, PROF = 140CM, INCLUINDO DEGRAU, EXCLUINDO TAMPAO FERRO FUNDIDO.</v>
          </cell>
          <cell r="C407" t="str">
            <v>UN</v>
          </cell>
          <cell r="D407">
            <v>938.93</v>
          </cell>
        </row>
        <row r="408">
          <cell r="A408" t="str">
            <v>73963/007</v>
          </cell>
          <cell r="B408" t="str">
            <v>POCO DE VISITA PARA REDE DE ESG. SANIT., EM ANEIS DE CONCRETO, DIÂMETRO = 60CM E 110CM, PROF = 150CM, INCLUINDO DEGRAU, EXCLUINDO TAMPAO FERRO FUNDIDO.</v>
          </cell>
          <cell r="C408" t="str">
            <v>UN</v>
          </cell>
          <cell r="D408">
            <v>993.14</v>
          </cell>
        </row>
        <row r="409">
          <cell r="A409" t="str">
            <v>73963/008</v>
          </cell>
          <cell r="B409" t="str">
            <v>POCO DE VISITA PARA REDE DE ESG. SANIT., EM ANEIS DE CONCRETO, DIÂMETRO = 60CM E 110CM, PROF = 160CM, INCLUINDO DEGRAU, EXCLUINDO TAMPAO FERRO FUNDIDO.</v>
          </cell>
          <cell r="C409" t="str">
            <v>UN</v>
          </cell>
          <cell r="D409">
            <v>997.97</v>
          </cell>
        </row>
        <row r="410">
          <cell r="A410" t="str">
            <v>73963/009</v>
          </cell>
          <cell r="B410" t="str">
            <v>POCO DE VISITA PARA REDE DE ESG. SANIT., EM ANEIS DE CONCRETO, DIÂMETRO = 110CM, PROF = 170CM, INCLUINDO DEGRAU, EXCLUINDO TAMPAO FERRO FUNDIDO.</v>
          </cell>
          <cell r="C410" t="str">
            <v>UN</v>
          </cell>
          <cell r="D410">
            <v>1069.17</v>
          </cell>
        </row>
        <row r="411">
          <cell r="A411" t="str">
            <v>73963/010</v>
          </cell>
          <cell r="B411" t="str">
            <v>POCO DE VISITA PARA REDE DE ESG. SANIT., EM ANEIS DE CONCRETO, DIÂMETRO = 60CM E 110CM, PROF = 200CM, INCLUINDO DEGRAU, EXCLUINDO TAMPAO FERRO FUNDIDO.</v>
          </cell>
          <cell r="C411" t="str">
            <v>UN</v>
          </cell>
          <cell r="D411">
            <v>1133.19</v>
          </cell>
        </row>
        <row r="412">
          <cell r="A412" t="str">
            <v>73963/011</v>
          </cell>
          <cell r="B412" t="str">
            <v>POCO DE VISITA PARA REDE DE ESG. SANIT., EM ANEIS DE CONCRETO, DIÂMETRO = 60CM E 110CM, PROF = 230CM, INCLUINDO DEGRAU, EXCLUINDO TAMPAO FERRO FUNDIDO.</v>
          </cell>
          <cell r="C412" t="str">
            <v>UN</v>
          </cell>
          <cell r="D412">
            <v>1217.47</v>
          </cell>
        </row>
        <row r="413">
          <cell r="A413" t="str">
            <v>73963/012</v>
          </cell>
          <cell r="B413" t="str">
            <v>POCO DE VISITA PARA REDE DE ESG. SANIT., EM ANEIS DE CONCRETO, DIÂMETRO = 60CM E 110CM, PROF = 260CM, INCLUINDO DEGRAU, EXCLUINDO TAMPAO FERRO FUNDIDO.</v>
          </cell>
          <cell r="C413" t="str">
            <v>UN</v>
          </cell>
          <cell r="D413">
            <v>1347.61</v>
          </cell>
        </row>
        <row r="414">
          <cell r="A414" t="str">
            <v>73963/013</v>
          </cell>
          <cell r="B414" t="str">
            <v>POCO DE VISITA PARA REDE DE ESG. SANIT., EM ANEIS DE CONCRETO, DIÂMETRO = 60CM E 110CM, PROF = 290CM, INCLUINDO DEGRAU, EXCLUINDO TAMPAO FERRO FUNDIDO.</v>
          </cell>
          <cell r="C414" t="str">
            <v>UN</v>
          </cell>
          <cell r="D414">
            <v>1473.31</v>
          </cell>
        </row>
        <row r="415">
          <cell r="A415" t="str">
            <v>73963/014</v>
          </cell>
          <cell r="B415" t="str">
            <v>POCO DE VISITA PARA REDE DE ESG. SANIT., EM ANEIS DE CONCRETO, DIÂMETRO = 60CM E 110CM, PROF = 320CM, INCLUINDO DEGRAU, EXCLUINDO TAMPAO FERRO FUNDIDO.</v>
          </cell>
          <cell r="C415" t="str">
            <v>UN</v>
          </cell>
          <cell r="D415">
            <v>1544.95</v>
          </cell>
        </row>
        <row r="416">
          <cell r="A416" t="str">
            <v>73963/015</v>
          </cell>
          <cell r="B416" t="str">
            <v>POCO DE VISITA PARA REDE DE ESG. SANIT., EM ANEIS DE CONCRETO, DIÂMETRO = 60CM E 110CM, PROF = 350CM, INCLUINDO DEGRAU, EXCLUINDO TAMPAO FERRO FUNDIDO.</v>
          </cell>
          <cell r="C416" t="str">
            <v>UN</v>
          </cell>
          <cell r="D416">
            <v>1679.55</v>
          </cell>
        </row>
        <row r="417">
          <cell r="A417" t="str">
            <v>73963/016</v>
          </cell>
          <cell r="B417" t="str">
            <v>POCO DE VISITA PARA REDE DE ESG. SANIT., EM ANEIS DE CONCRETO, DIÂMETRO = 60CM E 110CM, PROF = 380CM, INCLUINDO DEGRAU, EXCLUINDO TAMPAO FERRO FUNDIDO.</v>
          </cell>
          <cell r="C417" t="str">
            <v>UN</v>
          </cell>
          <cell r="D417">
            <v>1796.47</v>
          </cell>
        </row>
        <row r="418">
          <cell r="A418" t="str">
            <v>73963/017</v>
          </cell>
          <cell r="B418" t="str">
            <v>POCO DE VISITA PARA REDE DE ESG. SANIT., EM ANEIS DE CONCRETO, DIÂMETRO = 60CM E 110CM, PROF = 410CM, INCLUINDO DEGRAU, EXCLUINDO TAMPAO FERRO FUNDIDO.</v>
          </cell>
          <cell r="C418" t="str">
            <v>UN</v>
          </cell>
          <cell r="D418">
            <v>1931.45</v>
          </cell>
        </row>
        <row r="419">
          <cell r="A419" t="str">
            <v>73963/018</v>
          </cell>
          <cell r="B419" t="str">
            <v>POCO DE VISITA PARA REDE DE ESG. SANIT., EM ANEIS DE CONCRETO, DIÂMETRO = 60CM E 110CM, PROF = 440CM, INCLUINDO DEGRAU, EXCLUINDO TAMPAO FERRO FUNDIDO.</v>
          </cell>
          <cell r="C419" t="str">
            <v>UN</v>
          </cell>
          <cell r="D419">
            <v>2025.01</v>
          </cell>
        </row>
        <row r="420">
          <cell r="A420" t="str">
            <v>73963/019</v>
          </cell>
          <cell r="B420" t="str">
            <v>POCO DE VISITA PARA REDE DE ESG. SANIT., EM ANEIS DE CONCRETO, DIÂMETRO = 60CM E 110CM, PROF = 470CM, INCLUINDO DEGRAU, EXCLUINDO TAMPAO FERRO FUNDIDO.</v>
          </cell>
          <cell r="C420" t="str">
            <v>UN</v>
          </cell>
          <cell r="D420">
            <v>2150.9299999999998</v>
          </cell>
        </row>
        <row r="421">
          <cell r="A421" t="str">
            <v>73963/020</v>
          </cell>
          <cell r="B421" t="str">
            <v>POCO DE VISITA PARA REDE DE ESG. SANIT., EM ANEIS DE CONCRETO, DIÂMETRO = 60CM E 110CM, PROF = 500CM, INCLUINDO DEGRAU, EXCLUINDO TAMPAO FERRO FUNDIDO.</v>
          </cell>
          <cell r="C421" t="str">
            <v>UN</v>
          </cell>
          <cell r="D421">
            <v>2276.48</v>
          </cell>
        </row>
        <row r="422">
          <cell r="A422" t="str">
            <v>73963/021</v>
          </cell>
          <cell r="B422" t="str">
            <v>POCO DE VISITA PARA REDE DE ESG. SANIT., EM ANEIS DE CONCRETO, DIÂMETRO = 60CM E 110CM, PROF = 530CM, INCLUINDO DEGRAU, EXCLUINDO TAMPAO FERRO FUNDIDO.</v>
          </cell>
          <cell r="C422" t="str">
            <v>UN</v>
          </cell>
          <cell r="D422">
            <v>2409.54</v>
          </cell>
        </row>
        <row r="423">
          <cell r="A423" t="str">
            <v>73963/022</v>
          </cell>
          <cell r="B423" t="str">
            <v>POCO DE VISITA PARA REDE DE ESG. SANIT., EM ANEIS DE CONCRETO, DIÂMETRO = 60CM E 110CM, PROF = 560CM, INCLUINDO DEGRAU, EXCLUINDO TAMPAO FERRO FUNDIDO.</v>
          </cell>
          <cell r="C423" t="str">
            <v>UN</v>
          </cell>
          <cell r="D423">
            <v>2535.1</v>
          </cell>
        </row>
        <row r="424">
          <cell r="A424" t="str">
            <v>73963/023</v>
          </cell>
          <cell r="B424" t="str">
            <v>POCO DE VISITA PARA REDE DE ESG. SANIT., EM ANEIS DE CONCRETO, DIÂMETRO = 60CM E 110CM, PROF = 590CM, INCLUINDO DEGRAU, EXCLUINDO TAMPAO FERRO FUNDIDO.</v>
          </cell>
          <cell r="C424" t="str">
            <v>UN</v>
          </cell>
          <cell r="D424">
            <v>2660.65</v>
          </cell>
        </row>
        <row r="425">
          <cell r="A425" t="str">
            <v>73963/024</v>
          </cell>
          <cell r="B425" t="str">
            <v>POCO DE VISITA PARA REDE DE ESG. SANIT., EM ANEIS DE CONCRETO, DIÂMETRO = 60CM E 110CM, PROF = 690CM, INCLUINDO DEGRAU, EXCLUINDO TAMPAO FERRO FUNDIDO.</v>
          </cell>
          <cell r="C425" t="str">
            <v>UN</v>
          </cell>
          <cell r="D425">
            <v>2786.83</v>
          </cell>
        </row>
        <row r="426">
          <cell r="A426" t="str">
            <v>73963/025</v>
          </cell>
          <cell r="B426" t="str">
            <v>POCO DE VISITA PARA REDE DE ESG. SANIT., EM ANEIS DE CONCRETO, DIÂMETRO = 60CM E 110CM, PROF = 650CM, INCLUINDO DEGRAU, EXCLUINDO TAMPAO FERRO FUNDIDO.</v>
          </cell>
          <cell r="C426" t="str">
            <v>UN</v>
          </cell>
          <cell r="D426">
            <v>2912.38</v>
          </cell>
        </row>
        <row r="427">
          <cell r="A427" t="str">
            <v>73963/026</v>
          </cell>
          <cell r="B427" t="str">
            <v>POCO DE VISITA PARA REDE DE ESG. SANIT., EM ANEIS DE CONCRETO, DIÂMETRO = 60CM E 110CM, PROF = 680CM, INCLUINDO DEGRAU, EXCLUINDO TAMPAO FERRO FUNDIDO.</v>
          </cell>
          <cell r="C427" t="str">
            <v>UN</v>
          </cell>
          <cell r="D427">
            <v>3038.3</v>
          </cell>
        </row>
        <row r="428">
          <cell r="A428" t="str">
            <v>73963/027</v>
          </cell>
          <cell r="B428" t="str">
            <v>POCO DE VISITA PARA REDE DE ESG. SANIT., EM ANEIS DE CONCRETO, DIÂMETRO = 60CM E 110CM, PROF = 710CM, INCLUINDO DEGRAU, EXCLUINDO TAMPAO FERRO FUNDIDO.</v>
          </cell>
          <cell r="C428" t="str">
            <v>UN</v>
          </cell>
          <cell r="D428">
            <v>3163.86</v>
          </cell>
        </row>
        <row r="429">
          <cell r="A429" t="str">
            <v>73963/028</v>
          </cell>
          <cell r="B429" t="str">
            <v>POCO VISITA ESG SANIT ANEL CONC PRE-MOLD PROF=1,20M C/TAMPAOFF TIPO MEDIO(AD)D=60CM 125KG/DEGRAUS FF/REJUNTAMENTO ANEIS/REVEST LISO CALHA INTERNA C/ARG CIM/AREIA 1:4. BASE/BANQUETAEM CONCR FCK=10MPA</v>
          </cell>
          <cell r="C429" t="str">
            <v>UN</v>
          </cell>
          <cell r="D429">
            <v>981.69</v>
          </cell>
        </row>
        <row r="430">
          <cell r="A430" t="str">
            <v>73963/029</v>
          </cell>
          <cell r="B430" t="str">
            <v>POCO VISITA ESG SANIT ANEL CONC PRE-MOLD PROF=1,40M C/TAMPAOFF TIPO MEDIO(AD)D=60CM 125KG/DEGRAUS FF/REJUNTAMENTO ANEIS/REVEST LISO CALHA INTERNA C/ARG CIM/AREIA 1:4. BASE/BANQUETAEM CONCR FCK=10MPA</v>
          </cell>
          <cell r="C430" t="str">
            <v>UN</v>
          </cell>
          <cell r="D430">
            <v>1066.23</v>
          </cell>
        </row>
        <row r="431">
          <cell r="A431" t="str">
            <v>73963/030</v>
          </cell>
          <cell r="B431" t="str">
            <v>POCO VISITA ESG SANIT ANEL CONC PRE-MOLD PROF=1,50M C/TAMPAOFF TIPO MEDIO(AD)D=60CM 125KG/DEGRAUS FF/REJUNTAMENTO ANEIS/REVEST LISO CALHA INTERNA C/ARG CIM/AREIA 1:4. BASE/BANQUETAEM CONCR FCK=10MPA</v>
          </cell>
          <cell r="C431" t="str">
            <v>UN</v>
          </cell>
          <cell r="D431">
            <v>1156.57</v>
          </cell>
        </row>
        <row r="432">
          <cell r="A432" t="str">
            <v>73963/031</v>
          </cell>
          <cell r="B432" t="str">
            <v>POCO VISITA ESG SANIT ANEL CONC PRE-MOLD PROF=1,60M C/TAMPAOFF TIPO MEDIO(AD)D=60CM 125KG/DEGRAUS FF/REJUNTAMENTO ANEIS/REVEST LISO CALHA INTERNA C/ARG CIM/AREIA 1:4. BASE/BANQUETAEM CONCR FCK=10MPA</v>
          </cell>
          <cell r="C432" t="str">
            <v>UN</v>
          </cell>
          <cell r="D432">
            <v>1161.99</v>
          </cell>
        </row>
        <row r="433">
          <cell r="A433" t="str">
            <v>73963/032</v>
          </cell>
          <cell r="B433" t="str">
            <v>POCO VISITA ESG SANIT ANEL CONC PRE-MOLD PROF=1,70M C/TAMPAOFF TIPO MEDIO(AD)D=60CM 125KG/DEGRAUS FF/REJUNTAMENTO ANEIS/REVEST LISO CALHA INTERNA C/ARG CIM/AREIA 1:4. BASE/BANQUETAEM CONCR FCK=10MPA</v>
          </cell>
          <cell r="C433" t="str">
            <v>UN</v>
          </cell>
          <cell r="D433">
            <v>1179.1199999999999</v>
          </cell>
        </row>
        <row r="434">
          <cell r="A434" t="str">
            <v>73963/033</v>
          </cell>
          <cell r="B434" t="str">
            <v>POCO VISITA ESG SANIT ANEL CONC PRE-MOLD PROF=2,00M C/TAMPAOFF TIPO MEDIO(AD)D=60CM 125KG/DEGRAUS FF/REJUNTAMENTO ANEIS/REVEST LISO CALHA INTERNA C/ARG CIM/AREIA 1:4. BASE/BANQUETAEM CONCR FCK=10MPA</v>
          </cell>
          <cell r="C434" t="str">
            <v>UN</v>
          </cell>
          <cell r="D434">
            <v>1305.81</v>
          </cell>
        </row>
        <row r="435">
          <cell r="A435" t="str">
            <v>73963/034</v>
          </cell>
          <cell r="B435" t="str">
            <v>POCO VISITA ESG SANIT ANEL CONC PRE MOLD PROF=2,30M C/TAMPAOFF TIPO MEDIO(AD)D=60CM 125KG/DEGRAUS FF/REJUNTAMENTO ANEIS/REVEST LISO CALHA INTERNA C/ARG CIM/AREIA 1:4. BASE/BANQUETAEM CONCR FCK=10MPA</v>
          </cell>
          <cell r="C435" t="str">
            <v>UN</v>
          </cell>
          <cell r="D435">
            <v>1378.88</v>
          </cell>
        </row>
        <row r="436">
          <cell r="A436" t="str">
            <v>73963/035</v>
          </cell>
          <cell r="B436" t="str">
            <v>POCO VISITA ESG SANIT ANEL CONC PRE-MOLD PROF=2,60M C/TAMPAOFF TIPO MEDIO(AD)D=60CM 125KG/DEGRAUS FF/REJUNTAMENTO ANEIS/REVEST LISO CALHA INTERNA C/ARG CIM/AREIA 1:4. BASE/BANQUETAEM CONCR FCK=10MPA</v>
          </cell>
          <cell r="C436" t="str">
            <v>UN</v>
          </cell>
          <cell r="D436">
            <v>1505.57</v>
          </cell>
        </row>
        <row r="437">
          <cell r="A437" t="str">
            <v>73963/036</v>
          </cell>
          <cell r="B437" t="str">
            <v>POCO VISITA ESG SANIT ANEL CONC PRE-MOLD PROF=2,90M C/TAMPAOFF TIPO MEDIO(AD) D=60CM 125KG/DEGRAUS FF/REJUNTAMENTO ANEIS/REVEST LISO CALHA INTERNA C/ARG CIM/AREIA 1:4. BASE/BANQUETAEM CONCR FCK=10MPA</v>
          </cell>
          <cell r="C437" t="str">
            <v>UN</v>
          </cell>
          <cell r="D437">
            <v>1632.26</v>
          </cell>
        </row>
        <row r="438">
          <cell r="A438" t="str">
            <v>73963/037</v>
          </cell>
          <cell r="B438" t="str">
            <v>POCO VISITA ESG SANIT ANEL CONC PRE-MOLD PROF=3,20M C/TAMPAOFF TIPO MEDIO(AD)D=60CM 125KG/DEGRAUS FF/REJUNTAMENTOANEIS/REVEST LISO CALHA INTERNA C/ARG CIM/AREIA 1:4. BASE/BANQUETAEM CONCR FCK=10MPA</v>
          </cell>
          <cell r="C438" t="str">
            <v>UN</v>
          </cell>
          <cell r="D438">
            <v>1726.95</v>
          </cell>
        </row>
        <row r="439">
          <cell r="A439" t="str">
            <v>73963/038</v>
          </cell>
          <cell r="B439" t="str">
            <v>POCO VISITA ESG SANIT ANEL CONC PRE-MOLD PROF=3,50M C/TAMPAOFF TIPO MEDIO(AD)D=60CM 125KG/DEGRAUS FF/REJUNTAMENTO/ANEIS/REVEST LISO CALHA INTERNA C/ARG CIM/AREIA 1:4. BASE/BANQUETAEM CONCR FCK=10MPA</v>
          </cell>
          <cell r="C439" t="str">
            <v>UN</v>
          </cell>
          <cell r="D439">
            <v>1853.98</v>
          </cell>
        </row>
        <row r="440">
          <cell r="A440" t="str">
            <v>73963/039</v>
          </cell>
          <cell r="B440" t="str">
            <v>POCO VISITA ESG SANIT ANEL CONC PRE-MOLD PROF=3,80M C/TAMPAOFF TIPO MEDIO(AD)D=60CM 125KG/DEGRAUS FF/REJUNTAMENTO ANEIS/REVEST LISO CALHA INTERNA C/ARG CIM/AREIA 1:4. BASE/BANQUETAEM CONCR FCK=10MPA</v>
          </cell>
          <cell r="C440" t="str">
            <v>UN</v>
          </cell>
          <cell r="D440">
            <v>1980.89</v>
          </cell>
        </row>
        <row r="441">
          <cell r="A441" t="str">
            <v>73963/040</v>
          </cell>
          <cell r="B441" t="str">
            <v>POCO VISITA ESG SANIT ANEL CONC PRE-MOLD PROF=4,10M C/TAMPAOFF TIPO MEDIO(AD)D=60CM 125KG/DEGRAUS FF/REJUNTAMENTO ANEIS/REVEST LISO CALHA INTERNA C/ARG CIM/AREIA 1:4. BASE/BANQUETAEM CONCR FCK=10MPA</v>
          </cell>
          <cell r="C441" t="str">
            <v>UN</v>
          </cell>
          <cell r="D441">
            <v>2073.0500000000002</v>
          </cell>
        </row>
        <row r="442">
          <cell r="A442" t="str">
            <v>73963/041</v>
          </cell>
          <cell r="B442" t="str">
            <v>POCO VISITA ESG SANIT ANEL CONC PRE MOLD PROF=4,40M C/TAMPAOFF TIPO MEDIO(AD)D=60CM 125KG/DEGRAUS FF/REJUNTAMENTO ANEIS/REVEST LISO CALHA INTERNA C/ARG CIM/AREIA 1:4. BASE/BANQUETAEM CONCR FCK=10MPA</v>
          </cell>
          <cell r="C442" t="str">
            <v>UN</v>
          </cell>
          <cell r="D442">
            <v>2198.75</v>
          </cell>
        </row>
        <row r="443">
          <cell r="A443" t="str">
            <v>73963/042</v>
          </cell>
          <cell r="B443" t="str">
            <v>POCO VISITA ESG SANIT ANEL CONC PRE-MOLD PROF=4,70M C/TAMPAOFF TIPO MEDIO(AD)D=60CM 125KG/DEGRAUS FF/REJUNTAMENTO ANEIS/REVEST LISO CALHA INTERNA C/ARG CIM/AREIA 1:4. BASE/BANQUETAEM CONCR FCK=10MPA</v>
          </cell>
          <cell r="C443" t="str">
            <v>UN</v>
          </cell>
          <cell r="D443">
            <v>2297.2199999999998</v>
          </cell>
        </row>
        <row r="444">
          <cell r="A444" t="str">
            <v>73963/043</v>
          </cell>
          <cell r="B444" t="str">
            <v>POCO VISITA ESG SANIT ANEL CONC PRE-MOLD PROF=5,00M C/TAMPAOFF TIPO MEDIO(AD)D=60CM 125KG/DEGRAUS FF/REJUNTAMENTO ANEIS/REVEST LISO CALHA INTERNA C/ARG CIM/AREIA 1:4. BASE/BANQUETAEM CONCR FCK=10MPA</v>
          </cell>
          <cell r="C444" t="str">
            <v>UN</v>
          </cell>
          <cell r="D444">
            <v>2404.92</v>
          </cell>
        </row>
        <row r="445">
          <cell r="A445" t="str">
            <v>73963/044</v>
          </cell>
          <cell r="B445" t="str">
            <v>POCO VISITA ESG SANIT ANEL CONC PRE-MOLD PROF=0,80M C/TAMPAOFF TIPO MEDIO(AD)D=60CM 125KG/DEGRAUS FF/REJUNTAMENTO ANEIS/REVEST LISO CALHA INTERNA C/ARG CIM/AREIA 1:4. BASE/BANQUETAEM CONCR FCK=10MPA</v>
          </cell>
          <cell r="C445" t="str">
            <v>UN</v>
          </cell>
          <cell r="D445">
            <v>430.9</v>
          </cell>
        </row>
        <row r="446">
          <cell r="A446" t="str">
            <v>73963/045</v>
          </cell>
          <cell r="B446" t="str">
            <v>POCO DE VISITA PARA REDE DE ESG. SANIT., EM ANEIS DE CONCRETO, DIÂMETRO = 60CM E 110CM, PROF = 240CM, INCLUINDO DEGRAU, EXCLUINDO TAMPAO FERRO FUNDIDO.</v>
          </cell>
          <cell r="C446" t="str">
            <v>UN</v>
          </cell>
          <cell r="D446">
            <v>1269.5999999999999</v>
          </cell>
        </row>
        <row r="447">
          <cell r="A447" t="str">
            <v>73963/046</v>
          </cell>
          <cell r="B447" t="str">
            <v>POCO DE VISITA PARA REDE DE ESG. SANIT., EM ANEIS DE CONCRETO, DIÂMETRO = 60CM E 110CM, PROF = 250CM, INCLUINDO DEGRAU, EXCLUINDO TAMPAO FERRO FUNDIDO.</v>
          </cell>
          <cell r="C447" t="str">
            <v>UN</v>
          </cell>
          <cell r="D447">
            <v>1304.23</v>
          </cell>
        </row>
        <row r="448">
          <cell r="A448" t="str">
            <v>73963/047</v>
          </cell>
          <cell r="B448" t="str">
            <v>POCO DE VISITA PARA REDE DE ESG. SANIT., EM ANEIS DE CONCRETO, DIÂMETRO = 60CM E 110CM, PROF = 280CM, INCLUINDO DEGRAU, EXCLUINDO TAMPAO FERRO FUNDIDO.</v>
          </cell>
          <cell r="C448" t="str">
            <v>UN</v>
          </cell>
          <cell r="D448">
            <v>1431.41</v>
          </cell>
        </row>
        <row r="449">
          <cell r="A449" t="str">
            <v>73963/048</v>
          </cell>
          <cell r="B449" t="str">
            <v>POCO DE VISITA PARA REDE DE ESG. SANIT., EM ANEIS DE CONCRETO, DIÂMETRO = 60CM E 110CM, PROF = 310CM, INCLUINDO DEGRAU, EXCLUINDO TAMPAO FERRO FUNDIDO.</v>
          </cell>
          <cell r="C449" t="str">
            <v>UN</v>
          </cell>
          <cell r="D449">
            <v>1521.07</v>
          </cell>
        </row>
        <row r="450">
          <cell r="A450">
            <v>74124</v>
          </cell>
          <cell r="B450" t="str">
            <v>POCO VISITA CONCRETO ARMADO P/COLETOR AGUAS PLUVIAIS</v>
          </cell>
          <cell r="C450" t="str">
            <v/>
          </cell>
          <cell r="D450" t="str">
            <v/>
          </cell>
        </row>
        <row r="451">
          <cell r="A451" t="str">
            <v>74124/001</v>
          </cell>
          <cell r="B451" t="str">
            <v>POCO VISITA AG PLUV:CONC ARM 1X1X1,40M COLETOR D=40 A 50CMPAREDE E=15CM BASE CONC FCK=10MPA REVEST C/ARG CIM/AREIA 1:4DEGRAUS FF INCL FORN TODOS MATERIAIS</v>
          </cell>
          <cell r="C451" t="str">
            <v>UN</v>
          </cell>
          <cell r="D451">
            <v>1188.5</v>
          </cell>
        </row>
        <row r="452">
          <cell r="A452" t="str">
            <v>74124/002</v>
          </cell>
          <cell r="B452" t="str">
            <v>POCO VISITA AG PLUV:CONC ARM 1,10X1,10X1,40M COLETOR D=60CMPAREDE E=15CM BASE CONC FCK=10MPA REVEST C/ARG CIM/AREIA 1:4DEGRAUS FF INCL FORN TODOS MATERIAIS</v>
          </cell>
          <cell r="C452" t="str">
            <v>UN</v>
          </cell>
          <cell r="D452">
            <v>1383.59</v>
          </cell>
        </row>
        <row r="453">
          <cell r="A453" t="str">
            <v>74124/003</v>
          </cell>
          <cell r="B453" t="str">
            <v>POCO VISITA AG PLUV:CONC ARM 1,20X1,20X1,40M COLETOR D=70CMPAREDE E=15CM BASE CONC FCK=10MPA REVEST C/ARG CIM/AREIA 1:4DEGRAUS FF INCL FORN TODOS MATERIAIS</v>
          </cell>
          <cell r="C453" t="str">
            <v>UN</v>
          </cell>
          <cell r="D453">
            <v>1496.85</v>
          </cell>
        </row>
        <row r="454">
          <cell r="A454" t="str">
            <v>74124/004</v>
          </cell>
          <cell r="B454" t="str">
            <v>POCO VISITA AG PLUV:CONC ARM 1,30X1,30X1,40M COLETOR D=80CMPAREDE E=15CM BASE CONC FCK=10MPA REVEST C/ARG CIM/AREIA 1:4DEGRAUS FF INCL FORN TODOS MATERIAIS</v>
          </cell>
          <cell r="C454" t="str">
            <v>UN</v>
          </cell>
          <cell r="D454">
            <v>1673.87</v>
          </cell>
        </row>
        <row r="455">
          <cell r="A455" t="str">
            <v>74124/005</v>
          </cell>
          <cell r="B455" t="str">
            <v>POCO VISITA CONCRETO ARMADO P/AG PLUV 1,40X1,40X1,50M COLETOR D=90CMPAREDE E=15CM BASE CONCRETO FCK=10MPA REVESTIDO C/ARG CIM/AREIA 1:4DEGRAUS FF INCL FORN TODOS MATERIAIS</v>
          </cell>
          <cell r="C455" t="str">
            <v>UN</v>
          </cell>
          <cell r="D455">
            <v>1962.32</v>
          </cell>
        </row>
        <row r="456">
          <cell r="A456" t="str">
            <v>74124/006</v>
          </cell>
          <cell r="B456" t="str">
            <v>POCO VISITA AG PLUV:CONC ARM 1,50X1,50X1,60M COLETOR D=1M PAREDE E=15CM BASE CONC FCK=10MPA REVEST C/ARG CIM/AREIA 1:4DEGRAUS FF INCL FORN TODOS MATERIAIS</v>
          </cell>
          <cell r="C456" t="str">
            <v>UN</v>
          </cell>
          <cell r="D456">
            <v>2154.94</v>
          </cell>
        </row>
        <row r="457">
          <cell r="A457" t="str">
            <v>74124/007</v>
          </cell>
          <cell r="B457" t="str">
            <v>POCO VISITA AG PLUV:CONC ARM 1,60X1,60X1,70M COLETOR D=1,10MPAREDE E=15CM BASE CONC FCK=10MPA REVEST C/ARG CIM/AREIA 1:4DEGRAUS FF INCL FORN TODOS MATERIAIS</v>
          </cell>
          <cell r="C457" t="str">
            <v>UN</v>
          </cell>
          <cell r="D457">
            <v>2344.4499999999998</v>
          </cell>
        </row>
        <row r="458">
          <cell r="A458" t="str">
            <v>74124/008</v>
          </cell>
          <cell r="B458" t="str">
            <v>POCO VISITA AG PLUV:CONC ARM 1,70X1,70X1,80M COLETOR D=1,20MPAREDE E=15CM BASE CONC FCK=10MPA REVEST C/ARG CIM/AREIA 1:4DEGRAUS FF INCL FORN TODOS MATERIAIS</v>
          </cell>
          <cell r="C458" t="str">
            <v>UN</v>
          </cell>
          <cell r="D458">
            <v>2530.2800000000002</v>
          </cell>
        </row>
        <row r="459">
          <cell r="A459">
            <v>74162</v>
          </cell>
          <cell r="B459" t="str">
            <v>CAIXA DE ALVENARIA P/ PROTECAO DE REGISTRO</v>
          </cell>
          <cell r="C459" t="str">
            <v/>
          </cell>
          <cell r="D459" t="str">
            <v/>
          </cell>
        </row>
        <row r="460">
          <cell r="A460" t="str">
            <v>74162/001</v>
          </cell>
          <cell r="B460" t="str">
            <v>CAIXA DE CONCRETO, ALTURA = 1,00 METRO, DIAMETRO REGISTRO &lt; 150 MM</v>
          </cell>
          <cell r="C460" t="str">
            <v>UN</v>
          </cell>
          <cell r="D460">
            <v>65.06</v>
          </cell>
        </row>
        <row r="461">
          <cell r="A461">
            <v>74206</v>
          </cell>
          <cell r="B461" t="str">
            <v>CAIXAS COLETORAS</v>
          </cell>
          <cell r="C461" t="str">
            <v/>
          </cell>
          <cell r="D461" t="str">
            <v/>
          </cell>
        </row>
        <row r="462">
          <cell r="A462" t="str">
            <v>74206/001</v>
          </cell>
          <cell r="B462" t="str">
            <v>CAIXA COLETORA, 1,20X1,20X1,50M, COM FUNDO E TAMPA DE CONCRETO E PAREDES EM ALVENARIA</v>
          </cell>
          <cell r="C462" t="str">
            <v>UN</v>
          </cell>
          <cell r="D462">
            <v>851.38</v>
          </cell>
        </row>
        <row r="463">
          <cell r="A463" t="str">
            <v>74206/002</v>
          </cell>
          <cell r="B463" t="str">
            <v>CAIXA COLETORA, 0,25 X 0,85 X 1,0 M (REF.DR-01/OBRAS RE)</v>
          </cell>
          <cell r="C463" t="str">
            <v>UN</v>
          </cell>
          <cell r="D463">
            <v>410.64</v>
          </cell>
        </row>
        <row r="464">
          <cell r="A464">
            <v>74212</v>
          </cell>
          <cell r="B464" t="str">
            <v>MODULO TIPO &gt; POCO DE INSPECAO EM ALVENARIACOMPREENDE: - ESCAVACAO EM QQ TERRENO, EXCETO ROCHA, TRANSPORTE,CARGA,DESCARGA E ESPALHAMENTO DO MATERIAL EXCEDENTE EM BOTA -FORA.</v>
          </cell>
          <cell r="C464" t="str">
            <v/>
          </cell>
          <cell r="D464" t="str">
            <v/>
          </cell>
        </row>
        <row r="465">
          <cell r="A465" t="str">
            <v>74212/001</v>
          </cell>
          <cell r="B465" t="str">
            <v>MÓDULO TÍPICO &gt; POÇO DE VISITA EM ALVENARIA PARA REDE DE ESGOTO SANITÁRIO, DIAMETRO 0,60 M - PROFUNDIDADE 1,60 METROS</v>
          </cell>
          <cell r="C465" t="str">
            <v>UN</v>
          </cell>
          <cell r="D465">
            <v>1880.85</v>
          </cell>
        </row>
        <row r="466">
          <cell r="A466">
            <v>74214</v>
          </cell>
          <cell r="B466" t="str">
            <v>MODULO TIPO &gt; PV EM ALVENARIA P/ REDE COLETORACOMPREENDE: - ESCAVACAO EM QQ TERRENO, EXCETO ROCHA, TRANSPORTE,CARGA,DESCARGA E ESPALHAMENTO DO MATERIAL EXCEDENTE EM BOTA-FORA.</v>
          </cell>
          <cell r="C466" t="str">
            <v/>
          </cell>
          <cell r="D466" t="str">
            <v/>
          </cell>
        </row>
        <row r="467">
          <cell r="A467" t="str">
            <v>74214/001</v>
          </cell>
          <cell r="B467" t="str">
            <v>MÓDULO TÍPICO &gt; POÇO DE VISITA EM ALVENARIA PARA REDE DE ESGOTO SANITÁRIO, DIAMETRO 1,20 M - PROFUNDIDADE ATE 2,00 METROS</v>
          </cell>
          <cell r="C467" t="str">
            <v>UN</v>
          </cell>
          <cell r="D467">
            <v>3234.98</v>
          </cell>
        </row>
        <row r="468">
          <cell r="A468" t="str">
            <v>74214/002</v>
          </cell>
          <cell r="B468" t="str">
            <v>MÓDULO TÍPICO &gt; POÇO DE VISITA EM ALVENARIA PARA REDE DE ESGOTO SANITÁRIO, DIAMETRO 1,20 M - PROFUNDIDADE ATE 4,00 METROS.</v>
          </cell>
          <cell r="C468" t="str">
            <v>UN</v>
          </cell>
          <cell r="D468">
            <v>4611.6899999999996</v>
          </cell>
        </row>
        <row r="469">
          <cell r="A469">
            <v>74224</v>
          </cell>
          <cell r="B469" t="str">
            <v>POCO DE VISITA - DRENAGEM PLUVIAL - EM CONCRETO ESTRUTURAL</v>
          </cell>
          <cell r="C469" t="str">
            <v/>
          </cell>
          <cell r="D469" t="str">
            <v/>
          </cell>
        </row>
        <row r="470">
          <cell r="A470" t="str">
            <v>74224/001</v>
          </cell>
          <cell r="B470" t="str">
            <v>POÇO DE VISITA EM CONCRETO ESTRUTURAL - DRENAGEM PLUVIAL, DIMENSÕES INTERNAS DE 90X150X80CM (LARGXCOMPXALT.)”, PARA REDE DE 600 MM, EXCLUSOTAMPÃO E CHAMINÉ.</v>
          </cell>
          <cell r="C470" t="str">
            <v>UN</v>
          </cell>
          <cell r="D470">
            <v>1239.9000000000001</v>
          </cell>
        </row>
        <row r="471">
          <cell r="A471">
            <v>37</v>
          </cell>
          <cell r="B471" t="str">
            <v>MEIO FIO, LINHA D'AGUA E SARJERTA</v>
          </cell>
          <cell r="C471" t="str">
            <v/>
          </cell>
          <cell r="D471" t="str">
            <v/>
          </cell>
        </row>
        <row r="472">
          <cell r="A472">
            <v>73763</v>
          </cell>
          <cell r="B472" t="str">
            <v>SARJETA E MEIO FIO CONJUGADOS</v>
          </cell>
          <cell r="C472" t="str">
            <v/>
          </cell>
          <cell r="D472" t="str">
            <v/>
          </cell>
        </row>
        <row r="473">
          <cell r="A473" t="str">
            <v>73763/001</v>
          </cell>
          <cell r="B473" t="str">
            <v>MEIO-FIO E SARJETA DE CONCRETO MOLDADO NO LOCAL, USINADO 15 MPA, COM 0,65 M BASE X 0,30 M ALTURA, REJUNTE EM ARGAMASSA TRACO 1:3,5 (CIMENTOE AREIA)</v>
          </cell>
          <cell r="C473" t="str">
            <v>M</v>
          </cell>
          <cell r="D473">
            <v>59.62</v>
          </cell>
        </row>
        <row r="474">
          <cell r="A474" t="str">
            <v>73763/002</v>
          </cell>
          <cell r="B474" t="str">
            <v>MEIO-FIO E SARJETA DE CONCRETO MOLDADO NO LOCAL, USINADO 15 MPA, COM 0,45 M BASE X 0,30 M ALTURA, REJUNTE EM ARGAMASSA TRACO 1:3,5 (CIMENTOE AREIA)</v>
          </cell>
          <cell r="C474" t="str">
            <v>M</v>
          </cell>
          <cell r="D474">
            <v>43.85</v>
          </cell>
        </row>
        <row r="475">
          <cell r="A475" t="str">
            <v>73763/003</v>
          </cell>
          <cell r="B475" t="str">
            <v>MEIO-FIO E SARJETA CONJUGADOS DE CONCRETO 15 MPA, 47 CM BASE X 30 CM ALTURA, MOLDADO "IN LOCO" COM EXTRUSORA</v>
          </cell>
          <cell r="C475" t="str">
            <v>M</v>
          </cell>
          <cell r="D475">
            <v>38.03</v>
          </cell>
        </row>
        <row r="476">
          <cell r="A476" t="str">
            <v>73763/004</v>
          </cell>
          <cell r="B476" t="str">
            <v>MEIO-FIO E SARJETA CONJUGADOS DE CONCRETO 15 MPA, 35 CM BASE X 30 CM ALTURA, MOLDADO "IN LOCO" COM EXTRUSORA</v>
          </cell>
          <cell r="C476" t="str">
            <v>M</v>
          </cell>
          <cell r="D476">
            <v>31.88</v>
          </cell>
        </row>
        <row r="477">
          <cell r="A477" t="str">
            <v>73763/005</v>
          </cell>
          <cell r="B477" t="str">
            <v>MEIO-FIO E SARJETA CONJUGADOS DE CONCRETO 15 MPA, 30 CM BASE X 26 CM ALTURA, MOLDADO "IN LOCO" COM EXTRUSORA</v>
          </cell>
          <cell r="C477" t="str">
            <v>M</v>
          </cell>
          <cell r="D477">
            <v>23.23</v>
          </cell>
        </row>
        <row r="478">
          <cell r="A478">
            <v>73789</v>
          </cell>
          <cell r="B478" t="str">
            <v>MEIO FIO CONCRETO</v>
          </cell>
          <cell r="C478" t="str">
            <v/>
          </cell>
          <cell r="D478" t="str">
            <v/>
          </cell>
        </row>
        <row r="479">
          <cell r="A479" t="str">
            <v>73789/001</v>
          </cell>
          <cell r="B479" t="str">
            <v>MEIO-FIO DE CONCRETO MOLDADO NO LOCAL, USINADO 15 MPA, COM 0,45 M ALTURA X 0,15 M BASE, REJUNTE EM ARGAMASSA TRACO 1:3,5 (CIMENTO E AREIA)</v>
          </cell>
          <cell r="C479" t="str">
            <v>M</v>
          </cell>
          <cell r="D479">
            <v>36.130000000000003</v>
          </cell>
        </row>
        <row r="480">
          <cell r="A480" t="str">
            <v>73789/002</v>
          </cell>
          <cell r="B480" t="str">
            <v>MEIO-FIO DE CONCRETO MOLDADO NO LOCAL, USINADO 15 MPA, COM 0,30 M ALTURA X 0,15 M BASE, REJUNTE EM ARGAMASSA TRACO 1:3,5 (CIMENTO E AREIA)</v>
          </cell>
          <cell r="C480" t="str">
            <v>M</v>
          </cell>
          <cell r="D480">
            <v>24.9</v>
          </cell>
        </row>
        <row r="481">
          <cell r="A481">
            <v>74012</v>
          </cell>
          <cell r="B481" t="str">
            <v>SARJETA - CONCRETO ESTRUTURAL</v>
          </cell>
          <cell r="C481" t="str">
            <v/>
          </cell>
          <cell r="D481" t="str">
            <v/>
          </cell>
        </row>
        <row r="482">
          <cell r="A482" t="str">
            <v>74012/001</v>
          </cell>
          <cell r="B482" t="str">
            <v>SARJETA EM CONCRETO, PREPARO MANUAL, COM SEIXO ROLADO, ESPESSURA = 8CM, LARGURA = 40CM.</v>
          </cell>
          <cell r="C482" t="str">
            <v>M</v>
          </cell>
          <cell r="D482">
            <v>27.25</v>
          </cell>
        </row>
        <row r="483">
          <cell r="A483">
            <v>74208</v>
          </cell>
          <cell r="B483" t="str">
            <v>CONSTRUCAO DE MEIO-FIO E LINHA D AGU</v>
          </cell>
          <cell r="C483" t="str">
            <v/>
          </cell>
          <cell r="D483" t="str">
            <v/>
          </cell>
        </row>
        <row r="484">
          <cell r="A484" t="str">
            <v>74208/001</v>
          </cell>
          <cell r="B484" t="str">
            <v>CONSTRUCAO DE MEIO-FIO DE PEDRAS GRANITICAS, REJUNTADO C/ ARGAMASSA DECIMENTO E AREIA 1:2 E LINHA D AGUA DE PARALELEPIPEDOS,ASSENTADOS SOBREMISTURA DE CIMENTO E AREIA 1:6, C/ 6,0 CM DE ESPESSURA E REJUNTADOS C/ARGAMASSA DE CIMENTO E AREIA 1:2, INCLUSIV</v>
          </cell>
          <cell r="C484" t="str">
            <v>M</v>
          </cell>
          <cell r="D484">
            <v>47.19</v>
          </cell>
        </row>
        <row r="485">
          <cell r="A485">
            <v>74211</v>
          </cell>
          <cell r="B485" t="str">
            <v>LINHA D AGUA EM PARALELEPIPEDOS GRANITICO</v>
          </cell>
          <cell r="C485" t="str">
            <v/>
          </cell>
          <cell r="D485" t="str">
            <v/>
          </cell>
        </row>
        <row r="486">
          <cell r="A486" t="str">
            <v>74211/001</v>
          </cell>
          <cell r="B486" t="str">
            <v>LINHA D AGUA EM PARALELEPIPEDOS GRANITICOS, REJUNTADOS C/ ARCIMENTO E AREIA TRACO 1:3</v>
          </cell>
          <cell r="C486" t="str">
            <v>M</v>
          </cell>
          <cell r="D486">
            <v>23.49</v>
          </cell>
        </row>
        <row r="487">
          <cell r="A487">
            <v>74223</v>
          </cell>
          <cell r="B487" t="str">
            <v>MEIO-FIO</v>
          </cell>
          <cell r="C487" t="str">
            <v/>
          </cell>
          <cell r="D487" t="str">
            <v/>
          </cell>
        </row>
        <row r="488">
          <cell r="A488" t="str">
            <v>74223/001</v>
          </cell>
          <cell r="B488" t="str">
            <v>MEIO-FIO (GUIA) DE CONCRETO PRE-MOLDADO, DIMENSÕES 12X15X30X100CM (FACE SUPERIORXFACE INFERIORXALTURAXCOMPRIMENTO),REJUNTADO C/ARGAMASSA 1:4CIMENTO:AREIA, INCLUINDO ESCAVAÇÃO E REATERRO.</v>
          </cell>
          <cell r="C488" t="str">
            <v>M</v>
          </cell>
          <cell r="D488">
            <v>28.39</v>
          </cell>
        </row>
        <row r="489">
          <cell r="A489" t="str">
            <v>74223/002</v>
          </cell>
          <cell r="B489" t="str">
            <v>MEIO-FIO EM PEDRA GRANITICA, REJUNTADO C/ARGAMASSA CIMENTO E AREIA 1:3</v>
          </cell>
          <cell r="C489" t="str">
            <v>M</v>
          </cell>
          <cell r="D489">
            <v>22.58</v>
          </cell>
        </row>
        <row r="490">
          <cell r="A490">
            <v>74237</v>
          </cell>
          <cell r="B490" t="str">
            <v>MEIO-FIO COM SARJETA, EXECUTADO COM EXTRUSORA</v>
          </cell>
          <cell r="C490" t="str">
            <v/>
          </cell>
          <cell r="D490" t="str">
            <v/>
          </cell>
        </row>
        <row r="491">
          <cell r="A491" t="str">
            <v>74237/001</v>
          </cell>
          <cell r="B491" t="str">
            <v>MEIO-FIO COM SARJETA, EXECUTADO C/EXTRUSORA (SARJETA 30X8CMMEIO-FIO 15X10CM X H=23CM), INCLUI ESC.E ACERTO FAIXA 0,45M</v>
          </cell>
          <cell r="C491" t="str">
            <v>M</v>
          </cell>
          <cell r="D491">
            <v>21.68</v>
          </cell>
        </row>
        <row r="492">
          <cell r="A492">
            <v>317</v>
          </cell>
          <cell r="B492" t="str">
            <v>BUEIROS</v>
          </cell>
          <cell r="C492" t="str">
            <v/>
          </cell>
          <cell r="D492" t="str">
            <v/>
          </cell>
        </row>
        <row r="493">
          <cell r="A493">
            <v>74239</v>
          </cell>
          <cell r="B493" t="str">
            <v>CONSTRUCAO DE SUMIDOURO</v>
          </cell>
          <cell r="C493" t="str">
            <v/>
          </cell>
          <cell r="D493" t="str">
            <v/>
          </cell>
        </row>
        <row r="494">
          <cell r="A494" t="str">
            <v>74239/001</v>
          </cell>
          <cell r="B494" t="str">
            <v>P/EFLUENTE LIQUIDO DA FOSSA SEPTICA, D INT = 300CM / H INT = 660 CM</v>
          </cell>
          <cell r="C494" t="str">
            <v>UN</v>
          </cell>
          <cell r="D494">
            <v>12380.75</v>
          </cell>
        </row>
        <row r="495">
          <cell r="A495">
            <v>74240</v>
          </cell>
          <cell r="B495" t="str">
            <v>CONSTRUCAO DE FOSSA SEPTICA TIPO OMS</v>
          </cell>
          <cell r="C495" t="str">
            <v/>
          </cell>
          <cell r="D495" t="str">
            <v/>
          </cell>
        </row>
        <row r="496">
          <cell r="A496" t="str">
            <v>74240/001</v>
          </cell>
          <cell r="B496" t="str">
            <v>D INT = 200 CM, H INT = 240 CM</v>
          </cell>
          <cell r="C496" t="str">
            <v>UN</v>
          </cell>
          <cell r="D496">
            <v>2936.8</v>
          </cell>
        </row>
        <row r="497">
          <cell r="A497" t="str">
            <v>ESCO</v>
          </cell>
          <cell r="B497" t="str">
            <v>ESCORAMENTO</v>
          </cell>
          <cell r="C497" t="str">
            <v/>
          </cell>
          <cell r="D497" t="str">
            <v/>
          </cell>
        </row>
        <row r="498">
          <cell r="A498">
            <v>24</v>
          </cell>
          <cell r="B498" t="str">
            <v>ESCORAMENTO METALICO EM VALAS OU POCOS</v>
          </cell>
          <cell r="C498" t="str">
            <v/>
          </cell>
          <cell r="D498" t="str">
            <v/>
          </cell>
        </row>
        <row r="499">
          <cell r="A499">
            <v>73877</v>
          </cell>
          <cell r="B499" t="str">
            <v>ESCORAMENTO DE VALAS COM PRANCHOES METALICOS E QUADROS UTILIZANDO LON-GARINAS DE MADEIRA DE 3X5", INCLUSIVE POSTERIOR RETIRADA</v>
          </cell>
          <cell r="C499" t="str">
            <v/>
          </cell>
          <cell r="D499" t="str">
            <v/>
          </cell>
        </row>
        <row r="500">
          <cell r="A500" t="str">
            <v>73877/001</v>
          </cell>
          <cell r="B500" t="str">
            <v>ESCORAMENTO DE VALAS COM PRANCHOES METALICOS - AREA CRAVADA</v>
          </cell>
          <cell r="C500" t="str">
            <v>M2</v>
          </cell>
          <cell r="D500">
            <v>32.619999999999997</v>
          </cell>
        </row>
        <row r="501">
          <cell r="A501" t="str">
            <v>73877/002</v>
          </cell>
          <cell r="B501" t="str">
            <v>ESCORAMENTO DE VALAS COM PRANCHOES METALICOS - AREA NAO CRAVADA</v>
          </cell>
          <cell r="C501" t="str">
            <v>M2</v>
          </cell>
          <cell r="D501">
            <v>20.76</v>
          </cell>
        </row>
        <row r="502">
          <cell r="A502" t="str">
            <v>ESQV</v>
          </cell>
          <cell r="B502" t="str">
            <v>ESQUADRIAS/FERRAGENS/VIDROS</v>
          </cell>
          <cell r="C502" t="str">
            <v/>
          </cell>
          <cell r="D502" t="str">
            <v/>
          </cell>
        </row>
        <row r="503">
          <cell r="A503">
            <v>89</v>
          </cell>
          <cell r="B503" t="str">
            <v>PORTA DE MADEIRA</v>
          </cell>
          <cell r="C503" t="str">
            <v/>
          </cell>
          <cell r="D503" t="str">
            <v/>
          </cell>
        </row>
        <row r="504">
          <cell r="A504">
            <v>7100</v>
          </cell>
          <cell r="B504" t="str">
            <v>LAMINADO MELAMINICO TEXTURIZADO COLADO EM COMPENSADO ESPESSURA 1,3MM</v>
          </cell>
          <cell r="C504" t="str">
            <v>M2</v>
          </cell>
          <cell r="D504">
            <v>29.55</v>
          </cell>
        </row>
        <row r="505">
          <cell r="A505">
            <v>7101</v>
          </cell>
          <cell r="B505" t="str">
            <v>LAMINADO MELAMINICO LISO FOSCO E=1,3MM COLADO EM COMPENSA*</v>
          </cell>
          <cell r="C505" t="str">
            <v>M2</v>
          </cell>
          <cell r="D505">
            <v>28.32</v>
          </cell>
        </row>
        <row r="506">
          <cell r="A506">
            <v>72141</v>
          </cell>
          <cell r="B506" t="str">
            <v>FAIXA BATE MACA EM LAMINADO MELAMINICO TEXTURIZADO ESPESSURA 1,3MM PARA PORTA DE MADEIRA</v>
          </cell>
          <cell r="C506" t="str">
            <v>M2</v>
          </cell>
          <cell r="D506">
            <v>25.61</v>
          </cell>
        </row>
        <row r="507">
          <cell r="A507">
            <v>72142</v>
          </cell>
          <cell r="B507" t="str">
            <v>RETIRADA DE FOLHAS DE PORTA DE PASSAGEM OU JANELA</v>
          </cell>
          <cell r="C507" t="str">
            <v>UN</v>
          </cell>
          <cell r="D507">
            <v>4.5</v>
          </cell>
        </row>
        <row r="508">
          <cell r="A508">
            <v>72143</v>
          </cell>
          <cell r="B508" t="str">
            <v>RETIRADA DE BATENTES DE MADEIRA</v>
          </cell>
          <cell r="C508" t="str">
            <v>UN</v>
          </cell>
          <cell r="D508">
            <v>21.61</v>
          </cell>
        </row>
        <row r="509">
          <cell r="A509">
            <v>72144</v>
          </cell>
          <cell r="B509" t="str">
            <v>RECOLOCACAO DE FOLHAS DE PORTA DE PASSAGEM OU JANELA, CONSIDERANDO REAPROVEITAMENTO DO MATERIAL</v>
          </cell>
          <cell r="C509" t="str">
            <v>UN</v>
          </cell>
          <cell r="D509">
            <v>34.89</v>
          </cell>
        </row>
        <row r="510">
          <cell r="A510">
            <v>72146</v>
          </cell>
          <cell r="B510" t="str">
            <v>RECOLOCACAO DE BATENTES DE MADEIRA, CONSIDERANDO REAPROVEITAMENTO DE MATERIAL</v>
          </cell>
          <cell r="C510" t="str">
            <v>UN</v>
          </cell>
          <cell r="D510">
            <v>21.92</v>
          </cell>
        </row>
        <row r="511">
          <cell r="A511">
            <v>73880</v>
          </cell>
          <cell r="B511" t="str">
            <v>PORTA DE MADEIRA ALMOFADADA</v>
          </cell>
          <cell r="C511" t="str">
            <v/>
          </cell>
          <cell r="D511" t="str">
            <v/>
          </cell>
        </row>
        <row r="512">
          <cell r="A512" t="str">
            <v>73880/002</v>
          </cell>
          <cell r="B512" t="str">
            <v>PORTA DE MADEIRA ALMOFADADA SEMI-OCA 1A 0,80 A 2,10 INCLUSO ADUELA, ALIZAR, DOBRADIÇA E FECHADURA EXTERNA PADRÃO POPULAR</v>
          </cell>
          <cell r="C512" t="str">
            <v>UN</v>
          </cell>
          <cell r="D512">
            <v>443.71</v>
          </cell>
        </row>
        <row r="513">
          <cell r="A513">
            <v>73905</v>
          </cell>
          <cell r="B513" t="str">
            <v>BANDEIRA EM VENEZIANA MAD REGIONAL 1A 100X40CM FIXA C/ADUELA E ALIZAR</v>
          </cell>
          <cell r="C513" t="str">
            <v/>
          </cell>
          <cell r="D513" t="str">
            <v/>
          </cell>
        </row>
        <row r="514">
          <cell r="A514" t="str">
            <v>73905/001</v>
          </cell>
          <cell r="B514" t="str">
            <v>BANDEIRA PARA VIDRO EM MADEIRA 1A FIXA SEM ADUELA E ALIZAR, 40X60CM</v>
          </cell>
          <cell r="C514" t="str">
            <v>UN</v>
          </cell>
          <cell r="D514">
            <v>42.67</v>
          </cell>
        </row>
        <row r="515">
          <cell r="A515" t="str">
            <v>73905/002</v>
          </cell>
          <cell r="B515" t="str">
            <v>BANDEIRA PARA VIDRO EM MADEIRA 2A FIXA SEM ADUELA E ALIZAR, 40X60CM</v>
          </cell>
          <cell r="C515" t="str">
            <v>UN</v>
          </cell>
          <cell r="D515">
            <v>35.61</v>
          </cell>
        </row>
        <row r="516">
          <cell r="A516">
            <v>73906</v>
          </cell>
          <cell r="B516" t="str">
            <v>PORTA MADEIRA VENEZIANA</v>
          </cell>
          <cell r="C516" t="str">
            <v/>
          </cell>
          <cell r="D516" t="str">
            <v/>
          </cell>
        </row>
        <row r="517">
          <cell r="A517" t="str">
            <v>73906/001</v>
          </cell>
          <cell r="B517" t="str">
            <v>PORTA DE MADEIRA TIPO VENEZIANA, 70X210X3,5CM, INCLUSO ADUELA 1A, ALIZAR 1A E DOBRADICA COM ANEIS</v>
          </cell>
          <cell r="C517" t="str">
            <v>UN</v>
          </cell>
          <cell r="D517">
            <v>456.49</v>
          </cell>
        </row>
        <row r="518">
          <cell r="A518" t="str">
            <v>73906/002</v>
          </cell>
          <cell r="B518" t="str">
            <v>PORTA DE MADEIRA TIPO VENEZIANA 70X210X3,5CM C/MARCO 1A 7X3,5CM C/DOBRADICA LATAO CROMADO C/ANEIS</v>
          </cell>
          <cell r="C518" t="str">
            <v>UN</v>
          </cell>
          <cell r="D518">
            <v>386.48</v>
          </cell>
        </row>
        <row r="519">
          <cell r="A519" t="str">
            <v>73906/003</v>
          </cell>
          <cell r="B519" t="str">
            <v>PORTA DE MADEIRA TIPO VENEZIANA, 80X210X3CM, INCLUSO ADUELA 1A, ALIZAR1A E DOBRADICA COM ANEIS</v>
          </cell>
          <cell r="C519" t="str">
            <v>UN</v>
          </cell>
          <cell r="D519">
            <v>600.27</v>
          </cell>
        </row>
        <row r="520">
          <cell r="A520" t="str">
            <v>73906/004</v>
          </cell>
          <cell r="B520" t="str">
            <v>PORTA DE MADEIRA TIPO VENEZIANA, 120X210X3CM, 2 FOLHAS, INCLUSO ADUELA1A, ALIZAR 1A E DOBRADICA COM ANEIS</v>
          </cell>
          <cell r="C520" t="str">
            <v>UN</v>
          </cell>
          <cell r="D520">
            <v>816.94</v>
          </cell>
        </row>
        <row r="521">
          <cell r="A521" t="str">
            <v>73906/005</v>
          </cell>
          <cell r="B521" t="str">
            <v>PORTA DE MADEIRA TIPO VENEZIANA, 140X210X3CM, 2 FOLHAS, INCLUSO ADUELA1A, ALIZAR 1A E DOBRADICA COM ANEIS</v>
          </cell>
          <cell r="C521" t="str">
            <v>UN</v>
          </cell>
          <cell r="D521">
            <v>849.27</v>
          </cell>
        </row>
        <row r="522">
          <cell r="A522" t="str">
            <v>73906/006</v>
          </cell>
          <cell r="B522" t="str">
            <v>PORTA DE MADEIRA TIPO VENEZIANA, 60X210X3CM, INCLUSO ADUELA 1A, ALIZAR1A E DOBRADICA COM ANEIS</v>
          </cell>
          <cell r="C522" t="str">
            <v>UN</v>
          </cell>
          <cell r="D522">
            <v>482.73</v>
          </cell>
        </row>
        <row r="523">
          <cell r="A523">
            <v>73910</v>
          </cell>
          <cell r="B523" t="str">
            <v>PORTA DE MADEIRA COMPENSADA LISA</v>
          </cell>
          <cell r="C523" t="str">
            <v/>
          </cell>
          <cell r="D523" t="str">
            <v/>
          </cell>
        </row>
        <row r="524">
          <cell r="A524" t="str">
            <v>73910/001</v>
          </cell>
          <cell r="B524" t="str">
            <v>PORTA DE MADEIRA COMPENSADA LISA PARA PINTURA, 0,60X2,10M, INCLUSO ADUELA 2A, ALIZAR 2A E DOBRADICA</v>
          </cell>
          <cell r="C524" t="str">
            <v>UN</v>
          </cell>
          <cell r="D524">
            <v>189.87</v>
          </cell>
        </row>
        <row r="525">
          <cell r="A525" t="str">
            <v>73910/002</v>
          </cell>
          <cell r="B525" t="str">
            <v>PORTA DE MADEIRA COMPENSADA LISA PARA CERA/VERNIZ, 0,60X2,10M, INCLUSOADUELA 1A, ALIZAR 1A E DOBRADICA COM ANEL</v>
          </cell>
          <cell r="C525" t="str">
            <v>UN</v>
          </cell>
          <cell r="D525">
            <v>277.92</v>
          </cell>
        </row>
        <row r="526">
          <cell r="A526" t="str">
            <v>73910/003</v>
          </cell>
          <cell r="B526" t="str">
            <v>PORTA DE MADEIRA COMPENSADA LISA PARA PINTURA, 0,70X2,10M, INCLUSO ADUELA 2A, ALIZAR 2A E DOBRADICA</v>
          </cell>
          <cell r="C526" t="str">
            <v>UN</v>
          </cell>
          <cell r="D526">
            <v>192.18</v>
          </cell>
        </row>
        <row r="527">
          <cell r="A527" t="str">
            <v>73910/004</v>
          </cell>
          <cell r="B527" t="str">
            <v>PORTA DE MADEIRA COMPENSADA LISA PARA CERA/VERNIZ, 0,70X2,10M, INCLUSOADUELA 1A, ALIZAR 1A E DOBRADICA COM ANEL</v>
          </cell>
          <cell r="C527" t="str">
            <v>UN</v>
          </cell>
          <cell r="D527">
            <v>282.52</v>
          </cell>
        </row>
        <row r="528">
          <cell r="A528" t="str">
            <v>73910/005</v>
          </cell>
          <cell r="B528" t="str">
            <v>PORTA DE MADEIRA COMPENSADA LISA PARA PINTURA, 0,80X2,10M, INCLUSO ADUELA 2A, ALIZAR 2A E DOBRADICA</v>
          </cell>
          <cell r="C528" t="str">
            <v>UN</v>
          </cell>
          <cell r="D528">
            <v>194.75</v>
          </cell>
        </row>
        <row r="529">
          <cell r="A529" t="str">
            <v>73910/006</v>
          </cell>
          <cell r="B529" t="str">
            <v>PORTA DE MADEIRA COMPENSADA LISA PARA CERA/VERNIZ, 0,80X2,10M, INCLUSOADUELA 1A, ALIZAR 1A E DOBRADICA COM ANEL</v>
          </cell>
          <cell r="C529" t="str">
            <v>UN</v>
          </cell>
          <cell r="D529">
            <v>288.31</v>
          </cell>
        </row>
        <row r="530">
          <cell r="A530" t="str">
            <v>73910/007</v>
          </cell>
          <cell r="B530" t="str">
            <v>PORTA DE MADEIRA COMPENSADA LISA PARA CERA/VERNIZ, 0,90X2,10M, INCLUSOADUELA 1A, ALIZAR 1A E DOBRADICA COM ANEL</v>
          </cell>
          <cell r="C530" t="str">
            <v>UN</v>
          </cell>
          <cell r="D530">
            <v>301.93</v>
          </cell>
        </row>
        <row r="531">
          <cell r="A531" t="str">
            <v>73910/008</v>
          </cell>
          <cell r="B531" t="str">
            <v>PORTA DE MADEIRA COMPENSADA LISA PARA PINTURA, 1,20X2,10M, 2 FOLHAS, INCLUSO ADUELA 2A, ALIZAR 2A E DOBRADICA</v>
          </cell>
          <cell r="C531" t="str">
            <v>UN</v>
          </cell>
          <cell r="D531">
            <v>280.87</v>
          </cell>
        </row>
        <row r="532">
          <cell r="A532" t="str">
            <v>73910/009</v>
          </cell>
          <cell r="B532" t="str">
            <v>PORTA DE MADEIRA COMPENSADA LISA PARA CERA/VERNIZ, 1,20X2,10M, 2 FOLHAS, INCLUSO ADUELA 1A, ALIZAR 1A E DOBRADICA COM ANEL</v>
          </cell>
          <cell r="C532" t="str">
            <v>UN</v>
          </cell>
          <cell r="D532">
            <v>405.29</v>
          </cell>
        </row>
        <row r="533">
          <cell r="A533" t="str">
            <v>73910/010</v>
          </cell>
          <cell r="B533" t="str">
            <v>PORTA DE MADEIRA COMPENSADA LISA PARA PINTURA, 0,90X2,10M, INCLUSO ADUELA 2A, ALIZAR 2A E DOBRADICA</v>
          </cell>
          <cell r="C533" t="str">
            <v>UN</v>
          </cell>
          <cell r="D533">
            <v>211.02</v>
          </cell>
        </row>
        <row r="534">
          <cell r="A534" t="str">
            <v>73910/011</v>
          </cell>
          <cell r="B534" t="str">
            <v>PORTA DE MADEIRA COMPENSADA LISA PARA PINTURA, 1,60X2,10M, 2 FOLHAS, INCLUSO ADUELA 2A, ALIZAR 2A E DOBRADICA</v>
          </cell>
          <cell r="C534" t="str">
            <v>UN</v>
          </cell>
          <cell r="D534">
            <v>292.83</v>
          </cell>
        </row>
        <row r="535">
          <cell r="A535">
            <v>73934</v>
          </cell>
          <cell r="B535" t="str">
            <v>PORTA DURADOOR 60X210X3,5CM C/ADUELA 13CM E ALIZAR DE 3A C/DOBRADICA LATAO CROMADO</v>
          </cell>
          <cell r="C535" t="str">
            <v/>
          </cell>
          <cell r="D535" t="str">
            <v/>
          </cell>
        </row>
        <row r="536">
          <cell r="A536" t="str">
            <v>73934/001</v>
          </cell>
          <cell r="B536" t="str">
            <v>PORTA EM CHAPA DE FIBRA DE EUCALIPTO LISA PARA PINTURA, 0,80X2,10 M, INCLUSO ADUELA 3A, ALIZAR 3A E DOBRADICA</v>
          </cell>
          <cell r="C536" t="str">
            <v>UN</v>
          </cell>
          <cell r="D536">
            <v>210.82</v>
          </cell>
        </row>
        <row r="537">
          <cell r="A537" t="str">
            <v>73934/002</v>
          </cell>
          <cell r="B537" t="str">
            <v>PORTA EM CHAPA DE FIBRA DE EUCALIPTO LISA PARA PINTURA, 0,70X2,10 M, INCLUSO ADUELA 3A, ALIZAR 3A E DOBRADICA</v>
          </cell>
          <cell r="C537" t="str">
            <v>UN</v>
          </cell>
          <cell r="D537">
            <v>251.17</v>
          </cell>
        </row>
        <row r="538">
          <cell r="A538" t="str">
            <v>73934/003</v>
          </cell>
          <cell r="B538" t="str">
            <v>PORTA EM CHAPA DE FIBRA DE EUCALIPTO LISA PARA PINTURA, 0,60X2,10 M, INCLUSO ADUELA 3A, ALIZAR 3A E DOBRADICA</v>
          </cell>
          <cell r="C538" t="str">
            <v>UN</v>
          </cell>
          <cell r="D538">
            <v>246.39</v>
          </cell>
        </row>
        <row r="539">
          <cell r="A539">
            <v>74139</v>
          </cell>
          <cell r="B539" t="str">
            <v>PORTA P/SANITARIO C/LAMINADO, MARCO E FERRAGENS</v>
          </cell>
          <cell r="C539" t="str">
            <v/>
          </cell>
          <cell r="D539" t="str">
            <v/>
          </cell>
        </row>
        <row r="540">
          <cell r="A540" t="str">
            <v>74139/001</v>
          </cell>
          <cell r="B540" t="str">
            <v>PORTA DE MADEIRA PARA BANHEIRO EM COMPENSADO COM LAMINADO TEXTURIZADO0,80X1,60M, INCLUSO MARCO, DOBRADICAS E TARJETA TIPO LIVRE/OCUPADO</v>
          </cell>
          <cell r="C540" t="str">
            <v>UN</v>
          </cell>
          <cell r="D540">
            <v>186.76</v>
          </cell>
        </row>
        <row r="541">
          <cell r="A541" t="str">
            <v>74139/002</v>
          </cell>
          <cell r="B541" t="str">
            <v>PORTA DE MADEIRA PARA BANHEIRO EM COMPENSADO COM LAMINADO TEXTURIZADO0,60X1,60M, INCLUSO MARCO, DOBRADICAS E TARJETA TIPO LIVRE/OCUPADO</v>
          </cell>
          <cell r="C541" t="str">
            <v>UN</v>
          </cell>
          <cell r="D541">
            <v>162.44</v>
          </cell>
        </row>
        <row r="542">
          <cell r="A542">
            <v>90</v>
          </cell>
          <cell r="B542" t="str">
            <v>JANELA DE MADEIRA</v>
          </cell>
          <cell r="C542" t="str">
            <v/>
          </cell>
          <cell r="D542" t="str">
            <v/>
          </cell>
        </row>
        <row r="543">
          <cell r="A543">
            <v>73773</v>
          </cell>
          <cell r="B543" t="str">
            <v>DIVERSOS</v>
          </cell>
          <cell r="C543" t="str">
            <v/>
          </cell>
          <cell r="D543" t="str">
            <v/>
          </cell>
        </row>
        <row r="544">
          <cell r="A544" t="str">
            <v>73773/001</v>
          </cell>
          <cell r="B544" t="str">
            <v>QUADRO DE MADEIRA PARA APARELHO DE AR-CONDICIONADO COM ALIZAR, FIXADOEM TACO DE MADEIRA</v>
          </cell>
          <cell r="C544" t="str">
            <v>UN</v>
          </cell>
          <cell r="D544">
            <v>53.93</v>
          </cell>
        </row>
        <row r="545">
          <cell r="A545">
            <v>73813</v>
          </cell>
          <cell r="B545" t="str">
            <v>JANELA DE MADEIRA</v>
          </cell>
          <cell r="C545" t="str">
            <v/>
          </cell>
          <cell r="D545" t="str">
            <v/>
          </cell>
        </row>
        <row r="546">
          <cell r="A546" t="str">
            <v>73813/001</v>
          </cell>
          <cell r="B546" t="str">
            <v>JANELA DE ABRIR DE MADEIRA 1A COM ALMOFADA, 1,5X1,5M, INCLUSO GUARNICOES E DOBRADICAS</v>
          </cell>
          <cell r="C546" t="str">
            <v>UN</v>
          </cell>
          <cell r="D546">
            <v>640.73</v>
          </cell>
        </row>
        <row r="547">
          <cell r="A547">
            <v>91</v>
          </cell>
          <cell r="B547" t="str">
            <v>GUARDA-CORPO DE MADEIRA</v>
          </cell>
          <cell r="C547" t="str">
            <v/>
          </cell>
          <cell r="D547" t="str">
            <v/>
          </cell>
        </row>
        <row r="548">
          <cell r="A548">
            <v>73668</v>
          </cell>
          <cell r="B548" t="str">
            <v>GUARDA CORPO EM MADEIRA 1A SERRADA APARELHADA</v>
          </cell>
          <cell r="C548" t="str">
            <v>M</v>
          </cell>
          <cell r="D548">
            <v>71.83</v>
          </cell>
        </row>
        <row r="549">
          <cell r="A549">
            <v>92</v>
          </cell>
          <cell r="B549" t="str">
            <v>PORTA E/OU TAMPA DE FERRO</v>
          </cell>
          <cell r="C549" t="str">
            <v/>
          </cell>
          <cell r="D549" t="str">
            <v/>
          </cell>
        </row>
        <row r="550">
          <cell r="A550">
            <v>40678</v>
          </cell>
          <cell r="B550" t="str">
            <v>PORTA DE ABRIR PARA ABRIGO DE MEDIDORES E BOTIJOES, EM FERRO QUADRICULADO, COM GUARNICOES</v>
          </cell>
          <cell r="C550" t="str">
            <v>M2</v>
          </cell>
          <cell r="D550">
            <v>118.93</v>
          </cell>
        </row>
        <row r="551">
          <cell r="A551">
            <v>72140</v>
          </cell>
          <cell r="B551" t="str">
            <v>PORTA DE FERRO PARA LIXEIRA, DE ABRIR, TIPO CHAPA, 0,70X2,10M , COM GUARNICOES</v>
          </cell>
          <cell r="C551" t="str">
            <v>UN</v>
          </cell>
          <cell r="D551">
            <v>151.24</v>
          </cell>
        </row>
        <row r="552">
          <cell r="A552">
            <v>73632</v>
          </cell>
          <cell r="B552" t="str">
            <v>PORTA CORTA-FOGO 0,90X2,10X0,04M</v>
          </cell>
          <cell r="C552" t="str">
            <v>UN</v>
          </cell>
          <cell r="D552">
            <v>409.34</v>
          </cell>
        </row>
        <row r="553">
          <cell r="A553">
            <v>73933</v>
          </cell>
          <cell r="B553" t="str">
            <v>PORTA DE FERRO DE ABRIR</v>
          </cell>
          <cell r="C553" t="str">
            <v/>
          </cell>
          <cell r="D553" t="str">
            <v/>
          </cell>
        </row>
        <row r="554">
          <cell r="A554" t="str">
            <v>73933/001</v>
          </cell>
          <cell r="B554" t="str">
            <v>PORTA DE FERRO ABRIR TIPO GRADE COM CHAPA 0,87X2,10M, INCLUSO GUARNICOES</v>
          </cell>
          <cell r="C554" t="str">
            <v>M2</v>
          </cell>
          <cell r="D554">
            <v>160.21</v>
          </cell>
        </row>
        <row r="555">
          <cell r="A555" t="str">
            <v>73933/002</v>
          </cell>
          <cell r="B555" t="str">
            <v>PORTA DE FERRO ABRIR TIPO CHAPA LISA 0,87X2,10M, INCLUSO GUARNICOES</v>
          </cell>
          <cell r="C555" t="str">
            <v>M2</v>
          </cell>
          <cell r="D555">
            <v>188.36</v>
          </cell>
        </row>
        <row r="556">
          <cell r="A556" t="str">
            <v>73933/003</v>
          </cell>
          <cell r="B556" t="str">
            <v>PORTA DE FERRO, DE ABRIR, VENEZIANA SEM BANDEIRA SEM FERRAGENS</v>
          </cell>
          <cell r="C556" t="str">
            <v>M2</v>
          </cell>
          <cell r="D556">
            <v>170.45</v>
          </cell>
        </row>
        <row r="557">
          <cell r="A557" t="str">
            <v>73933/004</v>
          </cell>
          <cell r="B557" t="str">
            <v>PORTA DE FERRO, DE ABRIR, BARRA CHATA COM REQUADRO E GUARNIÇÃO</v>
          </cell>
          <cell r="C557" t="str">
            <v>M2</v>
          </cell>
          <cell r="D557">
            <v>151.66999999999999</v>
          </cell>
        </row>
        <row r="558">
          <cell r="A558">
            <v>74073</v>
          </cell>
          <cell r="B558" t="str">
            <v>ALÇAPÃO DE FERRO</v>
          </cell>
          <cell r="C558" t="str">
            <v/>
          </cell>
          <cell r="D558" t="str">
            <v/>
          </cell>
        </row>
        <row r="559">
          <cell r="A559" t="str">
            <v>74073/001</v>
          </cell>
          <cell r="B559" t="str">
            <v>ALCAPAO EM FERRO 0,6MX0,6M, INCLUSO FERRAGENS</v>
          </cell>
          <cell r="C559" t="str">
            <v>UN</v>
          </cell>
          <cell r="D559">
            <v>51.88</v>
          </cell>
        </row>
        <row r="560">
          <cell r="A560" t="str">
            <v>74073/002</v>
          </cell>
          <cell r="B560" t="str">
            <v>ALCAPAO EM FERRO 0,7MX0,7M, INCLUSO FERRAGENS</v>
          </cell>
          <cell r="C560" t="str">
            <v>UN</v>
          </cell>
          <cell r="D560">
            <v>60.22</v>
          </cell>
        </row>
        <row r="561">
          <cell r="A561">
            <v>74136</v>
          </cell>
          <cell r="B561" t="str">
            <v>PORTA DE AÇO DE ENROLAR</v>
          </cell>
          <cell r="C561" t="str">
            <v/>
          </cell>
          <cell r="D561" t="str">
            <v/>
          </cell>
        </row>
        <row r="562">
          <cell r="A562" t="str">
            <v>74136/001</v>
          </cell>
          <cell r="B562" t="str">
            <v>PORTA DE ACO DE ENROLAR TIPO GRADE, CHAPA 14</v>
          </cell>
          <cell r="C562" t="str">
            <v>M2</v>
          </cell>
          <cell r="D562">
            <v>495.18</v>
          </cell>
        </row>
        <row r="563">
          <cell r="A563" t="str">
            <v>74136/002</v>
          </cell>
          <cell r="B563" t="str">
            <v>PORTA DE ACO DE ENROLAR TIPO TIJOLINHO, VAZADA, CHAPA 24 RAIADA LARGA</v>
          </cell>
          <cell r="C563" t="str">
            <v>M2</v>
          </cell>
          <cell r="D563">
            <v>547.38</v>
          </cell>
        </row>
        <row r="564">
          <cell r="A564" t="str">
            <v>74136/003</v>
          </cell>
          <cell r="B564" t="str">
            <v>PORTA DE ACO DE ENROLAR ONDULADA CHAPA 24 RAIADA LARGA</v>
          </cell>
          <cell r="C564" t="str">
            <v>M2</v>
          </cell>
          <cell r="D564">
            <v>335.68</v>
          </cell>
        </row>
        <row r="565">
          <cell r="A565">
            <v>74232</v>
          </cell>
          <cell r="B565" t="str">
            <v>PORTA DE FERRO, DE ABRIR, CHAPA DOBRADA</v>
          </cell>
          <cell r="C565" t="str">
            <v/>
          </cell>
          <cell r="D565" t="str">
            <v/>
          </cell>
        </row>
        <row r="566">
          <cell r="A566" t="str">
            <v>74232/001</v>
          </cell>
          <cell r="B566" t="str">
            <v>PORTA DE CHAPA DE ACO PRE-ZINCADA, DE ABRIR, 0,87X2,1CM, COM POSTIGOPARA VIDRO</v>
          </cell>
          <cell r="C566" t="str">
            <v>UN</v>
          </cell>
          <cell r="D566">
            <v>390.2</v>
          </cell>
        </row>
        <row r="567">
          <cell r="A567">
            <v>93</v>
          </cell>
          <cell r="B567" t="str">
            <v>JANELA DE FERRO</v>
          </cell>
          <cell r="C567" t="str">
            <v/>
          </cell>
          <cell r="D567" t="str">
            <v/>
          </cell>
        </row>
        <row r="568">
          <cell r="A568">
            <v>6103</v>
          </cell>
          <cell r="B568" t="str">
            <v>JANELA BASCULANTE DE FERRO EM CANTONEIRA 5/8"X1/8", LINHA POPULAR</v>
          </cell>
          <cell r="C568" t="str">
            <v>M2</v>
          </cell>
          <cell r="D568">
            <v>277.47000000000003</v>
          </cell>
        </row>
        <row r="569">
          <cell r="A569">
            <v>6104</v>
          </cell>
          <cell r="B569" t="str">
            <v>JANELA BASCULANTE EM CHAPA DE ACO</v>
          </cell>
          <cell r="C569" t="str">
            <v>M2</v>
          </cell>
          <cell r="D569">
            <v>219.92</v>
          </cell>
        </row>
        <row r="570">
          <cell r="A570">
            <v>6126</v>
          </cell>
          <cell r="B570" t="str">
            <v>JANELA DE CORRER EM CHAPA DE ACO, COM 02 FOLHAS PARA VIDRO</v>
          </cell>
          <cell r="C570" t="str">
            <v>M2</v>
          </cell>
          <cell r="D570">
            <v>266.31</v>
          </cell>
        </row>
        <row r="571">
          <cell r="A571">
            <v>72148</v>
          </cell>
          <cell r="B571" t="str">
            <v>RETIRADA DE BATENTES METALICOS</v>
          </cell>
          <cell r="C571" t="str">
            <v>UN</v>
          </cell>
          <cell r="D571">
            <v>19.03</v>
          </cell>
        </row>
        <row r="572">
          <cell r="A572">
            <v>72149</v>
          </cell>
          <cell r="B572" t="str">
            <v>RECOLOCACAO DE BATENTES METALICOS, CONSIDERANDO REAPROVEITAMENTO DO MATERIAL</v>
          </cell>
          <cell r="C572" t="str">
            <v>UN</v>
          </cell>
          <cell r="D572">
            <v>20.62</v>
          </cell>
        </row>
        <row r="573">
          <cell r="A573">
            <v>73940</v>
          </cell>
          <cell r="B573" t="str">
            <v>JANELA DE CORRER, EM CHAPA DOBRADA, AÇO COM ADIÇÃO DE COBRE PRÉ-ZINCADO</v>
          </cell>
          <cell r="C573" t="str">
            <v/>
          </cell>
          <cell r="D573" t="str">
            <v/>
          </cell>
        </row>
        <row r="574">
          <cell r="A574" t="str">
            <v>73940/001</v>
          </cell>
          <cell r="B574" t="str">
            <v>JANELA DE CORRER EM CHAPA DE ACO DOBRADA, QUATRO FOLHAS, SEM DIVISAO HORIZONTAL, PARA VIDRO, 1,50X1,20M</v>
          </cell>
          <cell r="C574" t="str">
            <v>UN</v>
          </cell>
          <cell r="D574">
            <v>276.42</v>
          </cell>
        </row>
        <row r="575">
          <cell r="A575">
            <v>73945</v>
          </cell>
          <cell r="B575" t="str">
            <v>JANELA DE FERRO, DE CORRER, PARA VIDRO</v>
          </cell>
          <cell r="C575" t="str">
            <v/>
          </cell>
          <cell r="D575" t="str">
            <v/>
          </cell>
        </row>
        <row r="576">
          <cell r="A576" t="str">
            <v>73945/001</v>
          </cell>
          <cell r="B576" t="str">
            <v>JANELA DE CHAPA DOBRADA ACO DE CORRER, DUAS FOLHAS, DIVISAO HORIZONTAL</v>
          </cell>
          <cell r="C576" t="str">
            <v>M2</v>
          </cell>
          <cell r="D576">
            <v>264.44</v>
          </cell>
        </row>
        <row r="577">
          <cell r="A577">
            <v>73961</v>
          </cell>
          <cell r="B577" t="str">
            <v>JANELA MAXIM AIR</v>
          </cell>
          <cell r="C577" t="str">
            <v/>
          </cell>
          <cell r="D577" t="str">
            <v/>
          </cell>
        </row>
        <row r="578">
          <cell r="A578" t="str">
            <v>73961/001</v>
          </cell>
          <cell r="B578" t="str">
            <v>JANELA MAXIM AIR CHAPA DOBRADA</v>
          </cell>
          <cell r="C578" t="str">
            <v>M2</v>
          </cell>
          <cell r="D578">
            <v>293.24</v>
          </cell>
        </row>
        <row r="579">
          <cell r="A579">
            <v>73984</v>
          </cell>
          <cell r="B579" t="str">
            <v>JANELA DE FERRO, DE CORRER (SEM VIDRO E PINTURA)</v>
          </cell>
          <cell r="C579" t="str">
            <v/>
          </cell>
          <cell r="D579" t="str">
            <v/>
          </cell>
        </row>
        <row r="580">
          <cell r="A580" t="str">
            <v>73984/001</v>
          </cell>
          <cell r="B580" t="str">
            <v>JANELA DE CORRER EM CHAPA DE ACO, COM 04 FOLHAS PARA VIDRO, COM DIVISAO HORIZONTAL</v>
          </cell>
          <cell r="C580" t="str">
            <v>M2</v>
          </cell>
          <cell r="D580">
            <v>254.71</v>
          </cell>
        </row>
        <row r="581">
          <cell r="A581" t="str">
            <v>73984/002</v>
          </cell>
          <cell r="B581" t="str">
            <v>JANELA DE CORRER EM FERRO TIPO VENEZIANA, 02 FOLHAS, LINHA POPULAR</v>
          </cell>
          <cell r="C581" t="str">
            <v>M2</v>
          </cell>
          <cell r="D581">
            <v>427.5</v>
          </cell>
        </row>
        <row r="582">
          <cell r="A582">
            <v>94</v>
          </cell>
          <cell r="B582" t="str">
            <v>GRADE DE FERRO</v>
          </cell>
          <cell r="C582" t="str">
            <v/>
          </cell>
          <cell r="D582" t="str">
            <v/>
          </cell>
        </row>
        <row r="583">
          <cell r="A583">
            <v>73932</v>
          </cell>
          <cell r="B583" t="str">
            <v>GRADE DE FERRO, BARRA CHATA</v>
          </cell>
          <cell r="C583" t="str">
            <v/>
          </cell>
          <cell r="D583" t="str">
            <v/>
          </cell>
        </row>
        <row r="584">
          <cell r="A584" t="str">
            <v>73932/001</v>
          </cell>
          <cell r="B584" t="str">
            <v>GRADE DE FERRO EM BARRA CHATA 3/16"</v>
          </cell>
          <cell r="C584" t="str">
            <v>M2</v>
          </cell>
          <cell r="D584">
            <v>231.55</v>
          </cell>
        </row>
        <row r="585">
          <cell r="A585">
            <v>95</v>
          </cell>
          <cell r="B585" t="str">
            <v>GUARDA-CORPO DE FERRO</v>
          </cell>
          <cell r="C585" t="str">
            <v/>
          </cell>
          <cell r="D585" t="str">
            <v/>
          </cell>
        </row>
        <row r="586">
          <cell r="A586">
            <v>73631</v>
          </cell>
          <cell r="B586" t="str">
            <v>GUARDA-CORPO EM TUBO DE ACO GALVANIZADO 1 1/2"</v>
          </cell>
          <cell r="C586" t="str">
            <v>M2</v>
          </cell>
          <cell r="D586">
            <v>197.03</v>
          </cell>
        </row>
        <row r="587">
          <cell r="A587">
            <v>74195</v>
          </cell>
          <cell r="B587" t="str">
            <v>GUARDA-CORPO</v>
          </cell>
          <cell r="C587" t="str">
            <v/>
          </cell>
          <cell r="D587" t="str">
            <v/>
          </cell>
        </row>
        <row r="588">
          <cell r="A588" t="str">
            <v>74195/001</v>
          </cell>
          <cell r="B588" t="str">
            <v>GUARDA-CORPO COM CORRIMAO EM FERRO BARRA CHATA 3/16"</v>
          </cell>
          <cell r="C588" t="str">
            <v>M</v>
          </cell>
          <cell r="D588">
            <v>270.79000000000002</v>
          </cell>
        </row>
        <row r="589">
          <cell r="A589">
            <v>97</v>
          </cell>
          <cell r="B589" t="str">
            <v>ESCADAS/CORRIMAOS</v>
          </cell>
          <cell r="C589" t="str">
            <v/>
          </cell>
          <cell r="D589" t="str">
            <v/>
          </cell>
        </row>
        <row r="590">
          <cell r="A590">
            <v>73665</v>
          </cell>
          <cell r="B590" t="str">
            <v>ESCADA TIPO MARINHEIRO EM ACO CA-50 9,52MM, INCLUSO PINTURA COM FUNDOANTI-OXIDANTE</v>
          </cell>
          <cell r="C590" t="str">
            <v>M</v>
          </cell>
          <cell r="D590">
            <v>32.56</v>
          </cell>
        </row>
        <row r="591">
          <cell r="A591">
            <v>73669</v>
          </cell>
          <cell r="B591" t="str">
            <v>CORRIMAO EM MADEIRA 1A 2,5X30CM</v>
          </cell>
          <cell r="C591" t="str">
            <v>M</v>
          </cell>
          <cell r="D591">
            <v>39.950000000000003</v>
          </cell>
        </row>
        <row r="592">
          <cell r="A592">
            <v>74072</v>
          </cell>
          <cell r="B592" t="str">
            <v>CORRIMÃO DE FERRO</v>
          </cell>
          <cell r="C592" t="str">
            <v/>
          </cell>
          <cell r="D592" t="str">
            <v/>
          </cell>
        </row>
        <row r="593">
          <cell r="A593" t="str">
            <v>74072/001</v>
          </cell>
          <cell r="B593" t="str">
            <v>CORRIMAO EM TUBO ACO GALVANIZADO 3/4" COM BRACADEIRA</v>
          </cell>
          <cell r="C593" t="str">
            <v>M</v>
          </cell>
          <cell r="D593">
            <v>37.57</v>
          </cell>
        </row>
        <row r="594">
          <cell r="A594" t="str">
            <v>74072/002</v>
          </cell>
          <cell r="B594" t="str">
            <v>CORRIMAO EM TUBO ACO GALVANIZADO 2 1/2" COM BRACADEIRA</v>
          </cell>
          <cell r="C594" t="str">
            <v>M</v>
          </cell>
          <cell r="D594">
            <v>73.19</v>
          </cell>
        </row>
        <row r="595">
          <cell r="A595" t="str">
            <v>74072/003</v>
          </cell>
          <cell r="B595" t="str">
            <v>CORRIMAO EM TUBO ACO GALVANIZADO 1 1/4" COM BRACADEIRA</v>
          </cell>
          <cell r="C595" t="str">
            <v>M</v>
          </cell>
          <cell r="D595">
            <v>48.74</v>
          </cell>
        </row>
        <row r="596">
          <cell r="A596">
            <v>74103</v>
          </cell>
          <cell r="B596" t="str">
            <v>ESCADA MARINHEIRO EM FERRO CA-50, D=1/2" (12.5MM), L=0,3M, SEM PROTEÇÃO, INCLUINDO PINTURA ANTI-CORROSIVA (INCLUSIVE FORNECIMENTO E INSTALAÇÃO)</v>
          </cell>
          <cell r="C596" t="str">
            <v/>
          </cell>
          <cell r="D596" t="str">
            <v/>
          </cell>
        </row>
        <row r="597">
          <cell r="A597" t="str">
            <v>74103/001</v>
          </cell>
          <cell r="B597" t="str">
            <v>ESCADA TIPO MARINHEIRO EM ACO CA-50 12,5", INCLUSO PINTURA COM FUNDOANTI-OXIDANTE</v>
          </cell>
          <cell r="C597" t="str">
            <v>M</v>
          </cell>
          <cell r="D597">
            <v>40.15</v>
          </cell>
        </row>
        <row r="598">
          <cell r="A598">
            <v>74194</v>
          </cell>
          <cell r="B598" t="str">
            <v>ESCADA MARINHEIRO</v>
          </cell>
          <cell r="C598" t="str">
            <v/>
          </cell>
          <cell r="D598" t="str">
            <v/>
          </cell>
        </row>
        <row r="599">
          <cell r="A599" t="str">
            <v>74194/001</v>
          </cell>
          <cell r="B599" t="str">
            <v>ESCADA TIPO MARINHEIRO EM TUBO ACO GALVANIZADO 1 1/2" 5 DEGRAUS</v>
          </cell>
          <cell r="C599" t="str">
            <v>M</v>
          </cell>
          <cell r="D599">
            <v>156.35</v>
          </cell>
        </row>
        <row r="600">
          <cell r="A600">
            <v>98</v>
          </cell>
          <cell r="B600" t="str">
            <v>PORTA E/OU TAMPA DE ALUMINIO</v>
          </cell>
          <cell r="C600" t="str">
            <v/>
          </cell>
          <cell r="D600" t="str">
            <v/>
          </cell>
        </row>
        <row r="601">
          <cell r="A601">
            <v>68050</v>
          </cell>
          <cell r="B601" t="str">
            <v>PORTA DE CORRER EM ALUMINIO, PERFIL SERIE 25, COM 02 FOLHAS PARA VIDRO</v>
          </cell>
          <cell r="C601" t="str">
            <v>M2</v>
          </cell>
          <cell r="D601">
            <v>274.33</v>
          </cell>
        </row>
        <row r="602">
          <cell r="A602">
            <v>74071</v>
          </cell>
          <cell r="B602" t="str">
            <v>PORTA DE ALUMÍNIO, DE ABRIR</v>
          </cell>
          <cell r="C602" t="str">
            <v/>
          </cell>
          <cell r="D602" t="str">
            <v/>
          </cell>
        </row>
        <row r="603">
          <cell r="A603" t="str">
            <v>74071/001</v>
          </cell>
          <cell r="B603" t="str">
            <v>PORTA DE ABRIR EM ALUMINIO TIPO CHAPA CORRUGADA, PERFIL SERIE 25, COMGUARNICOES</v>
          </cell>
          <cell r="C603" t="str">
            <v>M2</v>
          </cell>
          <cell r="D603">
            <v>354.74</v>
          </cell>
        </row>
        <row r="604">
          <cell r="A604" t="str">
            <v>74071/002</v>
          </cell>
          <cell r="B604" t="str">
            <v>PORTA DE ABRIR EM ALUMINIO TIPO VENEZIANA, PERFIL SERIE 25, COM GUARNICOES</v>
          </cell>
          <cell r="C604" t="str">
            <v>M2</v>
          </cell>
          <cell r="D604">
            <v>356.23</v>
          </cell>
        </row>
        <row r="605">
          <cell r="A605">
            <v>99</v>
          </cell>
          <cell r="B605" t="str">
            <v>GUARDA-CORPO/GRADE DE ALUMINIO</v>
          </cell>
          <cell r="C605" t="str">
            <v/>
          </cell>
          <cell r="D605" t="str">
            <v/>
          </cell>
        </row>
        <row r="606">
          <cell r="A606">
            <v>73737</v>
          </cell>
          <cell r="B606" t="str">
            <v>GRADIL ALUMINIO P/VARANDA</v>
          </cell>
          <cell r="C606" t="str">
            <v/>
          </cell>
          <cell r="D606" t="str">
            <v/>
          </cell>
        </row>
        <row r="607">
          <cell r="A607" t="str">
            <v>73737/001</v>
          </cell>
          <cell r="B607" t="str">
            <v>GRADIL DE ALUMINIO ANODIZADO TIPO BARRA CHATA PARA VARANDAS, ALTURA 0,4M</v>
          </cell>
          <cell r="C607" t="str">
            <v>M</v>
          </cell>
          <cell r="D607">
            <v>128.49</v>
          </cell>
        </row>
        <row r="608">
          <cell r="A608" t="str">
            <v>73737/002</v>
          </cell>
          <cell r="B608" t="str">
            <v>GRADIL DE ALUMINIO ANODIZADO TIPO BARRA CHATA PARA VARANDAS, ALTURA 1,0M</v>
          </cell>
          <cell r="C608" t="str">
            <v>M</v>
          </cell>
          <cell r="D608">
            <v>291.39999999999998</v>
          </cell>
        </row>
        <row r="609">
          <cell r="A609" t="str">
            <v>73737/003</v>
          </cell>
          <cell r="B609" t="str">
            <v>GRADIL DE ALUMINIO ANODIZADO TIPO BARRA CHATA PARA VARANDAS, ALTURA 1,2M</v>
          </cell>
          <cell r="C609" t="str">
            <v>M</v>
          </cell>
          <cell r="D609">
            <v>343.82</v>
          </cell>
        </row>
        <row r="610">
          <cell r="A610">
            <v>100</v>
          </cell>
          <cell r="B610" t="str">
            <v>FERRAGENS PARA PORTAS</v>
          </cell>
          <cell r="C610" t="str">
            <v/>
          </cell>
          <cell r="D610" t="str">
            <v/>
          </cell>
        </row>
        <row r="611">
          <cell r="A611">
            <v>73736</v>
          </cell>
          <cell r="B611" t="str">
            <v>FORNECIMENTO E ASSENTAMENTO DE FERRAGENS</v>
          </cell>
          <cell r="C611" t="str">
            <v/>
          </cell>
          <cell r="D611" t="str">
            <v/>
          </cell>
        </row>
        <row r="612">
          <cell r="A612" t="str">
            <v>73736/001</v>
          </cell>
          <cell r="B612" t="str">
            <v>DOBRADICA TIPO VAI E VEM EM LATAO POLIDO 3"</v>
          </cell>
          <cell r="C612" t="str">
            <v>UN</v>
          </cell>
          <cell r="D612">
            <v>25.86</v>
          </cell>
        </row>
        <row r="613">
          <cell r="A613">
            <v>74068</v>
          </cell>
          <cell r="B613" t="str">
            <v>CONJUNTO FERRAGENS CILINDRO 330/ROSETA 303/MACANETA TIPO ALAVANCA LATAO CROMADO LA FONTE</v>
          </cell>
          <cell r="C613" t="str">
            <v/>
          </cell>
          <cell r="D613" t="str">
            <v/>
          </cell>
        </row>
        <row r="614">
          <cell r="A614" t="str">
            <v>74068/001</v>
          </cell>
          <cell r="B614" t="str">
            <v>CONJUNTO FERRAGENS CILINDRO 330/ROSETA 303/MACANETA TIPO ALAVANCA LATAO CROMADO LA FONTE</v>
          </cell>
          <cell r="C614" t="str">
            <v>UN</v>
          </cell>
          <cell r="D614">
            <v>383.8</v>
          </cell>
        </row>
        <row r="615">
          <cell r="A615" t="str">
            <v>74068/002</v>
          </cell>
          <cell r="B615" t="str">
            <v>FECHADURA DE EMBUTIR COMPLETA, PARA PORTAS EXTERNAS, PADRAO DE ACABAMENTO POPULAR</v>
          </cell>
          <cell r="C615" t="str">
            <v>UN</v>
          </cell>
          <cell r="D615">
            <v>51.85</v>
          </cell>
        </row>
        <row r="616">
          <cell r="A616" t="str">
            <v>74068/003</v>
          </cell>
          <cell r="B616" t="str">
            <v>FECHADURA DE EMBUTIR COMPLETA, PARA PORTAS EXTERNAS, PADRAO DE ACABAMENTO SUPERIOR</v>
          </cell>
          <cell r="C616" t="str">
            <v>UN</v>
          </cell>
          <cell r="D616">
            <v>189.82</v>
          </cell>
        </row>
        <row r="617">
          <cell r="A617" t="str">
            <v>74068/004</v>
          </cell>
          <cell r="B617" t="str">
            <v>FECHADURA DE EMBUTIR COMPLETA, PARA PORTAS EXTERNAS 2 FOLHAS, PADRAO DE ACABAMENTO POPULAR</v>
          </cell>
          <cell r="C617" t="str">
            <v>UN</v>
          </cell>
          <cell r="D617">
            <v>142.16999999999999</v>
          </cell>
        </row>
        <row r="618">
          <cell r="A618" t="str">
            <v>74068/005</v>
          </cell>
          <cell r="B618" t="str">
            <v>FECHADURA DE SOBREPOR PARA PORTAS EXTERNAS, FERRO PINTADO COM MACANETA</v>
          </cell>
          <cell r="C618" t="str">
            <v>UN</v>
          </cell>
          <cell r="D618">
            <v>52.27</v>
          </cell>
        </row>
        <row r="619">
          <cell r="A619" t="str">
            <v>74068/006</v>
          </cell>
          <cell r="B619" t="str">
            <v>FECHADURA DE EMBUTIR COMPLETA, PARA PORTAS EXTERNAS, PADRAO DE ACABAMENTO MEDIO</v>
          </cell>
          <cell r="C619" t="str">
            <v>UN</v>
          </cell>
          <cell r="D619">
            <v>110.29</v>
          </cell>
        </row>
        <row r="620">
          <cell r="A620">
            <v>74069</v>
          </cell>
          <cell r="B620" t="str">
            <v>CONJUNTO FERRAGENS LATAO CROMADO TRANQUETA COMPLETA LINHA LUXO</v>
          </cell>
          <cell r="C620" t="str">
            <v/>
          </cell>
          <cell r="D620" t="str">
            <v/>
          </cell>
        </row>
        <row r="621">
          <cell r="A621" t="str">
            <v>74069/001</v>
          </cell>
          <cell r="B621" t="str">
            <v>FECHADURA DE EMBUTIR COMPLETA, PARA PORTAS DE BANHEIRO, PADRAO DE ACABAMENTO POPULAR</v>
          </cell>
          <cell r="C621" t="str">
            <v>UN</v>
          </cell>
          <cell r="D621">
            <v>44.67</v>
          </cell>
        </row>
        <row r="622">
          <cell r="A622" t="str">
            <v>74069/002</v>
          </cell>
          <cell r="B622" t="str">
            <v>FECHADURA DE EMBUTIR COMPLETA, PARA PORTAS DE BANHEIRO, PADRAO DE ACABAMENTO SUPERIOR</v>
          </cell>
          <cell r="C622" t="str">
            <v>UN</v>
          </cell>
          <cell r="D622">
            <v>160.31</v>
          </cell>
        </row>
        <row r="623">
          <cell r="A623">
            <v>74070</v>
          </cell>
          <cell r="B623" t="str">
            <v>CONJUNTO FERRAGEM GORGES COMPLETA LINHA MEDIA</v>
          </cell>
          <cell r="C623" t="str">
            <v/>
          </cell>
          <cell r="D623" t="str">
            <v/>
          </cell>
        </row>
        <row r="624">
          <cell r="A624" t="str">
            <v>74070/001</v>
          </cell>
          <cell r="B624" t="str">
            <v>FECHADURA DE EMBUTIR COMPLETA, PARA PORTAS INTERNAS, PADRAO DE ACABAMENTO SUPERIOR</v>
          </cell>
          <cell r="C624" t="str">
            <v>UN</v>
          </cell>
          <cell r="D624">
            <v>136.72999999999999</v>
          </cell>
        </row>
        <row r="625">
          <cell r="A625" t="str">
            <v>74070/003</v>
          </cell>
          <cell r="B625" t="str">
            <v>FECHADURA DE EMBUTIR COMPLETA, PARA PORTAS INTERNAS, PADRAO DE ACABAMENTO POPULAR</v>
          </cell>
          <cell r="C625" t="str">
            <v>UN</v>
          </cell>
          <cell r="D625">
            <v>44.17</v>
          </cell>
        </row>
        <row r="626">
          <cell r="A626" t="str">
            <v>74070/004</v>
          </cell>
          <cell r="B626" t="str">
            <v>FECHADURA DE EMBUTIR COMPLETA, PARA PORTAS INTERNAS, PADRAO DE ACABAMENTO MEDIO</v>
          </cell>
          <cell r="C626" t="str">
            <v>UN</v>
          </cell>
          <cell r="D626">
            <v>75.150000000000006</v>
          </cell>
        </row>
        <row r="627">
          <cell r="A627">
            <v>102</v>
          </cell>
          <cell r="B627" t="str">
            <v>FERRAGENS DIVERSAS</v>
          </cell>
          <cell r="C627" t="str">
            <v/>
          </cell>
          <cell r="D627" t="str">
            <v/>
          </cell>
        </row>
        <row r="628">
          <cell r="A628">
            <v>74046</v>
          </cell>
          <cell r="B628" t="str">
            <v>TARJETA</v>
          </cell>
          <cell r="C628" t="str">
            <v/>
          </cell>
          <cell r="D628" t="str">
            <v/>
          </cell>
        </row>
        <row r="629">
          <cell r="A629" t="str">
            <v>74046/001</v>
          </cell>
          <cell r="B629" t="str">
            <v>TARJETA DE FERRO CROMADO DE SOBREPOR 2"</v>
          </cell>
          <cell r="C629" t="str">
            <v>UN</v>
          </cell>
          <cell r="D629">
            <v>5.38</v>
          </cell>
        </row>
        <row r="630">
          <cell r="A630" t="str">
            <v>74046/002</v>
          </cell>
          <cell r="B630" t="str">
            <v>TARJETA TIPO LIVRE/OCUPADO PARA PORTA DE BANHEIRO</v>
          </cell>
          <cell r="C630" t="str">
            <v>UN</v>
          </cell>
          <cell r="D630">
            <v>25.75</v>
          </cell>
        </row>
        <row r="631">
          <cell r="A631">
            <v>74047</v>
          </cell>
          <cell r="B631" t="str">
            <v>DOBRADICA</v>
          </cell>
          <cell r="C631" t="str">
            <v/>
          </cell>
          <cell r="D631" t="str">
            <v/>
          </cell>
        </row>
        <row r="632">
          <cell r="A632" t="str">
            <v>74047/001</v>
          </cell>
          <cell r="B632" t="str">
            <v>DOBRADICA EM FERRO CROMADO 3X3", SEM ANEIS</v>
          </cell>
          <cell r="C632" t="str">
            <v>UN</v>
          </cell>
          <cell r="D632">
            <v>7.38</v>
          </cell>
        </row>
        <row r="633">
          <cell r="A633" t="str">
            <v>74047/002</v>
          </cell>
          <cell r="B633" t="str">
            <v>DOBRADICA EM ACO ZINCADO 3X3", SEM ANEIS</v>
          </cell>
          <cell r="C633" t="str">
            <v>UN</v>
          </cell>
          <cell r="D633">
            <v>7.41</v>
          </cell>
        </row>
        <row r="634">
          <cell r="A634" t="str">
            <v>74047/003</v>
          </cell>
          <cell r="B634" t="str">
            <v>DOBRADICA EM LATAO CROMADO 3X3", COM ANEIS</v>
          </cell>
          <cell r="C634" t="str">
            <v>UN</v>
          </cell>
          <cell r="D634">
            <v>13.43</v>
          </cell>
        </row>
        <row r="635">
          <cell r="A635" t="str">
            <v>74047/004</v>
          </cell>
          <cell r="B635" t="str">
            <v>DOBRADICA LATAO CROMADO 3 X 2 1/2"</v>
          </cell>
          <cell r="C635" t="str">
            <v>UN</v>
          </cell>
          <cell r="D635">
            <v>9.49</v>
          </cell>
        </row>
        <row r="636">
          <cell r="A636" t="str">
            <v>74047/005</v>
          </cell>
          <cell r="B636" t="str">
            <v>DOBRADICA EM FERRO GALVANIZADO 1 3/4 X2", COM ANEIS</v>
          </cell>
          <cell r="C636" t="str">
            <v>UN</v>
          </cell>
          <cell r="D636">
            <v>5.51</v>
          </cell>
        </row>
        <row r="637">
          <cell r="A637" t="str">
            <v>74047/006</v>
          </cell>
          <cell r="B637" t="str">
            <v>DOBRADICA EM FERRO CROMADO 2X1", COM ANEIS</v>
          </cell>
          <cell r="C637" t="str">
            <v>UN</v>
          </cell>
          <cell r="D637">
            <v>7</v>
          </cell>
        </row>
        <row r="638">
          <cell r="A638" t="str">
            <v>74047/007</v>
          </cell>
          <cell r="B638" t="str">
            <v>DOBRADICA EM FERRO CROMADO 3X2 1/2", SEM ANEIS</v>
          </cell>
          <cell r="C638" t="str">
            <v>UN</v>
          </cell>
          <cell r="D638">
            <v>6.87</v>
          </cell>
        </row>
        <row r="639">
          <cell r="A639" t="str">
            <v>74047/008</v>
          </cell>
          <cell r="B639" t="str">
            <v>DOBRADICA EM FERRO GALVANIZADO 4X3", COM ANEIS</v>
          </cell>
          <cell r="C639" t="str">
            <v>UN</v>
          </cell>
          <cell r="D639">
            <v>7.1</v>
          </cell>
        </row>
        <row r="640">
          <cell r="A640">
            <v>74084</v>
          </cell>
          <cell r="B640" t="str">
            <v>PORTA CADEADO</v>
          </cell>
          <cell r="C640" t="str">
            <v/>
          </cell>
          <cell r="D640" t="str">
            <v/>
          </cell>
        </row>
        <row r="641">
          <cell r="A641" t="str">
            <v>74084/001</v>
          </cell>
          <cell r="B641" t="str">
            <v>PORTA CADEADO COM CADEADO DE ACO 45MM</v>
          </cell>
          <cell r="C641" t="str">
            <v>UN</v>
          </cell>
          <cell r="D641">
            <v>30.59</v>
          </cell>
        </row>
        <row r="642">
          <cell r="A642">
            <v>103</v>
          </cell>
          <cell r="B642" t="str">
            <v>VIDROS/ESPELHOS</v>
          </cell>
          <cell r="C642" t="str">
            <v/>
          </cell>
          <cell r="D642" t="str">
            <v/>
          </cell>
        </row>
        <row r="643">
          <cell r="A643">
            <v>72116</v>
          </cell>
          <cell r="B643" t="str">
            <v>VIDRO LISO COMUM TRANSPARENTE, ESPESSURA 3MM</v>
          </cell>
          <cell r="C643" t="str">
            <v>M2</v>
          </cell>
          <cell r="D643">
            <v>66.84</v>
          </cell>
        </row>
        <row r="644">
          <cell r="A644">
            <v>72117</v>
          </cell>
          <cell r="B644" t="str">
            <v>VIDRO LISO COMUM TRANSPARENTE, ESPESSURA 4MM</v>
          </cell>
          <cell r="C644" t="str">
            <v>M2</v>
          </cell>
          <cell r="D644">
            <v>86.34</v>
          </cell>
        </row>
        <row r="645">
          <cell r="A645">
            <v>72118</v>
          </cell>
          <cell r="B645" t="str">
            <v>VIDRO TEMPERADO INCOLOR, ESPESSURA 6MM</v>
          </cell>
          <cell r="C645" t="str">
            <v>M2</v>
          </cell>
          <cell r="D645">
            <v>143.16999999999999</v>
          </cell>
        </row>
        <row r="646">
          <cell r="A646">
            <v>72119</v>
          </cell>
          <cell r="B646" t="str">
            <v>VIDRO TEMPERADO INCOLOR, ESPESSURA 8MM</v>
          </cell>
          <cell r="C646" t="str">
            <v>M2</v>
          </cell>
          <cell r="D646">
            <v>169.32</v>
          </cell>
        </row>
        <row r="647">
          <cell r="A647">
            <v>72120</v>
          </cell>
          <cell r="B647" t="str">
            <v>VIDRO TEMPERADO INCOLOR, ESPESSURA 10MM</v>
          </cell>
          <cell r="C647" t="str">
            <v>M2</v>
          </cell>
          <cell r="D647">
            <v>198.77</v>
          </cell>
        </row>
        <row r="648">
          <cell r="A648">
            <v>72121</v>
          </cell>
          <cell r="B648" t="str">
            <v>VIDRO TEMPERADO COLORIDO, ESPESSURA 10MM</v>
          </cell>
          <cell r="C648" t="str">
            <v>M2</v>
          </cell>
          <cell r="D648">
            <v>235.84</v>
          </cell>
        </row>
        <row r="649">
          <cell r="A649">
            <v>72122</v>
          </cell>
          <cell r="B649" t="str">
            <v>VIDRO FANTASIA TIPO CANELADO, ESPESSURA 4MM</v>
          </cell>
          <cell r="C649" t="str">
            <v>M2</v>
          </cell>
          <cell r="D649">
            <v>67.64</v>
          </cell>
        </row>
        <row r="650">
          <cell r="A650">
            <v>72123</v>
          </cell>
          <cell r="B650" t="str">
            <v>VIDRO ARAMADO, ESPESSURA 7MM</v>
          </cell>
          <cell r="C650" t="str">
            <v>M2</v>
          </cell>
          <cell r="D650">
            <v>223.47</v>
          </cell>
        </row>
        <row r="651">
          <cell r="A651">
            <v>73838</v>
          </cell>
          <cell r="B651" t="str">
            <v>PORTA DE VIDRO TEMPERADO</v>
          </cell>
          <cell r="C651" t="str">
            <v/>
          </cell>
          <cell r="D651" t="str">
            <v/>
          </cell>
        </row>
        <row r="652">
          <cell r="A652" t="str">
            <v>73838/001</v>
          </cell>
          <cell r="B652" t="str">
            <v>PORTA DE VIDRO TEMPERADO, 0,9X2,10M, ESPESSURA 10MM, INCLUSIVE ACESSORIOS</v>
          </cell>
          <cell r="C652" t="str">
            <v>UN</v>
          </cell>
          <cell r="D652">
            <v>1387.51</v>
          </cell>
        </row>
        <row r="653">
          <cell r="A653">
            <v>74125</v>
          </cell>
          <cell r="B653" t="str">
            <v>ESPELHO C/MOLDURA</v>
          </cell>
          <cell r="C653" t="str">
            <v/>
          </cell>
          <cell r="D653" t="str">
            <v/>
          </cell>
        </row>
        <row r="654">
          <cell r="A654" t="str">
            <v>74125/001</v>
          </cell>
          <cell r="B654" t="str">
            <v>ESPELHO CRISTAL ESPESSURA 4MM, COM MOLDURA DE MADEIRA</v>
          </cell>
          <cell r="C654" t="str">
            <v>M2</v>
          </cell>
          <cell r="D654">
            <v>230.16</v>
          </cell>
        </row>
        <row r="655">
          <cell r="A655" t="str">
            <v>74125/002</v>
          </cell>
          <cell r="B655" t="str">
            <v>ESPELHO CRISTAL ESPESSURA 4MM, COM MOLDURA EM ALUMINIO E COMPENSADO 6MM PLASTIFICADO COLADO</v>
          </cell>
          <cell r="C655" t="str">
            <v>M2</v>
          </cell>
          <cell r="D655">
            <v>293.19</v>
          </cell>
        </row>
        <row r="656">
          <cell r="A656">
            <v>105</v>
          </cell>
          <cell r="B656" t="str">
            <v>PORTOES DE MADEIRA/FERRO/ALUMINIO</v>
          </cell>
          <cell r="C656" t="str">
            <v/>
          </cell>
          <cell r="D656" t="str">
            <v/>
          </cell>
        </row>
        <row r="657">
          <cell r="A657">
            <v>68054</v>
          </cell>
          <cell r="B657" t="str">
            <v>PORTAO DE FERRO EM CHAPA PLANA 14"</v>
          </cell>
          <cell r="C657" t="str">
            <v>M2</v>
          </cell>
          <cell r="D657">
            <v>137.91999999999999</v>
          </cell>
        </row>
        <row r="658">
          <cell r="A658">
            <v>74100</v>
          </cell>
          <cell r="B658" t="str">
            <v>PE-A.43 - PORTÃO DE FERRO COM FERRAGENS SEM PINTURA</v>
          </cell>
          <cell r="C658" t="str">
            <v/>
          </cell>
          <cell r="D658" t="str">
            <v/>
          </cell>
        </row>
        <row r="659">
          <cell r="A659" t="str">
            <v>74100/001</v>
          </cell>
          <cell r="B659" t="str">
            <v>PORTAO DE FERRO COM VARA 1/2", COM REQUADRO</v>
          </cell>
          <cell r="C659" t="str">
            <v>M2</v>
          </cell>
          <cell r="D659">
            <v>126.19</v>
          </cell>
        </row>
        <row r="660">
          <cell r="A660">
            <v>74238</v>
          </cell>
          <cell r="B660" t="str">
            <v>FABRICACAO E INSTALACAO DE PORTAO PARA ENTRADA DE VEICULOS - MMA</v>
          </cell>
          <cell r="C660" t="str">
            <v/>
          </cell>
          <cell r="D660" t="str">
            <v/>
          </cell>
        </row>
        <row r="661">
          <cell r="A661" t="str">
            <v>74238/001</v>
          </cell>
          <cell r="B661" t="str">
            <v>PORTAO EM TELA RIGIDA E MOLDURA EM ACO COM DUAS FOLHAS DE ABRIR 2X3,50MX1,80M, INCLUSO CADEADO, FUNDO OXIDO FERRO/ZARCAO UMA DEMAO E PINTURAESMALTE DUAS DEMAOS</v>
          </cell>
          <cell r="C661" t="str">
            <v>UN</v>
          </cell>
          <cell r="D661">
            <v>2053.4899999999998</v>
          </cell>
        </row>
        <row r="662">
          <cell r="A662" t="str">
            <v>74238/002</v>
          </cell>
          <cell r="B662" t="str">
            <v>PORTAO EM TELA ARAME GALVANIZADO N.12 MALHA 2" E MOLDURA EM TUBOS DE ACO COM DUAS FOLHAS DE ABRIR, INCLUSO FERRAGENS</v>
          </cell>
          <cell r="C662" t="str">
            <v>M2</v>
          </cell>
          <cell r="D662">
            <v>509.57</v>
          </cell>
        </row>
        <row r="663">
          <cell r="A663">
            <v>222</v>
          </cell>
          <cell r="B663" t="str">
            <v>JANELA DE ALUMINIO</v>
          </cell>
          <cell r="C663" t="str">
            <v/>
          </cell>
          <cell r="D663" t="str">
            <v/>
          </cell>
        </row>
        <row r="664">
          <cell r="A664">
            <v>68052</v>
          </cell>
          <cell r="B664" t="str">
            <v>JANELA ALUMINIO, BASCULANTE, SERIE 25</v>
          </cell>
          <cell r="C664" t="str">
            <v>M2</v>
          </cell>
          <cell r="D664">
            <v>548.9</v>
          </cell>
        </row>
        <row r="665">
          <cell r="A665">
            <v>73809</v>
          </cell>
          <cell r="B665" t="str">
            <v>JANELA DE ALUMINIO, TIPO CORRER OU MAXIMAR, CONVENCIONAL, INCLUSIVE ASSENTAMENTO</v>
          </cell>
          <cell r="C665" t="str">
            <v/>
          </cell>
          <cell r="D665" t="str">
            <v/>
          </cell>
        </row>
        <row r="666">
          <cell r="A666" t="str">
            <v>73809/001</v>
          </cell>
          <cell r="B666" t="str">
            <v>JANELA DE ALUMINIO TIPO MAXIM-AIR, SERIE 25</v>
          </cell>
          <cell r="C666" t="str">
            <v>M2</v>
          </cell>
          <cell r="D666">
            <v>590.97</v>
          </cell>
        </row>
        <row r="667">
          <cell r="A667">
            <v>74067</v>
          </cell>
          <cell r="B667" t="str">
            <v>JANELA DE ALUMÍNIO, DE CORRER</v>
          </cell>
          <cell r="C667" t="str">
            <v/>
          </cell>
          <cell r="D667" t="str">
            <v/>
          </cell>
        </row>
        <row r="668">
          <cell r="A668" t="str">
            <v>74067/001</v>
          </cell>
          <cell r="B668" t="str">
            <v>JANELA ALUMINIO DE CORRER, 2 FOLHAS PARA VIDRO, SEM BANDEIRA, LINHA 25</v>
          </cell>
          <cell r="C668" t="str">
            <v>M2</v>
          </cell>
          <cell r="D668">
            <v>546.01</v>
          </cell>
        </row>
        <row r="669">
          <cell r="A669" t="str">
            <v>74067/002</v>
          </cell>
          <cell r="B669" t="str">
            <v>JANELA ALUMINIO DE CORRER, 2 FOLHAS PARA VIDRO, COM BANDEIRA, LINHA 25</v>
          </cell>
          <cell r="C669" t="str">
            <v>M2</v>
          </cell>
          <cell r="D669">
            <v>686.73</v>
          </cell>
        </row>
        <row r="670">
          <cell r="A670" t="str">
            <v>74067/003</v>
          </cell>
          <cell r="B670" t="str">
            <v>JANELA ALUMINIO DE CORRER, VENEZIANA, COM BANDEIRA, LINHA 25</v>
          </cell>
          <cell r="C670" t="str">
            <v>M2</v>
          </cell>
          <cell r="D670">
            <v>832.89</v>
          </cell>
        </row>
        <row r="671">
          <cell r="A671" t="str">
            <v>74067/004</v>
          </cell>
          <cell r="B671" t="str">
            <v>JANELA ALUMINIO DE CORRER, VENEZIANA, SEM BANDEIRA, LINHA 25</v>
          </cell>
          <cell r="C671" t="str">
            <v>M2</v>
          </cell>
          <cell r="D671">
            <v>721.6</v>
          </cell>
        </row>
        <row r="672">
          <cell r="A672">
            <v>304</v>
          </cell>
          <cell r="B672" t="str">
            <v>PERFIL/CANTONEIRA/BARRA</v>
          </cell>
          <cell r="C672" t="str">
            <v/>
          </cell>
          <cell r="D672" t="str">
            <v/>
          </cell>
        </row>
        <row r="673">
          <cell r="A673">
            <v>73908</v>
          </cell>
          <cell r="B673" t="str">
            <v>CANTONEIRA DE ALUMÍNIO</v>
          </cell>
          <cell r="C673" t="str">
            <v/>
          </cell>
          <cell r="D673" t="str">
            <v/>
          </cell>
        </row>
        <row r="674">
          <cell r="A674" t="str">
            <v>73908/001</v>
          </cell>
          <cell r="B674" t="str">
            <v>CANTONEIRA DE ALUMINIO 2X2”, PARA PROTECAO DE QUINA DE PAREDE</v>
          </cell>
          <cell r="C674" t="str">
            <v>M</v>
          </cell>
          <cell r="D674">
            <v>27.6</v>
          </cell>
        </row>
        <row r="675">
          <cell r="A675" t="str">
            <v>73908/002</v>
          </cell>
          <cell r="B675" t="str">
            <v>CANTONEIRA DE ALUMINIO 1X1" , PARA PROTECAO DE QUINA DE PAREDE</v>
          </cell>
          <cell r="C675" t="str">
            <v>M</v>
          </cell>
          <cell r="D675">
            <v>18.440000000000001</v>
          </cell>
        </row>
        <row r="676">
          <cell r="A676" t="str">
            <v>FOMA</v>
          </cell>
          <cell r="B676" t="str">
            <v>FORNECIMENTO DE MATERIAIS E EQUIPAMENTOS</v>
          </cell>
          <cell r="C676" t="str">
            <v/>
          </cell>
          <cell r="D676" t="str">
            <v/>
          </cell>
        </row>
        <row r="677">
          <cell r="A677">
            <v>284</v>
          </cell>
          <cell r="B677" t="str">
            <v>FORNEC. DE MAT. BRITADO C/OU S/CARGA, DESCARGA E TRANSPORTE</v>
          </cell>
          <cell r="C677" t="str">
            <v/>
          </cell>
          <cell r="D677" t="str">
            <v/>
          </cell>
        </row>
        <row r="678">
          <cell r="A678">
            <v>6515</v>
          </cell>
          <cell r="B678" t="str">
            <v>FORNECIMENTO E LANCAMENTO DE BRITA N. 4 P/ENVOLTORIA INTERNA DO SUMIDOURO P/ O EFLUENTE LIQUIDO DA FOSSA SEPTICA, D INT = 300 CM / H INT = 660 CM (P/ COMP.11516/1)</v>
          </cell>
          <cell r="C678" t="str">
            <v>M3</v>
          </cell>
          <cell r="D678">
            <v>2341</v>
          </cell>
        </row>
        <row r="679">
          <cell r="A679">
            <v>74119</v>
          </cell>
          <cell r="B679" t="str">
            <v>FORNECIMENTO E ASSENTAMENTO DE BRITA 2 EM DRENOS E FILTROS</v>
          </cell>
          <cell r="C679" t="str">
            <v/>
          </cell>
          <cell r="D679" t="str">
            <v/>
          </cell>
        </row>
        <row r="680">
          <cell r="A680" t="str">
            <v>74119/001</v>
          </cell>
          <cell r="B680" t="str">
            <v>FORNECIMENTO E ASSENTAMENTO DE BRITA 2-DRENOS E FILTROS MM</v>
          </cell>
          <cell r="C680" t="str">
            <v>M3</v>
          </cell>
          <cell r="D680">
            <v>112.91</v>
          </cell>
        </row>
        <row r="681">
          <cell r="A681" t="str">
            <v>FUES</v>
          </cell>
          <cell r="B681" t="str">
            <v>FUNDACOES E ESTRUTURAS</v>
          </cell>
          <cell r="C681" t="str">
            <v/>
          </cell>
          <cell r="D681" t="str">
            <v/>
          </cell>
        </row>
        <row r="682">
          <cell r="A682">
            <v>38</v>
          </cell>
          <cell r="B682" t="str">
            <v>TUBULOES</v>
          </cell>
          <cell r="C682" t="str">
            <v/>
          </cell>
          <cell r="D682" t="str">
            <v/>
          </cell>
        </row>
        <row r="683">
          <cell r="A683">
            <v>73761</v>
          </cell>
          <cell r="B683" t="str">
            <v>ARRASAMENTO DE TUBULAO DE CONCRETO ARMADO</v>
          </cell>
          <cell r="C683" t="str">
            <v/>
          </cell>
          <cell r="D683" t="str">
            <v/>
          </cell>
        </row>
        <row r="684">
          <cell r="A684" t="str">
            <v>73761/001</v>
          </cell>
          <cell r="B684" t="str">
            <v>ARRASAMENTO DE TUBULAO DE CONCRETO D=0,80M.</v>
          </cell>
          <cell r="C684" t="str">
            <v>UN</v>
          </cell>
          <cell r="D684">
            <v>190.55</v>
          </cell>
        </row>
        <row r="685">
          <cell r="A685" t="str">
            <v>73761/002</v>
          </cell>
          <cell r="B685" t="str">
            <v>ARRASAMENTO DE TUBULAO DE CONCRETO D=1,25 A 1,40M.</v>
          </cell>
          <cell r="C685" t="str">
            <v>UN</v>
          </cell>
          <cell r="D685">
            <v>330.28</v>
          </cell>
        </row>
        <row r="686">
          <cell r="A686" t="str">
            <v>73761/003</v>
          </cell>
          <cell r="B686" t="str">
            <v>ARRASAMENTO DE TUBULAO DE CONCRETO D=1,45 A 1,60M.</v>
          </cell>
          <cell r="C686" t="str">
            <v>UN</v>
          </cell>
          <cell r="D686">
            <v>381.09</v>
          </cell>
        </row>
        <row r="687">
          <cell r="A687" t="str">
            <v>73761/004</v>
          </cell>
          <cell r="B687" t="str">
            <v>ARRASAMENTO DE TUBULAO DE CONCRETO D=1,65 A 2,00M.</v>
          </cell>
          <cell r="C687" t="str">
            <v>UN</v>
          </cell>
          <cell r="D687">
            <v>476.37</v>
          </cell>
        </row>
        <row r="688">
          <cell r="A688" t="str">
            <v>73761/005</v>
          </cell>
          <cell r="B688" t="str">
            <v>ARRASAMENTO DE TUBULAO DE CONCRETO D=2,10 A 2,50M.</v>
          </cell>
          <cell r="C688" t="str">
            <v>UN</v>
          </cell>
          <cell r="D688">
            <v>590.70000000000005</v>
          </cell>
        </row>
        <row r="689">
          <cell r="A689">
            <v>73852</v>
          </cell>
          <cell r="B689" t="str">
            <v>TUBULAO DE CONCRETO COM CAMISA DE ACO EXCL ESCAVACAO</v>
          </cell>
          <cell r="C689" t="str">
            <v/>
          </cell>
          <cell r="D689" t="str">
            <v/>
          </cell>
        </row>
        <row r="690">
          <cell r="A690" t="str">
            <v>73852/002</v>
          </cell>
          <cell r="B690" t="str">
            <v>TUBULAO CONCRETO C/CAMISA ACO INCORPORADA D=1,00M ESPES 1/4 PLANO INFERIOR DA BASE ATE 10,00M DA COTA DE ARRASAMENTO A CEU ABERTO TERRENO 1A CAT EXCL ESCAVACAO E ARMACAO DO FUSTE INCL FERRAGEM DE TRANSICAO A BASE E AOS BLOCOS DE FUNDACAO E O CONCRETO DE</v>
          </cell>
          <cell r="C690" t="str">
            <v>M</v>
          </cell>
          <cell r="D690">
            <v>3260.58</v>
          </cell>
        </row>
        <row r="691">
          <cell r="A691" t="str">
            <v>73852/003</v>
          </cell>
          <cell r="B691" t="str">
            <v>TUBULAO CONCRETO C/CAMISA ACO INCORPORADA D=1,25M ESPES 1/4 PLAN0 INFERIOR DA BASE ATE 10,00M DA COTA DE ARRASAMENTO A CEU ABERTO EM TERRENO 1A CAT EXCL ESCAVACAO E ARMACAO DO FUSTE INCL FERRAGEM DE TRANSICAOABASE E AOS BLOCOS DE FUNDACAO E O CONCRETOD</v>
          </cell>
          <cell r="C691" t="str">
            <v>M</v>
          </cell>
          <cell r="D691">
            <v>4325.1000000000004</v>
          </cell>
        </row>
        <row r="692">
          <cell r="A692" t="str">
            <v>73852/004</v>
          </cell>
          <cell r="B692" t="str">
            <v>TUBULAO CONCRETO C/CAMISA ACO INCORPORADA D=1,50M ESPES 1/4 PLANO INFERIOR DA BASE ATE 10,00M DA COTA DE ARRASAMENTO A CEU ABERTO EM TERRENO 1A CAT EXCL ESCAVACAO E ARMACAO DO FUSTE INCL FERRAGEM DE TRANSICAOABASE E AOS BLOCOS DE FUNDACAO E O CONCRETOD</v>
          </cell>
          <cell r="C692" t="str">
            <v>M</v>
          </cell>
          <cell r="D692">
            <v>7086.34</v>
          </cell>
        </row>
        <row r="693">
          <cell r="A693">
            <v>39</v>
          </cell>
          <cell r="B693" t="str">
            <v>ESTACAS</v>
          </cell>
          <cell r="C693" t="str">
            <v/>
          </cell>
          <cell r="D693" t="str">
            <v/>
          </cell>
        </row>
        <row r="694">
          <cell r="A694">
            <v>72819</v>
          </cell>
          <cell r="B694" t="str">
            <v>ESTACA A TRADO (BROCA) DIAMETRO 30CM EM CONCRETO ARMADO MOLDADA IN-LOCO, 20 MPA</v>
          </cell>
          <cell r="C694" t="str">
            <v>M</v>
          </cell>
          <cell r="D694">
            <v>55.31</v>
          </cell>
        </row>
        <row r="695">
          <cell r="A695">
            <v>72820</v>
          </cell>
          <cell r="B695" t="str">
            <v>CORTE E REPARO EM CABECA DE ESTACA</v>
          </cell>
          <cell r="C695" t="str">
            <v>UN</v>
          </cell>
          <cell r="D695">
            <v>19.39</v>
          </cell>
        </row>
        <row r="696">
          <cell r="A696">
            <v>73755</v>
          </cell>
          <cell r="B696" t="str">
            <v>ARMADURA P/PAREDE DIAFRAGMA E PLACA ACO CONTRAPUNCAO</v>
          </cell>
          <cell r="C696" t="str">
            <v/>
          </cell>
          <cell r="D696" t="str">
            <v/>
          </cell>
        </row>
        <row r="697">
          <cell r="A697" t="str">
            <v>73755/001</v>
          </cell>
          <cell r="B697" t="str">
            <v>GAIOLA ARMADURA P/PAREDE DIAFRAGMA ACO CA-50 INCL FORNECIMENTO PERDASCORTE DOBRAGEM MONTAGEM E SOLDAS.</v>
          </cell>
          <cell r="C697" t="str">
            <v>KG</v>
          </cell>
          <cell r="D697">
            <v>6.76</v>
          </cell>
        </row>
        <row r="698">
          <cell r="A698">
            <v>74122</v>
          </cell>
          <cell r="B698" t="str">
            <v>ESTACA PRE-MOLDADA</v>
          </cell>
          <cell r="C698" t="str">
            <v/>
          </cell>
          <cell r="D698" t="str">
            <v/>
          </cell>
        </row>
        <row r="699">
          <cell r="A699" t="str">
            <v>74122/001</v>
          </cell>
          <cell r="B699" t="str">
            <v>FORNECIMENTO E EXECUÇÃO DE ESTACA PRE-MOLDADA - 20 TONELADAS</v>
          </cell>
          <cell r="C699" t="str">
            <v>M</v>
          </cell>
          <cell r="D699">
            <v>65.849999999999994</v>
          </cell>
        </row>
        <row r="700">
          <cell r="A700">
            <v>74156</v>
          </cell>
          <cell r="B700" t="str">
            <v>BROCAS (ESTACAS A TRADO) MOLDADA IN-LOCO</v>
          </cell>
          <cell r="C700" t="str">
            <v/>
          </cell>
          <cell r="D700" t="str">
            <v/>
          </cell>
        </row>
        <row r="701">
          <cell r="A701" t="str">
            <v>74156/001</v>
          </cell>
          <cell r="B701" t="str">
            <v>ESTACA A TRADO(BROCA) D=25CM C/CONCRETO FCK=15MPA+20KG ACO/M3 MOLD.IN-LOCO</v>
          </cell>
          <cell r="C701" t="str">
            <v>M</v>
          </cell>
          <cell r="D701">
            <v>36.35</v>
          </cell>
        </row>
        <row r="702">
          <cell r="A702" t="str">
            <v>74156/002</v>
          </cell>
          <cell r="B702" t="str">
            <v>ESTACA A TRADO(BROCA) D=25CM C/CONCRETO FCK=15MPA SEM ACO MOLDADA IN-LOCO</v>
          </cell>
          <cell r="C702" t="str">
            <v>M</v>
          </cell>
          <cell r="D702">
            <v>31.63</v>
          </cell>
        </row>
        <row r="703">
          <cell r="A703" t="str">
            <v>74156/003</v>
          </cell>
          <cell r="B703" t="str">
            <v>ESTACA A TRADO (BROCA) D=20CM C/CONCRETO FCK=15MPA (SEM ARMAÇÃO)</v>
          </cell>
          <cell r="C703" t="str">
            <v>M</v>
          </cell>
          <cell r="D703">
            <v>26.06</v>
          </cell>
        </row>
        <row r="704">
          <cell r="A704">
            <v>40</v>
          </cell>
          <cell r="B704" t="str">
            <v>LASTROS/FUNDACOES DIVERSAS</v>
          </cell>
          <cell r="C704" t="str">
            <v/>
          </cell>
          <cell r="D704" t="str">
            <v/>
          </cell>
        </row>
        <row r="705">
          <cell r="A705">
            <v>73894</v>
          </cell>
          <cell r="B705" t="str">
            <v>LASTRO DE PEDRA MARROADA - 50.620</v>
          </cell>
          <cell r="C705" t="str">
            <v/>
          </cell>
          <cell r="D705" t="str">
            <v/>
          </cell>
        </row>
        <row r="706">
          <cell r="A706" t="str">
            <v>73894/001</v>
          </cell>
          <cell r="B706" t="str">
            <v>LASTRO DE PEDRA MARROADA - 50620</v>
          </cell>
          <cell r="C706" t="str">
            <v>M3</v>
          </cell>
          <cell r="D706">
            <v>102.75</v>
          </cell>
        </row>
        <row r="707">
          <cell r="A707">
            <v>74164</v>
          </cell>
          <cell r="B707" t="str">
            <v>LASTRO DE PEDRA BRITADA E FUNDACOES EM BALDRAME</v>
          </cell>
          <cell r="C707" t="str">
            <v/>
          </cell>
          <cell r="D707" t="str">
            <v/>
          </cell>
        </row>
        <row r="708">
          <cell r="A708" t="str">
            <v>74164/001</v>
          </cell>
          <cell r="B708" t="str">
            <v>LASTRO DE BRITA Nº 2 APILOADA MANUALMENTE COM MAÇO DE ATÉ 30 KG</v>
          </cell>
          <cell r="C708" t="str">
            <v>M3</v>
          </cell>
          <cell r="D708">
            <v>119.76</v>
          </cell>
        </row>
        <row r="709">
          <cell r="A709" t="str">
            <v>74164/002</v>
          </cell>
          <cell r="B709" t="str">
            <v>CAMADA DE BRITA P/PROTECAO DA LAJE DE COBERTURA</v>
          </cell>
          <cell r="C709" t="str">
            <v>M3</v>
          </cell>
          <cell r="D709">
            <v>162.16999999999999</v>
          </cell>
        </row>
        <row r="710">
          <cell r="A710" t="str">
            <v>74164/003</v>
          </cell>
          <cell r="B710" t="str">
            <v>EXECUÇÃO DE BALDRAME EM CONCRETO CICLOPICO 1:3 C/30% PEDRA-DE-MAO CAVAS ATE 80 CM DE LARGURA, INCLUSIVE ESCAVAÇÃO, EXCLUSIVE FORMAS</v>
          </cell>
          <cell r="C710" t="str">
            <v>M3</v>
          </cell>
          <cell r="D710">
            <v>272.36</v>
          </cell>
        </row>
        <row r="711">
          <cell r="A711" t="str">
            <v>74164/004</v>
          </cell>
          <cell r="B711" t="str">
            <v>LASTRO DE BRITA</v>
          </cell>
          <cell r="C711" t="str">
            <v>M3</v>
          </cell>
          <cell r="D711">
            <v>119.76</v>
          </cell>
        </row>
        <row r="712">
          <cell r="A712">
            <v>41</v>
          </cell>
          <cell r="B712" t="str">
            <v>FORMAS/CIMBRAMENTOS/ESCORAMENTOS</v>
          </cell>
          <cell r="C712" t="str">
            <v/>
          </cell>
          <cell r="D712" t="str">
            <v/>
          </cell>
        </row>
        <row r="713">
          <cell r="A713">
            <v>5621</v>
          </cell>
          <cell r="B713" t="str">
            <v>FORMA PARA PAREDES E LAJES DE GALERIAS CELULARES, NÃO INCLUIDO DESMOLDANTE</v>
          </cell>
          <cell r="C713" t="str">
            <v>M2</v>
          </cell>
          <cell r="D713">
            <v>40.33</v>
          </cell>
        </row>
        <row r="714">
          <cell r="A714">
            <v>5651</v>
          </cell>
          <cell r="B714" t="str">
            <v>FORMA DE MADEIRA COMUM PARA FUNDACOES - REAPROVEITAMENTO 5X</v>
          </cell>
          <cell r="C714" t="str">
            <v>M2</v>
          </cell>
          <cell r="D714">
            <v>27.59</v>
          </cell>
        </row>
        <row r="715">
          <cell r="A715">
            <v>5970</v>
          </cell>
          <cell r="B715" t="str">
            <v>FORMAS C/TABUAS 3A (2,5X30,0CM) P/M2 P/FUNDACOES,INCL MONTAGEM EDESMONTAGEM (C/REAPR. 2X)</v>
          </cell>
          <cell r="C715" t="str">
            <v>M2</v>
          </cell>
          <cell r="D715">
            <v>28.64</v>
          </cell>
        </row>
        <row r="716">
          <cell r="A716">
            <v>5987</v>
          </cell>
          <cell r="B716" t="str">
            <v>FORMA PLANA EM CHAPA COMPENSADA RESINADA, ESTRUTURAL, E = 12 MM, COM REAPR.8X</v>
          </cell>
          <cell r="C716" t="str">
            <v>M2</v>
          </cell>
          <cell r="D716">
            <v>43.65</v>
          </cell>
        </row>
        <row r="717">
          <cell r="A717">
            <v>6095</v>
          </cell>
          <cell r="B717" t="str">
            <v>FORMA PLANA TABUA 3A. P/CINTA AMARRACAO INCL. DESMONTAGEM E REAPROVEIT</v>
          </cell>
          <cell r="C717" t="str">
            <v>M2</v>
          </cell>
          <cell r="D717">
            <v>17.09</v>
          </cell>
        </row>
        <row r="718">
          <cell r="A718">
            <v>68328</v>
          </cell>
          <cell r="B718" t="str">
            <v>JUNTA DE DILATACAO COM ISOPOR 10 MM</v>
          </cell>
          <cell r="C718" t="str">
            <v>M2</v>
          </cell>
          <cell r="D718">
            <v>8.4499999999999993</v>
          </cell>
        </row>
        <row r="719">
          <cell r="A719">
            <v>72830</v>
          </cell>
          <cell r="B719" t="str">
            <v>FORMA EM CHAPA DE MADEIRA COMPENSADA PLASTIFICADA 10MM, PARA ESTRUTURAS DE CONCRETO (PILARES/VIGAS/LAJES) REAPR. 5X</v>
          </cell>
          <cell r="C719" t="str">
            <v>M2</v>
          </cell>
          <cell r="D719">
            <v>21.41</v>
          </cell>
        </row>
        <row r="720">
          <cell r="A720">
            <v>72831</v>
          </cell>
          <cell r="B720" t="str">
            <v>FORMA EM CHAPA DE MADEIRA COMPENSADA PLASTIFICADA 12MM, PARA ESTRUTURAS DE CONCRETO (PILARES/VIGAS/LAJES) REAPR. 5X</v>
          </cell>
          <cell r="C720" t="str">
            <v>M2</v>
          </cell>
          <cell r="D720">
            <v>22.02</v>
          </cell>
        </row>
        <row r="721">
          <cell r="A721">
            <v>73653</v>
          </cell>
          <cell r="B721" t="str">
            <v>FORMAS TIPO SANDUICHE COM TABUAS, 30 APROVEITAMENTOS</v>
          </cell>
          <cell r="C721" t="str">
            <v>M2</v>
          </cell>
          <cell r="D721">
            <v>7.75</v>
          </cell>
        </row>
        <row r="722">
          <cell r="A722">
            <v>73654</v>
          </cell>
          <cell r="B722" t="str">
            <v>FORMA PLANA PARA CONCRETO APARENTE, EM COMPENSADO PLASTIFICADO 12MM APROVEITAMENTO DE 3 VEZES, INCLUINDO CONTRAVENTAMENTO E TRAVAMENTO PONTALETADO</v>
          </cell>
          <cell r="C722" t="str">
            <v>M2</v>
          </cell>
          <cell r="D722">
            <v>63.88</v>
          </cell>
        </row>
        <row r="723">
          <cell r="A723">
            <v>73685</v>
          </cell>
          <cell r="B723" t="str">
            <v>CIMBRAMENTO DE MADEIRA</v>
          </cell>
          <cell r="C723" t="str">
            <v>M3</v>
          </cell>
          <cell r="D723">
            <v>18.3</v>
          </cell>
        </row>
        <row r="724">
          <cell r="A724">
            <v>73785</v>
          </cell>
          <cell r="B724" t="str">
            <v>FORMAS DE MADEIRA</v>
          </cell>
          <cell r="C724" t="str">
            <v/>
          </cell>
          <cell r="D724" t="str">
            <v/>
          </cell>
        </row>
        <row r="725">
          <cell r="A725" t="str">
            <v>73785/001</v>
          </cell>
          <cell r="B725" t="str">
            <v>FORMA PINHO 3A P/MOLDAGEM DE CINTA SOBRE BALDRAME UTIL 4X INCL FORNECIMENTO DE MATERIAIS E DESMOLDAGEM.</v>
          </cell>
          <cell r="C725" t="str">
            <v>M2</v>
          </cell>
          <cell r="D725">
            <v>13.08</v>
          </cell>
        </row>
        <row r="726">
          <cell r="A726">
            <v>73820</v>
          </cell>
          <cell r="B726" t="str">
            <v>FORMA PARA FUNDACAO E BALDRAME</v>
          </cell>
          <cell r="C726" t="str">
            <v/>
          </cell>
          <cell r="D726" t="str">
            <v/>
          </cell>
        </row>
        <row r="727">
          <cell r="A727" t="str">
            <v>73820/001</v>
          </cell>
          <cell r="B727" t="str">
            <v>FORMA CURVA EM CHAPA RESINADA E = 21 MM P/FUNDACAO E BALDRAME</v>
          </cell>
          <cell r="C727" t="str">
            <v>M2</v>
          </cell>
          <cell r="D727">
            <v>33.99</v>
          </cell>
        </row>
        <row r="728">
          <cell r="A728">
            <v>73821</v>
          </cell>
          <cell r="B728" t="str">
            <v>FORMA PARA VIGA, PILAR E PAREDE</v>
          </cell>
          <cell r="C728" t="str">
            <v/>
          </cell>
          <cell r="D728" t="str">
            <v/>
          </cell>
        </row>
        <row r="729">
          <cell r="A729" t="str">
            <v>73821/001</v>
          </cell>
          <cell r="B729" t="str">
            <v>FORMA CURVA EM MADEIRA NAO APARELHADA P/VIGA, PILAR E PAREDE</v>
          </cell>
          <cell r="C729" t="str">
            <v>M2</v>
          </cell>
          <cell r="D729">
            <v>61.49</v>
          </cell>
        </row>
        <row r="730">
          <cell r="A730">
            <v>73979</v>
          </cell>
          <cell r="B730" t="str">
            <v>FORMA PLANA EM COMPENSADO</v>
          </cell>
          <cell r="C730" t="str">
            <v/>
          </cell>
          <cell r="D730" t="str">
            <v/>
          </cell>
        </row>
        <row r="731">
          <cell r="A731" t="str">
            <v>73979/001</v>
          </cell>
          <cell r="B731" t="str">
            <v>FORMAS PLANAS EM COMPENSADO PLASTIFICADO 18MM P/ VIADUTOS. REAPROVEITAMENTO 2X, INCLUSIVE DESMOLDAGEM.</v>
          </cell>
          <cell r="C731" t="str">
            <v>M2</v>
          </cell>
          <cell r="D731">
            <v>65.349999999999994</v>
          </cell>
        </row>
        <row r="732">
          <cell r="A732" t="str">
            <v>73979/002</v>
          </cell>
          <cell r="B732" t="str">
            <v>FORMA PLANA EM COMPENSADO PLASTIFICADO 18MM PARA LAJE MACICA REAP. 12XINCL. ESCORAMENTO/MONT/DESMONTAGEM</v>
          </cell>
          <cell r="C732" t="str">
            <v>M2</v>
          </cell>
          <cell r="D732">
            <v>26.98</v>
          </cell>
        </row>
        <row r="733">
          <cell r="A733" t="str">
            <v>73979/003</v>
          </cell>
          <cell r="B733" t="str">
            <v>FORMA PLANA C/COMPENSADO PLASTIFICADO 18MM REAP.6X INCL.ESCORAMENTO,MONTAGEM E DESFORMA</v>
          </cell>
          <cell r="C733" t="str">
            <v>M2</v>
          </cell>
          <cell r="D733">
            <v>34.64</v>
          </cell>
        </row>
        <row r="734">
          <cell r="A734" t="str">
            <v>73979/004</v>
          </cell>
          <cell r="B734" t="str">
            <v>DESFORMA DE ESTRUTURAS, H=1,50M</v>
          </cell>
          <cell r="C734" t="str">
            <v>M2</v>
          </cell>
          <cell r="D734">
            <v>7.16</v>
          </cell>
        </row>
        <row r="735">
          <cell r="A735">
            <v>73989</v>
          </cell>
          <cell r="B735" t="str">
            <v>FORMA COMPENSADO RESINADO</v>
          </cell>
          <cell r="C735" t="str">
            <v/>
          </cell>
          <cell r="D735" t="str">
            <v/>
          </cell>
        </row>
        <row r="736">
          <cell r="A736" t="str">
            <v>73989/001</v>
          </cell>
          <cell r="B736" t="str">
            <v>FORMA PLANA EM CHAPA COMPENSADA RESINADA, ESTRUTURAL, E = 14 MM.</v>
          </cell>
          <cell r="C736" t="str">
            <v>M2</v>
          </cell>
          <cell r="D736">
            <v>44.79</v>
          </cell>
        </row>
        <row r="737">
          <cell r="A737">
            <v>73993</v>
          </cell>
          <cell r="B737" t="str">
            <v>FORMAS E CIMBRAMENTO</v>
          </cell>
          <cell r="C737" t="str">
            <v/>
          </cell>
          <cell r="D737" t="str">
            <v/>
          </cell>
        </row>
        <row r="738">
          <cell r="A738" t="str">
            <v>73993/001</v>
          </cell>
          <cell r="B738" t="str">
            <v>FORMA TABUAS 3A P/VIGAS E PILARES (SEM REAPROVEITAMENTO)</v>
          </cell>
          <cell r="C738" t="str">
            <v>M2</v>
          </cell>
          <cell r="D738">
            <v>64.8</v>
          </cell>
        </row>
        <row r="739">
          <cell r="A739">
            <v>74007</v>
          </cell>
          <cell r="B739" t="str">
            <v>FORMAS PARA CONCRETO, INCLUINDO OS SERVICOS DE ESCORAMENTO,MONTAGEM,DESMONTAGEM, PARA CONCRETO NAO ESTRUTURAL</v>
          </cell>
          <cell r="C739" t="str">
            <v/>
          </cell>
          <cell r="D739" t="str">
            <v/>
          </cell>
        </row>
        <row r="740">
          <cell r="A740" t="str">
            <v>74007/001</v>
          </cell>
          <cell r="B740" t="str">
            <v>FORMA DE MADEIRA P/FUNDACAO C/TABUAS 3A 1X12" REAPR 10X</v>
          </cell>
          <cell r="C740" t="str">
            <v>M2</v>
          </cell>
          <cell r="D740">
            <v>22.67</v>
          </cell>
        </row>
        <row r="741">
          <cell r="A741" t="str">
            <v>74007/002</v>
          </cell>
          <cell r="B741" t="str">
            <v>FORMA TABUAS MADEIRA 3A P/PECAS CONCRETO ARM, REAPR 2X, INCL MONT/DESMEXCL ESCORAMENTO</v>
          </cell>
          <cell r="C741" t="str">
            <v>M2</v>
          </cell>
          <cell r="D741">
            <v>30.02</v>
          </cell>
        </row>
        <row r="742">
          <cell r="A742">
            <v>74074</v>
          </cell>
          <cell r="B742" t="str">
            <v>FORMA PINHO 3A P/CONCRETO EM FUNDACAO REAPROV 2 VEZES - CORTE/MONTAGEM/ESCORAMENTO/DESFORMA</v>
          </cell>
          <cell r="C742" t="str">
            <v/>
          </cell>
          <cell r="D742" t="str">
            <v/>
          </cell>
        </row>
        <row r="743">
          <cell r="A743" t="str">
            <v>74074/001</v>
          </cell>
          <cell r="B743" t="str">
            <v>FORMA PINHO 3A P/CONCRETO EM FUNDAÇÃO REAPROV 2 VEZES - CORTE/MONTAGEM/ESCORAMENTO/DESFORMA, NÃO INCLUÍDO DESMOLDANTE</v>
          </cell>
          <cell r="C743" t="str">
            <v>M2</v>
          </cell>
          <cell r="D743">
            <v>35.340000000000003</v>
          </cell>
        </row>
        <row r="744">
          <cell r="A744" t="str">
            <v>74074/002</v>
          </cell>
          <cell r="B744" t="str">
            <v>FORMA PINHO 3A P/CONCRETO EM FUNDAÇÃO REAPROV 3 VEZES - CORTE/MONTAGEM/ESCORAMENTO/DESFORMA, NÃO INCLUÍDO DEMOLDANTE</v>
          </cell>
          <cell r="C744" t="str">
            <v>M2</v>
          </cell>
          <cell r="D744">
            <v>30.87</v>
          </cell>
        </row>
        <row r="745">
          <cell r="A745" t="str">
            <v>74074/003</v>
          </cell>
          <cell r="B745" t="str">
            <v>FORMA PINHO 3A P/CONCRETO EM FUNDAÇÃO REAPROV 5 VEZES - CORTE/MONTAGEM/ESCORAMENTO/DESFORMA, NÃO INCLUÍDO DESMOLDANTE</v>
          </cell>
          <cell r="C745" t="str">
            <v>M2</v>
          </cell>
          <cell r="D745">
            <v>30.82</v>
          </cell>
        </row>
        <row r="746">
          <cell r="A746" t="str">
            <v>74074/004</v>
          </cell>
          <cell r="B746" t="str">
            <v>FORMA PINHO 3A P/CONCRETO EM FUNDAÇÃO S/REAPROVEITAMENTO - CORTE/MONTAGEM/ESCORAMENTO/DESFORMA, NÃO INCLUÍDO DESMOLDANTE</v>
          </cell>
          <cell r="C746" t="str">
            <v>M2</v>
          </cell>
          <cell r="D746">
            <v>48.33</v>
          </cell>
        </row>
        <row r="747">
          <cell r="A747">
            <v>74075</v>
          </cell>
          <cell r="B747" t="str">
            <v>FORMA MADEIRA COMP RESINADA 12MM P/ESTRUTURA REAPROV 2 VEZES - CORTE/MONTAGEM/ESCORAMENTO/DESFORMA</v>
          </cell>
          <cell r="C747" t="str">
            <v/>
          </cell>
          <cell r="D747" t="str">
            <v/>
          </cell>
        </row>
        <row r="748">
          <cell r="A748" t="str">
            <v>74075/001</v>
          </cell>
          <cell r="B748" t="str">
            <v>FORMA MADEIRA COMP RESINADA 12MM P/ESTRUTURA REAPROV 2 VEZES - CORTE/MONTAGEM/ESCORAMENTO/DESFORMA</v>
          </cell>
          <cell r="C748" t="str">
            <v>M2</v>
          </cell>
          <cell r="D748">
            <v>61.71</v>
          </cell>
        </row>
        <row r="749">
          <cell r="A749" t="str">
            <v>74075/002</v>
          </cell>
          <cell r="B749" t="str">
            <v>FORMA MADEIRA COMP RESINADA 12MM P/ESTRUTURA REAPROV 3 VEZES - CORTE/MONTAGEM/ESCORAMENTO/DESFORMA</v>
          </cell>
          <cell r="C749" t="str">
            <v>M2</v>
          </cell>
          <cell r="D749">
            <v>49.34</v>
          </cell>
        </row>
        <row r="750">
          <cell r="A750" t="str">
            <v>74075/004</v>
          </cell>
          <cell r="B750" t="str">
            <v>FORMA MADEIRA COMP RESINADA 12MM P/ESTRUTURA REAPROV 8 VEZES - CORTE/MONTAGEM/ESCORAMENTO/DESFORMA</v>
          </cell>
          <cell r="C750" t="str">
            <v>M2</v>
          </cell>
          <cell r="D750">
            <v>40.42</v>
          </cell>
        </row>
        <row r="751">
          <cell r="A751" t="str">
            <v>74075/005</v>
          </cell>
          <cell r="B751" t="str">
            <v>FORMA MADEIRA COMP RESINADA 14MM P/ESTRUTURA REAPROV 2 VEZES - CORTE/MONTAGEM/ESCORAMENTO/DESFORMA</v>
          </cell>
          <cell r="C751" t="str">
            <v>M2</v>
          </cell>
          <cell r="D751">
            <v>63.54</v>
          </cell>
        </row>
        <row r="752">
          <cell r="A752" t="str">
            <v>74075/006</v>
          </cell>
          <cell r="B752" t="str">
            <v>FORMA MADEIRA COMP RESINADA 14MM P/ESTRUTURA REAPROV 3 VEZES - CORTE/MONTAGEM/ESCORAMENTO/DESFORMA</v>
          </cell>
          <cell r="C752" t="str">
            <v>M2</v>
          </cell>
          <cell r="D752">
            <v>50.57</v>
          </cell>
        </row>
        <row r="753">
          <cell r="A753" t="str">
            <v>74075/007</v>
          </cell>
          <cell r="B753" t="str">
            <v>FORMA MADEIRA COMP RESINADA 14MM P/ESTRUTURA REAPROV 5 VEZES - CORTE/MONTAGEM/ESCORAMENTO/DESFORMA</v>
          </cell>
          <cell r="C753" t="str">
            <v>M2</v>
          </cell>
          <cell r="D753">
            <v>42.48</v>
          </cell>
        </row>
        <row r="754">
          <cell r="A754" t="str">
            <v>74075/008</v>
          </cell>
          <cell r="B754" t="str">
            <v>FORMA MADEIRA COMP RESINADA 14MM P/ESTRUTURA REAPROV 8 VEZES - CORTE/MONTAGEM/ESCORAMENTO/DESFORMA</v>
          </cell>
          <cell r="C754" t="str">
            <v>M2</v>
          </cell>
          <cell r="D754">
            <v>40.869999999999997</v>
          </cell>
        </row>
        <row r="755">
          <cell r="A755">
            <v>74076</v>
          </cell>
          <cell r="B755" t="str">
            <v>FORMA PINHO 3A P/FUNDACAO RADIER REAPROV 10 VEZES - CORTE/MONTAGEM/ESCORAMENTO/DESFORMA</v>
          </cell>
          <cell r="C755" t="str">
            <v/>
          </cell>
          <cell r="D755" t="str">
            <v/>
          </cell>
        </row>
        <row r="756">
          <cell r="A756" t="str">
            <v>74076/001</v>
          </cell>
          <cell r="B756" t="str">
            <v>FORMA PINHO 3A P/FUNDAÇÃO RADIER REAPROV 3 VEZES - CORTE/MONTAGEM/ESCORAMENTO/DESFORMA, NÃO INCLUÍDO DESMOLDANTE</v>
          </cell>
          <cell r="C756" t="str">
            <v>M2</v>
          </cell>
          <cell r="D756">
            <v>15.68</v>
          </cell>
        </row>
        <row r="757">
          <cell r="A757" t="str">
            <v>74076/002</v>
          </cell>
          <cell r="B757" t="str">
            <v>FORMA PINHO 3A P/FUNDAÇÃO RADIER REAPROV 5 VEZES - CORTE/MONTAGEM/ESCORAMENTO/DESFORMA, NÃO INCLUÍDO DESMOLDANTE</v>
          </cell>
          <cell r="C757" t="str">
            <v>M2</v>
          </cell>
          <cell r="D757">
            <v>10.02</v>
          </cell>
        </row>
        <row r="758">
          <cell r="A758" t="str">
            <v>74076/003</v>
          </cell>
          <cell r="B758" t="str">
            <v>FORMA PINHO 3A P/FUNDAÇÃO RADIER REAPROV 10 VEZES - CORTE/MONTAGEM/ESCORAMENTO/DESFORMA, NÃO INCLUÍDO DESMOLDANTE</v>
          </cell>
          <cell r="C758" t="str">
            <v>M2</v>
          </cell>
          <cell r="D758">
            <v>5.79</v>
          </cell>
        </row>
        <row r="759">
          <cell r="A759">
            <v>74107</v>
          </cell>
          <cell r="B759" t="str">
            <v>ESCORAMENTO DE LAJE PRE-MOLDADA</v>
          </cell>
          <cell r="C759" t="str">
            <v/>
          </cell>
          <cell r="D759" t="str">
            <v/>
          </cell>
        </row>
        <row r="760">
          <cell r="A760" t="str">
            <v>74107/001</v>
          </cell>
          <cell r="B760" t="str">
            <v>ESCORAMENTO DE LAJE PRE-MOLDADA</v>
          </cell>
          <cell r="C760" t="str">
            <v>M2</v>
          </cell>
          <cell r="D760">
            <v>14.1</v>
          </cell>
        </row>
        <row r="761">
          <cell r="A761">
            <v>42</v>
          </cell>
          <cell r="B761" t="str">
            <v>ARMADURAS</v>
          </cell>
          <cell r="C761" t="str">
            <v/>
          </cell>
          <cell r="D761" t="str">
            <v/>
          </cell>
        </row>
        <row r="762">
          <cell r="A762">
            <v>73771</v>
          </cell>
          <cell r="B762" t="str">
            <v>TIRANTES</v>
          </cell>
          <cell r="C762" t="str">
            <v/>
          </cell>
          <cell r="D762" t="str">
            <v/>
          </cell>
        </row>
        <row r="763">
          <cell r="A763" t="str">
            <v>73771/001</v>
          </cell>
          <cell r="B763" t="str">
            <v>PROTENSAO DE TIRANTES DE BARRA DE ACO CA-50 EXCL MATERIAIS</v>
          </cell>
          <cell r="C763" t="str">
            <v>UN</v>
          </cell>
          <cell r="D763">
            <v>9.56</v>
          </cell>
        </row>
        <row r="764">
          <cell r="A764">
            <v>73942</v>
          </cell>
          <cell r="B764" t="str">
            <v>ARMACAO ACO CA-60 P/ ESTRUTURAS DE CONCRETO</v>
          </cell>
          <cell r="C764" t="str">
            <v/>
          </cell>
          <cell r="D764" t="str">
            <v/>
          </cell>
        </row>
        <row r="765">
          <cell r="A765" t="str">
            <v>73942/001</v>
          </cell>
          <cell r="B765" t="str">
            <v>ARMAÇÃO DE AÇO CA-60 DIAM.7,0 À 8,0MM - FORNECIMENTO / CORTE (C/ PERDADE 10%) / DOBRA / COLOCAÇÃO.</v>
          </cell>
          <cell r="C765" t="str">
            <v>KG</v>
          </cell>
          <cell r="D765">
            <v>5.82</v>
          </cell>
        </row>
        <row r="766">
          <cell r="A766" t="str">
            <v>73942/002</v>
          </cell>
          <cell r="B766" t="str">
            <v>ARMACAO DE ACO CA-60 DIAM. 3,4 A 6,0MM.- FORNECIMENTO / CORTE (C/PERDADE 10%) / DOBRA / COLOCAÇÃO.</v>
          </cell>
          <cell r="C766" t="str">
            <v>KG</v>
          </cell>
          <cell r="D766">
            <v>6.42</v>
          </cell>
        </row>
        <row r="767">
          <cell r="A767">
            <v>73990</v>
          </cell>
          <cell r="B767" t="str">
            <v>ARMACAO CA-50 P/1,0M3 DE CONCRETO</v>
          </cell>
          <cell r="C767" t="str">
            <v/>
          </cell>
          <cell r="D767" t="str">
            <v/>
          </cell>
        </row>
        <row r="768">
          <cell r="A768" t="str">
            <v>73990/001</v>
          </cell>
          <cell r="B768" t="str">
            <v>ARMACAO ACO CA-50 P/1,0M3 DE CONCRETO</v>
          </cell>
          <cell r="C768" t="str">
            <v>UN</v>
          </cell>
          <cell r="D768">
            <v>417.55</v>
          </cell>
        </row>
        <row r="769">
          <cell r="A769">
            <v>73994</v>
          </cell>
          <cell r="B769" t="str">
            <v>ARMACAO EM TELA SOLDADA</v>
          </cell>
          <cell r="C769" t="str">
            <v/>
          </cell>
          <cell r="D769" t="str">
            <v/>
          </cell>
        </row>
        <row r="770">
          <cell r="A770" t="str">
            <v>73994/001</v>
          </cell>
          <cell r="B770" t="str">
            <v>ARMACAO EM TELA SOLDADA Q-138 (ACO CA-60 4,2MM C/10CM)</v>
          </cell>
          <cell r="C770" t="str">
            <v>KG</v>
          </cell>
          <cell r="D770">
            <v>6.34</v>
          </cell>
        </row>
        <row r="771">
          <cell r="A771">
            <v>74024</v>
          </cell>
          <cell r="B771" t="str">
            <v>ARMAÇÃO PARA ESTACAS</v>
          </cell>
          <cell r="C771" t="str">
            <v/>
          </cell>
          <cell r="D771" t="str">
            <v/>
          </cell>
        </row>
        <row r="772">
          <cell r="A772" t="str">
            <v>74024/001</v>
          </cell>
          <cell r="B772" t="str">
            <v>ARMACAO DE ESTACA HELICE CONTINUA OU OMEGA ATE 4,0M, POR GRAVIDADE, COM APOIO DE RETROESCAVADEIRA, ACO CA-50</v>
          </cell>
          <cell r="C772" t="str">
            <v>KG</v>
          </cell>
          <cell r="D772">
            <v>5.38</v>
          </cell>
        </row>
        <row r="773">
          <cell r="A773">
            <v>74254</v>
          </cell>
          <cell r="B773" t="str">
            <v>ARMACAO ACO CA-50 P/ ESTRUTURAS DE CONCRETO</v>
          </cell>
          <cell r="C773" t="str">
            <v/>
          </cell>
          <cell r="D773" t="str">
            <v/>
          </cell>
        </row>
        <row r="774">
          <cell r="A774" t="str">
            <v>74254/001</v>
          </cell>
          <cell r="B774" t="str">
            <v>ARMACAO ACO CA-50 DIAM.16,0 (5/8) À 25,0MM (1) - FORNECIMENTO/ CORTE(PERDA DE 10%) / DOBRA / COLOCAÇÃO.</v>
          </cell>
          <cell r="C774" t="str">
            <v>KG</v>
          </cell>
          <cell r="D774">
            <v>5.29</v>
          </cell>
        </row>
        <row r="775">
          <cell r="A775" t="str">
            <v>74254/002</v>
          </cell>
          <cell r="B775" t="str">
            <v>ARMACAO ACO CA-50, DIAM. 6,3 (1/4) À 12,5MM(1/2) -FORNECIMENTO/ CORTE(PERDA DE 10%) / DOBRA / COLOCAÇÃO.</v>
          </cell>
          <cell r="C775" t="str">
            <v>KG</v>
          </cell>
          <cell r="D775">
            <v>5.96</v>
          </cell>
        </row>
        <row r="776">
          <cell r="A776" t="str">
            <v>74254/003</v>
          </cell>
          <cell r="B776" t="str">
            <v>ARMACAO (CORTE, DOBRA E COLOCAÇÃO) ACO CA-50/60 (NAO INCLUI O ACO) DIAM. DE 6,0 (1/4”) À 12,5 (1/2”) MM</v>
          </cell>
          <cell r="C776" t="str">
            <v>KG</v>
          </cell>
          <cell r="D776">
            <v>1.64</v>
          </cell>
        </row>
        <row r="777">
          <cell r="A777" t="str">
            <v>74254/004</v>
          </cell>
          <cell r="B777" t="str">
            <v>CORTE/DOBRA E COLOCACAO DE ARMADURA ACO CA-50/60 (NAO INCLUI O ACO), EM DIAM. DE 16,0 (5/8") À 25,0 (1") MM.</v>
          </cell>
          <cell r="C777" t="str">
            <v>KG</v>
          </cell>
          <cell r="D777">
            <v>1.1499999999999999</v>
          </cell>
        </row>
        <row r="778">
          <cell r="A778">
            <v>43</v>
          </cell>
          <cell r="B778" t="str">
            <v>CONCRETOS</v>
          </cell>
          <cell r="C778" t="str">
            <v/>
          </cell>
          <cell r="D778" t="str">
            <v/>
          </cell>
        </row>
        <row r="779">
          <cell r="A779">
            <v>5619</v>
          </cell>
          <cell r="B779" t="str">
            <v>CONCRETO ESTRUTURAL FCK=15MPA, VIRADO EM BETONEIRA, NA OBRA, INCLUSIVEAPLICAÇÃO E ADENSAMENTO. (CONFORME NBR 6118, PERMITIDO APENAS PARA FUNDAÇÕES)</v>
          </cell>
          <cell r="C779" t="str">
            <v>M3</v>
          </cell>
          <cell r="D779">
            <v>365.89</v>
          </cell>
        </row>
        <row r="780">
          <cell r="A780">
            <v>5625</v>
          </cell>
          <cell r="B780" t="str">
            <v>CONCRETO PARA BERCO DE GALERIA, INCLUSIVE PREPARO E LANCAMENTO</v>
          </cell>
          <cell r="C780" t="str">
            <v>M3</v>
          </cell>
          <cell r="D780">
            <v>316.33</v>
          </cell>
        </row>
        <row r="781">
          <cell r="A781">
            <v>5652</v>
          </cell>
          <cell r="B781" t="str">
            <v>CONCRETO NAO ESTRUTURAL, CONSUMO 150 KG/M3 (1:3,5:7), PREPARO COM BETONEIRA</v>
          </cell>
          <cell r="C781" t="str">
            <v>M3</v>
          </cell>
          <cell r="D781">
            <v>229.16</v>
          </cell>
        </row>
        <row r="782">
          <cell r="A782">
            <v>6042</v>
          </cell>
          <cell r="B782" t="str">
            <v>CONCRETO NÃO ESTRUTURAL, PREPARO C/ BETONEIRA CONSUMO CIMENTO=210KG/M3PARA LASTROS, CONTRAPISOS, CALÇADAS, ETC...</v>
          </cell>
          <cell r="C782" t="str">
            <v>M3</v>
          </cell>
          <cell r="D782">
            <v>257.77999999999997</v>
          </cell>
        </row>
        <row r="783">
          <cell r="A783">
            <v>6045</v>
          </cell>
          <cell r="B783" t="str">
            <v>CONCRETO FCK=15MPA CONTROLE ”C” ,EXCLUINDO O LANCAMENTO, PREPARO COM BETONEIRA, UTILIZANDO BRITA 1 E 2. (CONFORME NBR 6118, PERMITIDO APENASPARA FUNDAÇÕES)</v>
          </cell>
          <cell r="C783" t="str">
            <v>M3</v>
          </cell>
          <cell r="D783">
            <v>299.5</v>
          </cell>
        </row>
        <row r="784">
          <cell r="A784">
            <v>6047</v>
          </cell>
          <cell r="B784" t="str">
            <v>CONCRETO MAGRO 1:4:8 C/PREPARO MANUAL</v>
          </cell>
          <cell r="C784" t="str">
            <v>M3</v>
          </cell>
          <cell r="D784">
            <v>284.73</v>
          </cell>
        </row>
        <row r="785">
          <cell r="A785">
            <v>6089</v>
          </cell>
          <cell r="B785" t="str">
            <v>CONCRETO NÃO-ESTRUTURAL FCK=10MPA CONTROLE ”C” ,EXCLUINDO O LANCAMENTO, PREPARO COM BETONEIRA, UTILIZANDO BRITA 1 E 2. (CONFORME NBR 6118, PERMITIDO APENAS PARA FUNDAÇÕES)</v>
          </cell>
          <cell r="C785" t="str">
            <v>M3</v>
          </cell>
          <cell r="D785">
            <v>265.39</v>
          </cell>
        </row>
        <row r="786">
          <cell r="A786">
            <v>6105</v>
          </cell>
          <cell r="B786" t="str">
            <v>PREPARO MECANICO E LANÇAMENTO MANUAL DE CONCRETO CICLÓPICO 1:3:5, COM30% DE PEDRA DE MÃO, CAVAS ATÉ 80CM DE LARGURA.</v>
          </cell>
          <cell r="C786" t="str">
            <v>M3</v>
          </cell>
          <cell r="D786">
            <v>251.79</v>
          </cell>
        </row>
        <row r="787">
          <cell r="A787">
            <v>6427</v>
          </cell>
          <cell r="B787" t="str">
            <v>CONCRETO ARMADO FCK = 15 MPA, PREPARO C/ BETONEIRA, INCLUILANCAMENTO</v>
          </cell>
          <cell r="C787" t="str">
            <v>M3</v>
          </cell>
          <cell r="D787">
            <v>1198.8499999999999</v>
          </cell>
        </row>
        <row r="788">
          <cell r="A788">
            <v>6448</v>
          </cell>
          <cell r="B788" t="str">
            <v>CONCRETO FCK=15 MPA P/ TAMPA DO POCO DE VISTORIA DA FOSSA SEPTICA, COM10CM DE ESPSSURA, TIPO OMS, D INT=200 CM, H INT=240 CM</v>
          </cell>
          <cell r="C788" t="str">
            <v>M3</v>
          </cell>
          <cell r="D788">
            <v>376.44</v>
          </cell>
        </row>
        <row r="789">
          <cell r="A789">
            <v>6501</v>
          </cell>
          <cell r="B789" t="str">
            <v>CONCRETO ARMADO, FCK = 18,0 MPA E 77KG/M3 DE AÇO, PREPARO COM BETONEIRA INCLUI LANCAMENTO.</v>
          </cell>
          <cell r="C789" t="str">
            <v>M3</v>
          </cell>
          <cell r="D789">
            <v>1193.6199999999999</v>
          </cell>
        </row>
        <row r="790">
          <cell r="A790">
            <v>6504</v>
          </cell>
          <cell r="B790" t="str">
            <v>CONCRETO ARMADO DE FUNDO, FCK = 18 MPA,P/CONSTRUCAO DE FOSSA SEPTICATIPO OMS D=200 CM / H INT = 240 CM, TOTAL DE 0,452M3</v>
          </cell>
          <cell r="C790" t="str">
            <v>M3</v>
          </cell>
          <cell r="D790">
            <v>539.52</v>
          </cell>
        </row>
        <row r="791">
          <cell r="A791">
            <v>6506</v>
          </cell>
          <cell r="B791" t="str">
            <v>CONCRETO ARMADO,FCK=18MPA, P/ TAMPA DE "CHAMINÉ", NA CONSTR.DE FOSSA SEPTICA TIPO OMS, D INT = 200 CM / H INT = 240 CM</v>
          </cell>
          <cell r="C791" t="str">
            <v>M3</v>
          </cell>
          <cell r="D791">
            <v>47.74</v>
          </cell>
        </row>
        <row r="792">
          <cell r="A792">
            <v>6509</v>
          </cell>
          <cell r="B792" t="str">
            <v>CONCRETO ARMADO FCK=18 MPA,P/CONSTRUCAO DE SUMIDOURO P/EFLUENTE LIQUIDO DA FOSSA SEPTICA D INT = 300 CM E H INT = 660 CM (P/ COMP.11516/1)</v>
          </cell>
          <cell r="C792" t="str">
            <v>M3</v>
          </cell>
          <cell r="D792">
            <v>429.7</v>
          </cell>
        </row>
        <row r="793">
          <cell r="A793">
            <v>6510</v>
          </cell>
          <cell r="B793" t="str">
            <v>CONCRETO ARMADO FCK=18 MPA,P/CONSTRUCAO DA LAJE SUPERIOR DO SUMIDOUROP/EFLUENTE LIQUIDO DA FOSSA SEPTICA D INT = 300 CM E H INT = 660 CM (P/ COMP.11516/1)</v>
          </cell>
          <cell r="C793" t="str">
            <v>M3</v>
          </cell>
          <cell r="D793">
            <v>47.74</v>
          </cell>
        </row>
        <row r="794">
          <cell r="A794">
            <v>6511</v>
          </cell>
          <cell r="B794" t="str">
            <v>CONCRETO ARMADO FCK = 15 MPA, P/CONSTRUCAO DA TAMPA DO POCO DE VISTORIA DO SUMIDOURO P/EFLUENTE LIQUIDO DA FOSSA SEPTICA D INT = 300 CM / HINT = 660 CM ( P/ COMP. 11516/1)</v>
          </cell>
          <cell r="C794" t="str">
            <v>M3</v>
          </cell>
          <cell r="D794">
            <v>71.930000000000007</v>
          </cell>
        </row>
        <row r="795">
          <cell r="A795">
            <v>40780</v>
          </cell>
          <cell r="B795" t="str">
            <v>REGULARIZACAO DE SUPERFICIE DE CONC. APARENTE</v>
          </cell>
          <cell r="C795" t="str">
            <v>M2</v>
          </cell>
          <cell r="D795">
            <v>4.3899999999999997</v>
          </cell>
        </row>
        <row r="796">
          <cell r="A796">
            <v>73605</v>
          </cell>
          <cell r="B796" t="str">
            <v>CINTA DE AMARRACAO COMPLETA, CONCRETO, FERRAGEM E FÔRMA.</v>
          </cell>
          <cell r="C796" t="str">
            <v>M3</v>
          </cell>
          <cell r="D796">
            <v>823.22</v>
          </cell>
        </row>
        <row r="797">
          <cell r="A797">
            <v>73757</v>
          </cell>
          <cell r="B797" t="str">
            <v>CONCRETO USINADO C/TRANSPORTE HORIZ NA OBRA</v>
          </cell>
          <cell r="C797" t="str">
            <v/>
          </cell>
          <cell r="D797" t="str">
            <v/>
          </cell>
        </row>
        <row r="798">
          <cell r="A798" t="str">
            <v>73757/001</v>
          </cell>
          <cell r="B798" t="str">
            <v>CONCRETO IMPORTADO USINA DOSADO RACIONALMENTE 15MPA INCL TRANSPORTE HORIZONTAL EM CARRINHOS ATE 20M ADENSAMENTO E ACABAMENTO.</v>
          </cell>
          <cell r="C798" t="str">
            <v>M3</v>
          </cell>
          <cell r="D798">
            <v>379.24</v>
          </cell>
        </row>
        <row r="799">
          <cell r="A799">
            <v>73846</v>
          </cell>
          <cell r="B799" t="str">
            <v>MURO DE ARRIMO CELULAR</v>
          </cell>
          <cell r="C799" t="str">
            <v/>
          </cell>
          <cell r="D799" t="str">
            <v/>
          </cell>
        </row>
        <row r="800">
          <cell r="A800" t="str">
            <v>73846/001</v>
          </cell>
          <cell r="B800" t="str">
            <v>MURO DE ARRIMO CELULAR PECAS PRE-MOLDADAS CONCRETO EXCL FORMAS INCLCONFECCAO DAS PECAS MONTAGEM E COMPACTACAO DO SOLO DE ENCHIMENTO.</v>
          </cell>
          <cell r="C800" t="str">
            <v>M3</v>
          </cell>
          <cell r="D800">
            <v>174.13</v>
          </cell>
        </row>
        <row r="801">
          <cell r="A801" t="str">
            <v>73846/002</v>
          </cell>
          <cell r="B801" t="str">
            <v>MURO DE ARRIMO CELULAR PECAS PRE-MOLDADAS CONCRETO EXCL MATERIAIS EFORMAS INCL CONFECCAO PECAS MONTAGEM E COMPACTACAO DO SOLO(ENCHIMENTO)</v>
          </cell>
          <cell r="C801" t="str">
            <v>M3</v>
          </cell>
          <cell r="D801">
            <v>55.36</v>
          </cell>
        </row>
        <row r="802">
          <cell r="A802">
            <v>73878</v>
          </cell>
          <cell r="B802" t="str">
            <v>APLICACAO DE CONC. PROJETADO</v>
          </cell>
          <cell r="C802" t="str">
            <v/>
          </cell>
          <cell r="D802" t="str">
            <v/>
          </cell>
        </row>
        <row r="803">
          <cell r="A803" t="str">
            <v>73878/001</v>
          </cell>
          <cell r="B803" t="str">
            <v>EXECUÇÃO DE CONCRETO PROJETADO, COM CONSUMO DE CIMENTO 350 KG/M3, VIASECA MEDIDO POR SACO DE CIMENTO, PASSADO NA MAQUINA</v>
          </cell>
          <cell r="C803" t="str">
            <v>M3</v>
          </cell>
          <cell r="D803">
            <v>1663.7</v>
          </cell>
        </row>
        <row r="804">
          <cell r="A804" t="str">
            <v>73878/002</v>
          </cell>
          <cell r="B804" t="str">
            <v>EXECUÇÃO DE ARGAMASSA PROJETADA, COM CONSUMO DE CIMENTO 400 KG/M3, VIASECA, MEDIDO POR SACO DE CIMENTO, PASSADO NA MAQUINA</v>
          </cell>
          <cell r="C804" t="str">
            <v>M3</v>
          </cell>
          <cell r="D804">
            <v>1638.95</v>
          </cell>
        </row>
        <row r="805">
          <cell r="A805">
            <v>73936</v>
          </cell>
          <cell r="B805" t="str">
            <v>CONCRETO PREPARADO EM OBRA</v>
          </cell>
          <cell r="C805" t="str">
            <v/>
          </cell>
          <cell r="D805" t="str">
            <v/>
          </cell>
        </row>
        <row r="806">
          <cell r="A806" t="str">
            <v>73936/001</v>
          </cell>
          <cell r="B806" t="str">
            <v>CONCRETO 1:2:3 (18 MPA) , C/ BRITA 1 E 2, C/BETONEIRA</v>
          </cell>
          <cell r="C806" t="str">
            <v>M3</v>
          </cell>
          <cell r="D806">
            <v>301.8</v>
          </cell>
        </row>
        <row r="807">
          <cell r="A807" t="str">
            <v>73936/002</v>
          </cell>
          <cell r="B807" t="str">
            <v>CONCRETO 1:2:4 (14 MPA), C/ BRITA 1 E 2, C/BETONEIRA</v>
          </cell>
          <cell r="C807" t="str">
            <v>M3</v>
          </cell>
          <cell r="D807">
            <v>288.92</v>
          </cell>
        </row>
        <row r="808">
          <cell r="A808" t="str">
            <v>73936/003</v>
          </cell>
          <cell r="B808" t="str">
            <v>CONCRETO 1:2,5:5 ( 9 MPA),C/ BRITA 1 E2, C/BETONEIRA</v>
          </cell>
          <cell r="C808" t="str">
            <v>M3</v>
          </cell>
          <cell r="D808">
            <v>270.43</v>
          </cell>
        </row>
        <row r="809">
          <cell r="A809" t="str">
            <v>73936/005</v>
          </cell>
          <cell r="B809" t="str">
            <v>CONCRETO 1:3:5 ( 7 MPA), C/ BRITA 1 E 2, C/BETONEIRA</v>
          </cell>
          <cell r="C809" t="str">
            <v>M3</v>
          </cell>
          <cell r="D809">
            <v>259.68</v>
          </cell>
        </row>
        <row r="810">
          <cell r="A810" t="str">
            <v>73936/007</v>
          </cell>
          <cell r="B810" t="str">
            <v>CONCRETO 1:3:6 ( 6 MPA), C/ BRITA 1 E 2, C/BETONEIRA</v>
          </cell>
          <cell r="C810" t="str">
            <v>M3</v>
          </cell>
          <cell r="D810">
            <v>255.28</v>
          </cell>
        </row>
        <row r="811">
          <cell r="A811" t="str">
            <v>73936/009</v>
          </cell>
          <cell r="B811" t="str">
            <v>CONCRETO 1:4:6 ( 5 MPA), C/ BRITA 1 E 2, C/BETONEIRA</v>
          </cell>
          <cell r="C811" t="str">
            <v>M3</v>
          </cell>
          <cell r="D811">
            <v>242.33</v>
          </cell>
        </row>
        <row r="812">
          <cell r="A812" t="str">
            <v>73936/011</v>
          </cell>
          <cell r="B812" t="str">
            <v>CONCRETO 1:4:8, CONCRETO MAGRO, C/ BRITA 1 E 2, C/BETONEIRA</v>
          </cell>
          <cell r="C812" t="str">
            <v>M3</v>
          </cell>
          <cell r="D812">
            <v>238.59</v>
          </cell>
        </row>
        <row r="813">
          <cell r="A813">
            <v>73944</v>
          </cell>
          <cell r="B813" t="str">
            <v>CONCRETO C/ PREPARO MECANICO (BETONEIRA) NA OBRA</v>
          </cell>
          <cell r="C813" t="str">
            <v/>
          </cell>
          <cell r="D813" t="str">
            <v/>
          </cell>
        </row>
        <row r="814">
          <cell r="A814" t="str">
            <v>73944/001</v>
          </cell>
          <cell r="B814" t="str">
            <v>CONCRETO SIMPLES ( 13,5 MPA), C/ BETONEIRA, LANÇAMENTO E ADENSAMENTO C/ VIBRADOR.</v>
          </cell>
          <cell r="C814" t="str">
            <v>M3</v>
          </cell>
          <cell r="D814">
            <v>359.78</v>
          </cell>
        </row>
        <row r="815">
          <cell r="A815">
            <v>73972</v>
          </cell>
          <cell r="B815" t="str">
            <v>CONCRETO C/ PREPARO MECANICO (BETONEIRA) NA OBRA</v>
          </cell>
          <cell r="C815" t="str">
            <v/>
          </cell>
          <cell r="D815" t="str">
            <v/>
          </cell>
        </row>
        <row r="816">
          <cell r="A816" t="str">
            <v>73972/001</v>
          </cell>
          <cell r="B816" t="str">
            <v>CONCRETO ESTRUTURAL FCK=25MPA, VIRADO EM BETONEIRA, NA OBRA, SEM LANÇAMENTO</v>
          </cell>
          <cell r="C816" t="str">
            <v>M3</v>
          </cell>
          <cell r="D816">
            <v>319.99</v>
          </cell>
        </row>
        <row r="817">
          <cell r="A817" t="str">
            <v>73972/002</v>
          </cell>
          <cell r="B817" t="str">
            <v>CONCRETO ESTRUTURAL FCK=20MPA, VIRADO EM BETONEIRA, NA OBRA, SEM LANÇAMENTO</v>
          </cell>
          <cell r="C817" t="str">
            <v>M3</v>
          </cell>
          <cell r="D817">
            <v>309.86</v>
          </cell>
        </row>
        <row r="818">
          <cell r="A818">
            <v>73980</v>
          </cell>
          <cell r="B818" t="str">
            <v>ADENSAMENTO, DESEMPENO E PREPARO DE JUNTAS DE CONCRETAGEM</v>
          </cell>
          <cell r="C818" t="str">
            <v/>
          </cell>
          <cell r="D818" t="str">
            <v/>
          </cell>
        </row>
        <row r="819">
          <cell r="A819" t="str">
            <v>73980/001</v>
          </cell>
          <cell r="B819" t="str">
            <v>ADENSAMENTO, DESEMPENO E PREPARO JUNTAS CONCRETAGEM EM CONCRETO BOMBEADO</v>
          </cell>
          <cell r="C819" t="str">
            <v>M3</v>
          </cell>
          <cell r="D819">
            <v>19.149999999999999</v>
          </cell>
        </row>
        <row r="820">
          <cell r="A820">
            <v>73983</v>
          </cell>
          <cell r="B820" t="str">
            <v>CONCRETO ARMADO FCK=15MPA (PREP.NA OBRA C/BETONEIRA), INCLUSIVEIMPERMEABILIZANTE (ESTRUTURAS)</v>
          </cell>
          <cell r="C820" t="str">
            <v/>
          </cell>
          <cell r="D820" t="str">
            <v/>
          </cell>
        </row>
        <row r="821">
          <cell r="A821" t="str">
            <v>73983/001</v>
          </cell>
          <cell r="B821" t="str">
            <v>CONCRETO ESTRUTURAL VIRADO NA OBRA CONTROLE C COM IMPERMEABILIZANTE FCK=15MPA SEM LANÇAMENTO</v>
          </cell>
          <cell r="C821" t="str">
            <v>M3</v>
          </cell>
          <cell r="D821">
            <v>325.18</v>
          </cell>
        </row>
        <row r="822">
          <cell r="A822">
            <v>74004</v>
          </cell>
          <cell r="B822" t="str">
            <v>CONCRETOS-INCLUI FORNECIMENTO, LANCAMENTO NAS FORMAS, ADENSAMENTO,DESEMPENO E PREPARO DAS JUNTAS DE CONCRETAGEM.</v>
          </cell>
          <cell r="C822" t="str">
            <v/>
          </cell>
          <cell r="D822" t="str">
            <v/>
          </cell>
        </row>
        <row r="823">
          <cell r="A823" t="str">
            <v>74004/001</v>
          </cell>
          <cell r="B823" t="str">
            <v>CONCRETO NAO-ESTRUTURAL, CONSUMO 150 KG CIMENTO/M3 ( TRAÇO 1:3,5:7), PREPARO MECÂNICO EM BETONEIRA, COM LANÇAMENTO(C/ REDUTOR).</v>
          </cell>
          <cell r="C823" t="str">
            <v>M3</v>
          </cell>
          <cell r="D823">
            <v>263.02</v>
          </cell>
        </row>
        <row r="824">
          <cell r="A824" t="str">
            <v>74004/002</v>
          </cell>
          <cell r="B824" t="str">
            <v>FORNECIMENTO, LANÇAMENTO E ADENSAMENTO DE CONCRETO USINADO BOMBEADO FCK=20MPA.</v>
          </cell>
          <cell r="C824" t="str">
            <v>M3</v>
          </cell>
          <cell r="D824">
            <v>335.37</v>
          </cell>
        </row>
        <row r="825">
          <cell r="A825" t="str">
            <v>74004/003</v>
          </cell>
          <cell r="B825" t="str">
            <v>CONCRETO GROUT, FCK=14 MPA</v>
          </cell>
          <cell r="C825" t="str">
            <v>M3</v>
          </cell>
          <cell r="D825">
            <v>333.3</v>
          </cell>
        </row>
        <row r="826">
          <cell r="A826" t="str">
            <v>74004/004</v>
          </cell>
          <cell r="B826" t="str">
            <v>FORNECIMENTO DE CONCRETO USINADO BOMBEADO FCK=15MPA. (CONFORME NBR 6118, PERMITIDO APENAS PARA FUNDAÇÕES)</v>
          </cell>
          <cell r="C826" t="str">
            <v>M3</v>
          </cell>
          <cell r="D826">
            <v>300</v>
          </cell>
        </row>
        <row r="827">
          <cell r="A827">
            <v>74115</v>
          </cell>
          <cell r="B827" t="str">
            <v>CONCRETO PARA LASTRO</v>
          </cell>
          <cell r="C827" t="str">
            <v/>
          </cell>
          <cell r="D827" t="str">
            <v/>
          </cell>
        </row>
        <row r="828">
          <cell r="A828" t="str">
            <v>74115/001</v>
          </cell>
          <cell r="B828" t="str">
            <v>EXECUÇÃO DE LASTRO EM CONCRETO (1:2,5:6), PREPARO MANUAL</v>
          </cell>
          <cell r="C828" t="str">
            <v>M3</v>
          </cell>
          <cell r="D828">
            <v>294.42</v>
          </cell>
        </row>
        <row r="829">
          <cell r="A829">
            <v>74137</v>
          </cell>
          <cell r="B829" t="str">
            <v>CONCRETO USINADO C/TRANSPORTE HORIZ NA OBRA</v>
          </cell>
          <cell r="C829" t="str">
            <v/>
          </cell>
          <cell r="D829" t="str">
            <v/>
          </cell>
        </row>
        <row r="830">
          <cell r="A830" t="str">
            <v>74137/001</v>
          </cell>
          <cell r="B830" t="str">
            <v>CONCRETO IMPORTADO USINA DOSADO RACIONALMENTE 10MPA INCL TRANSPORTE HORIZONTAL ATE 20M EM CARRINHOS ADENSAMENTO E ACABAMENTO.</v>
          </cell>
          <cell r="C830" t="str">
            <v>M3</v>
          </cell>
          <cell r="D830">
            <v>311.14</v>
          </cell>
        </row>
        <row r="831">
          <cell r="A831" t="str">
            <v>74137/002</v>
          </cell>
          <cell r="B831" t="str">
            <v>CONCRETO USINADO, IMPORTADO, ESTRUTURAL FCK=15MPA INCLUS. TRANSPORTE HORIZONTAL ATÉ 20M (PROD. 2M3/H) EM CARRINHOS, ADENSAMENTO E ACABAMENTO. (CONFORME NBR 6118, PERMITIDO APENAS PARA FUNDAÇÕES)</v>
          </cell>
          <cell r="C831" t="str">
            <v>M3</v>
          </cell>
          <cell r="D831">
            <v>330.6</v>
          </cell>
        </row>
        <row r="832">
          <cell r="A832" t="str">
            <v>74137/003</v>
          </cell>
          <cell r="B832" t="str">
            <v>CONCRETO USINADO, IMPORTADO, ESTRUTURAL FCK=20MPA INCLUS. TRANSPORTE HORIZONTAL ATÉ 20M (PROD. 2M3/H) EM CARRINHOS, ADENSAMENTO E ACABAMENTO</v>
          </cell>
          <cell r="C832" t="str">
            <v>M3</v>
          </cell>
          <cell r="D832">
            <v>346.81</v>
          </cell>
        </row>
        <row r="833">
          <cell r="A833" t="str">
            <v>74137/004</v>
          </cell>
          <cell r="B833" t="str">
            <v>CONCRETO USINADO, IMPORTADO, ESTRUTURAL FCK=25MPA INCLUS. TRANSPORTE HORIZONTAL ATÉ 20M (PROD. 2M3/H) EM CARRINHOS, ADENSAMENTO E ACABAMENTO.</v>
          </cell>
          <cell r="C833" t="str">
            <v>M3</v>
          </cell>
          <cell r="D833">
            <v>371.14</v>
          </cell>
        </row>
        <row r="834">
          <cell r="A834">
            <v>74138</v>
          </cell>
          <cell r="B834" t="str">
            <v>CONCRETO BOMBEADO</v>
          </cell>
          <cell r="C834" t="str">
            <v/>
          </cell>
          <cell r="D834" t="str">
            <v/>
          </cell>
        </row>
        <row r="835">
          <cell r="A835" t="str">
            <v>74138/001</v>
          </cell>
          <cell r="B835" t="str">
            <v>CONCRETO USINADO BOMBEADO FCK=15MPA, INCLUSIVE COLOCAÇÃO, ESPALHAMENTOE ACABAMENTO. (CONFORME NBR6118 PERMITIDO APENAS EM FUNDAÇÕES)</v>
          </cell>
          <cell r="C835" t="str">
            <v>M3</v>
          </cell>
          <cell r="D835">
            <v>334.9</v>
          </cell>
        </row>
        <row r="836">
          <cell r="A836" t="str">
            <v>74138/002</v>
          </cell>
          <cell r="B836" t="str">
            <v>CONCRETO USINADO BOMBEADO FCK=20MPA, INCLUSIVE COLOCAÇÃO, ESPALHAMENTOE ACABAMENTO.</v>
          </cell>
          <cell r="C836" t="str">
            <v>M3</v>
          </cell>
          <cell r="D836">
            <v>351.93</v>
          </cell>
        </row>
        <row r="837">
          <cell r="A837" t="str">
            <v>74138/003</v>
          </cell>
          <cell r="B837" t="str">
            <v>CONCRETO USINADO BOMBEADO FCK=25MPA, INCLUSIVE COLOCAÇÃO, ESPALHAMENTOE ACABAMENTO.</v>
          </cell>
          <cell r="C837" t="str">
            <v>M3</v>
          </cell>
          <cell r="D837">
            <v>377.47</v>
          </cell>
        </row>
        <row r="838">
          <cell r="A838" t="str">
            <v>74138/004</v>
          </cell>
          <cell r="B838" t="str">
            <v>CONCRETO USINADO BOMBEADO FCK=30MPA, INCLUSIVE COLOCAÇÃO, ESPALHAMENTOE ACABAMENTO.</v>
          </cell>
          <cell r="C838" t="str">
            <v>M3</v>
          </cell>
          <cell r="D838">
            <v>409.99</v>
          </cell>
        </row>
        <row r="839">
          <cell r="A839" t="str">
            <v>74138/005</v>
          </cell>
          <cell r="B839" t="str">
            <v>CONCRETO USINADO BOMBEADO FCK=35MPA, INCLUSIVE COLOCAÇÃO, ESPALHAMENTOE ACABAMENTO.</v>
          </cell>
          <cell r="C839" t="str">
            <v>M3</v>
          </cell>
          <cell r="D839">
            <v>428.51</v>
          </cell>
        </row>
        <row r="840">
          <cell r="A840" t="str">
            <v>74138/006</v>
          </cell>
          <cell r="B840" t="str">
            <v>CONCRETO USINADO BOMBEADO FCK=15MPA, PARA ENCHIMENTO ENTRE O TUBO E CAMISA TUNEL LINE</v>
          </cell>
          <cell r="C840" t="str">
            <v>M3</v>
          </cell>
          <cell r="D840">
            <v>334.9</v>
          </cell>
        </row>
        <row r="841">
          <cell r="A841" t="str">
            <v>74138/007</v>
          </cell>
          <cell r="B841" t="str">
            <v>CONCRETO USINADO BOMBEADO FCK=18MPA, INCLUSIVE COLOCAÇÃO, ESPALHAMENTOE ACABAMEMTO. (CONFORME NBR 6118, PERMITIDO APENAS EM FUNDAÇÕES)</v>
          </cell>
          <cell r="C841" t="str">
            <v>M3</v>
          </cell>
          <cell r="D841">
            <v>347.67</v>
          </cell>
        </row>
        <row r="842">
          <cell r="A842" t="str">
            <v>74138/008</v>
          </cell>
          <cell r="B842" t="str">
            <v>CONCRETO USINADO BOMBEADO FCK=24MPA, INCLUSIVE COLOCAÇÃO, ESPALHAMENTOE ACABAMENTO.</v>
          </cell>
          <cell r="C842" t="str">
            <v>M3</v>
          </cell>
          <cell r="D842">
            <v>376.77</v>
          </cell>
        </row>
        <row r="843">
          <cell r="A843">
            <v>74157</v>
          </cell>
          <cell r="B843" t="str">
            <v>LANCAMENTO MANUAL DE CONCRETO</v>
          </cell>
          <cell r="C843" t="str">
            <v/>
          </cell>
          <cell r="D843" t="str">
            <v/>
          </cell>
        </row>
        <row r="844">
          <cell r="A844" t="str">
            <v>74157/001</v>
          </cell>
          <cell r="B844" t="str">
            <v>LANÇAMENTO E ADENSAMENTO DE CONCRETO EM FUNDAÇÕES.</v>
          </cell>
          <cell r="C844" t="str">
            <v>M3</v>
          </cell>
          <cell r="D844">
            <v>52.52</v>
          </cell>
        </row>
        <row r="845">
          <cell r="A845" t="str">
            <v>74157/002</v>
          </cell>
          <cell r="B845" t="str">
            <v>LANCAMENTO MANUAL DE CONCRETO EM ESTRUTURAS, INCL. VIBRACAO</v>
          </cell>
          <cell r="C845" t="str">
            <v>M3</v>
          </cell>
          <cell r="D845">
            <v>100.1</v>
          </cell>
        </row>
        <row r="846">
          <cell r="A846" t="str">
            <v>74157/003</v>
          </cell>
          <cell r="B846" t="str">
            <v>LANCAMENTO/APLICACAO MANUAL DE CONCRETO EM ESTRUTURAS</v>
          </cell>
          <cell r="C846" t="str">
            <v>M3</v>
          </cell>
          <cell r="D846">
            <v>99.87</v>
          </cell>
        </row>
        <row r="847">
          <cell r="A847" t="str">
            <v>74157/004</v>
          </cell>
          <cell r="B847" t="str">
            <v>LANCAMENTO/APLICACAO MANUAL DE CONCRETO EM FUNDACOES</v>
          </cell>
          <cell r="C847" t="str">
            <v>M3</v>
          </cell>
          <cell r="D847">
            <v>52.29</v>
          </cell>
        </row>
        <row r="848">
          <cell r="A848">
            <v>74251</v>
          </cell>
          <cell r="B848" t="str">
            <v>TRATAMENTO DE SUP. CONC. APARENTE C/VERNIZ 2 DEM?O</v>
          </cell>
          <cell r="C848" t="str">
            <v/>
          </cell>
          <cell r="D848" t="str">
            <v/>
          </cell>
        </row>
        <row r="849">
          <cell r="A849" t="str">
            <v>74251/001</v>
          </cell>
          <cell r="B849" t="str">
            <v>TRATAMENTO DE SUP. CONC. APARENTE C/VERNIZ</v>
          </cell>
          <cell r="C849" t="str">
            <v>M2</v>
          </cell>
          <cell r="D849">
            <v>6.01</v>
          </cell>
        </row>
        <row r="850">
          <cell r="A850">
            <v>44</v>
          </cell>
          <cell r="B850" t="str">
            <v>LAJE PRE-FABRICADA</v>
          </cell>
          <cell r="C850" t="str">
            <v/>
          </cell>
          <cell r="D850" t="str">
            <v/>
          </cell>
        </row>
        <row r="851">
          <cell r="A851">
            <v>74141</v>
          </cell>
          <cell r="B851" t="str">
            <v>LAJE PRE-MOLDADA</v>
          </cell>
          <cell r="C851" t="str">
            <v/>
          </cell>
          <cell r="D851" t="str">
            <v/>
          </cell>
        </row>
        <row r="852">
          <cell r="A852" t="str">
            <v>74141/001</v>
          </cell>
          <cell r="B852" t="str">
            <v>LAJE PRE-MOLD BETA 11 P/1KN/M2 VAOS 4,40M/INCL VIGOTAS TIJOLOS ARMADURA NEGATIVA CAPEAMENTO 3CM CONCRETO 20MPA ESCORAMENTO MATERIAL E MAO DE OBRA.</v>
          </cell>
          <cell r="C852" t="str">
            <v>M2</v>
          </cell>
          <cell r="D852">
            <v>60.89</v>
          </cell>
        </row>
        <row r="853">
          <cell r="A853">
            <v>74202</v>
          </cell>
          <cell r="B853" t="str">
            <v>LAJE PRE-MOLDADA</v>
          </cell>
          <cell r="C853" t="str">
            <v/>
          </cell>
          <cell r="D853" t="str">
            <v/>
          </cell>
        </row>
        <row r="854">
          <cell r="A854" t="str">
            <v>74202/001</v>
          </cell>
          <cell r="B854" t="str">
            <v>LAJE PRE-MOLDADA P/FORRO, SOBRECARGA 100KG/M2, VAOS ATE 3,50M/E=8CM, C/LAJOTAS E CAP.C/CONC FCK=20MPA, 3CM, INTER-EIXO 38CM, C/ESCORAMENTO (REAPR.3X) E FERRAGEM NEGATIVA</v>
          </cell>
          <cell r="C854" t="str">
            <v>M2</v>
          </cell>
          <cell r="D854">
            <v>54.9</v>
          </cell>
        </row>
        <row r="855">
          <cell r="A855" t="str">
            <v>74202/002</v>
          </cell>
          <cell r="B855" t="str">
            <v>LAJE PRE-MOLDADA P/PISO, SOBRECARGA 200KG/M2, VAOS ATE 3,50M/E=8CM, C/LAJOTAS E CAP.C/CONC FCK=20MPA, 4CM, INTER-EIXO 38CM, C/ESCORAMENTO (REAPR.3X) E FERRAGEM NEGATIVA</v>
          </cell>
          <cell r="C855" t="str">
            <v>M2</v>
          </cell>
          <cell r="D855">
            <v>62.06</v>
          </cell>
        </row>
        <row r="856">
          <cell r="A856">
            <v>247</v>
          </cell>
          <cell r="B856" t="str">
            <v>EMBASAMENTOS</v>
          </cell>
          <cell r="C856" t="str">
            <v/>
          </cell>
          <cell r="D856" t="str">
            <v/>
          </cell>
        </row>
        <row r="857">
          <cell r="A857">
            <v>6122</v>
          </cell>
          <cell r="B857" t="str">
            <v>EMBASAMENTO C/PEDRA ARGAMASSADA UTILIZANDO ARG.CIM/AREIA 1:4</v>
          </cell>
          <cell r="C857" t="str">
            <v>M3</v>
          </cell>
          <cell r="D857">
            <v>262.23</v>
          </cell>
        </row>
        <row r="858">
          <cell r="A858">
            <v>73817</v>
          </cell>
          <cell r="B858" t="str">
            <v>EMBASAMENTO DE MATERIAL GRANULAR</v>
          </cell>
          <cell r="C858" t="str">
            <v/>
          </cell>
          <cell r="D858" t="str">
            <v/>
          </cell>
        </row>
        <row r="859">
          <cell r="A859" t="str">
            <v>73817/001</v>
          </cell>
          <cell r="B859" t="str">
            <v>EMBASAMENTO DE MATERIAL GRANULAR - PO DE PEDRA</v>
          </cell>
          <cell r="C859" t="str">
            <v>M3</v>
          </cell>
          <cell r="D859">
            <v>106.02</v>
          </cell>
        </row>
        <row r="860">
          <cell r="A860" t="str">
            <v>73817/002</v>
          </cell>
          <cell r="B860" t="str">
            <v>EMBASAMENTO DE MATERIAL GRANULAR - RACHAO</v>
          </cell>
          <cell r="C860" t="str">
            <v>M3</v>
          </cell>
          <cell r="D860">
            <v>115.35</v>
          </cell>
        </row>
        <row r="861">
          <cell r="A861">
            <v>74078</v>
          </cell>
          <cell r="B861" t="str">
            <v>AGULHAMENTO DE PEDRA MARROADA NO FUNDO DE VALAS</v>
          </cell>
          <cell r="C861" t="str">
            <v/>
          </cell>
          <cell r="D861" t="str">
            <v/>
          </cell>
        </row>
        <row r="862">
          <cell r="A862" t="str">
            <v>74078/001</v>
          </cell>
          <cell r="B862" t="str">
            <v>AGULHAMENTO FUNDO DE VALAS C/MACO 30KG PEDRA-DE-MAO H=10CM</v>
          </cell>
          <cell r="C862" t="str">
            <v>M2</v>
          </cell>
          <cell r="D862">
            <v>18.47</v>
          </cell>
        </row>
        <row r="863">
          <cell r="A863" t="str">
            <v>74078/002</v>
          </cell>
          <cell r="B863" t="str">
            <v>AGULHAMENTO FUNDO DE VALAS C/MACO 30KG PEDRA-DE-MAO H=5CM</v>
          </cell>
          <cell r="C863" t="str">
            <v>M2</v>
          </cell>
          <cell r="D863">
            <v>9.23</v>
          </cell>
        </row>
        <row r="864">
          <cell r="A864">
            <v>296</v>
          </cell>
          <cell r="B864" t="str">
            <v>CINTAS E VERGAS</v>
          </cell>
          <cell r="C864" t="str">
            <v/>
          </cell>
          <cell r="D864" t="str">
            <v/>
          </cell>
        </row>
        <row r="865">
          <cell r="A865">
            <v>73995</v>
          </cell>
          <cell r="B865" t="str">
            <v>CINTAS CONCRETO</v>
          </cell>
          <cell r="C865" t="str">
            <v/>
          </cell>
          <cell r="D865" t="str">
            <v/>
          </cell>
        </row>
        <row r="866">
          <cell r="A866" t="str">
            <v>73995/001</v>
          </cell>
          <cell r="B866" t="str">
            <v>CINTA DE AMARRAÇÃO EM CONCRETO ARMADO FCK=20MPA CONTROLE ”C”.PREP.MECANICO NA OBRA, AÇO(55KG/M3), FORMAS MADEIRA C/ MONT/DESMON E LANCAMENTO/VIBRACAO MANUAL</v>
          </cell>
          <cell r="C866" t="str">
            <v>M3</v>
          </cell>
          <cell r="D866">
            <v>1169.1500000000001</v>
          </cell>
        </row>
        <row r="867">
          <cell r="A867">
            <v>74099</v>
          </cell>
          <cell r="B867" t="str">
            <v>CONCRETO ARMADO FCK=15MPA PREP. MECANICO FORMA CANALETA (15X20X20),ACOCA 60 ATE 3/16 = 45,13 KG/M3</v>
          </cell>
          <cell r="C867" t="str">
            <v/>
          </cell>
          <cell r="D867" t="str">
            <v/>
          </cell>
        </row>
        <row r="868">
          <cell r="A868" t="str">
            <v>74099/001</v>
          </cell>
          <cell r="B868" t="str">
            <v>VERGA, CONTRAVERGA, OU CINTA EM CONCRETO ARMADO FCK=20MPA, PREP. MECANICO, FORMA CANALETA (15X20X20), AÇO CA 60 5.0 (TAXA DE FERRAGEM = 45,13 KG/M3).</v>
          </cell>
          <cell r="C868" t="str">
            <v>M3</v>
          </cell>
          <cell r="D868">
            <v>840.44</v>
          </cell>
        </row>
        <row r="869">
          <cell r="A869">
            <v>74200</v>
          </cell>
          <cell r="B869" t="str">
            <v>VERGA CONCRETO ARMADO</v>
          </cell>
          <cell r="C869" t="str">
            <v/>
          </cell>
          <cell r="D869" t="str">
            <v/>
          </cell>
        </row>
        <row r="870">
          <cell r="A870" t="str">
            <v>74200/001</v>
          </cell>
          <cell r="B870" t="str">
            <v>VERGA 10X10CM EM CONCRETO PRÉ-MOLDADO FCK=20MPA (PREPARO COM BETONEIRA) AÇO CA60, BITOLA FINA, INCLUSIVE FORMAS TABUA 3A.</v>
          </cell>
          <cell r="C870" t="str">
            <v>M</v>
          </cell>
          <cell r="D870">
            <v>10.74</v>
          </cell>
        </row>
        <row r="871">
          <cell r="A871">
            <v>301</v>
          </cell>
          <cell r="B871" t="str">
            <v>ESTRUTURAS DIVERSAS</v>
          </cell>
          <cell r="C871" t="str">
            <v/>
          </cell>
          <cell r="D871" t="str">
            <v/>
          </cell>
        </row>
        <row r="872">
          <cell r="A872">
            <v>71623</v>
          </cell>
          <cell r="B872" t="str">
            <v>CHAPIM DE CONCRETO APARENTE COM ACABAMENTO DESEMPENADO, FORMA DE COMPENSADO PLASTIFICADO (MADEIRIT ) DE 14 X 10 CM, FUNDIDO NO LOCAL.</v>
          </cell>
          <cell r="C872" t="str">
            <v>M</v>
          </cell>
          <cell r="D872">
            <v>17.13</v>
          </cell>
        </row>
        <row r="873">
          <cell r="A873">
            <v>74081</v>
          </cell>
          <cell r="B873" t="str">
            <v>PILAR MADEIRA DE LEI</v>
          </cell>
          <cell r="C873" t="str">
            <v/>
          </cell>
          <cell r="D873" t="str">
            <v/>
          </cell>
        </row>
        <row r="874">
          <cell r="A874" t="str">
            <v>74081/001</v>
          </cell>
          <cell r="B874" t="str">
            <v>PILAR MADEIRA DE LEI 15X15X100CM COLOCADO, INCLUSIVE BASE CONCRETO</v>
          </cell>
          <cell r="C874" t="str">
            <v>M</v>
          </cell>
          <cell r="D874">
            <v>62.04</v>
          </cell>
        </row>
        <row r="875">
          <cell r="A875">
            <v>74112</v>
          </cell>
          <cell r="B875" t="str">
            <v>LAJE MACICA CONCRETO FCK=25MPA E=8CM, INCL. FORMA PLASTIFICADA 18MM /ESCORAMENTO MAD SERRADA C/REAP. 12X E 95,0KG ACO CA-50/60 /M3</v>
          </cell>
          <cell r="C875" t="str">
            <v/>
          </cell>
          <cell r="D875" t="str">
            <v/>
          </cell>
        </row>
        <row r="876">
          <cell r="A876" t="str">
            <v>74112/001</v>
          </cell>
          <cell r="B876" t="str">
            <v>LAJE MACICA CONCRETO FCK=25MPA E=8CM, INCL. FORMA PLASTIFICADA 18MM /ESCORAMENTO MAD SERRADA C/REAP. 12X E 95,0KG ACO CA-50/60 /M3</v>
          </cell>
          <cell r="C876" t="str">
            <v>M3</v>
          </cell>
          <cell r="D876">
            <v>1366.57</v>
          </cell>
        </row>
        <row r="877">
          <cell r="A877">
            <v>74144</v>
          </cell>
          <cell r="B877" t="str">
            <v>PILAR E SUPORTE CAIXA D AGUA EM MADEIRA 1A CASAS HP</v>
          </cell>
          <cell r="C877" t="str">
            <v/>
          </cell>
          <cell r="D877" t="str">
            <v/>
          </cell>
        </row>
        <row r="878">
          <cell r="A878" t="str">
            <v>74144/001</v>
          </cell>
          <cell r="B878" t="str">
            <v>PILAR EM MADEIRA 1A (15X15X2,70CM) INCL 3 DEMAOS VERNIZ SEM COLOCACAO</v>
          </cell>
          <cell r="C878" t="str">
            <v>UN</v>
          </cell>
          <cell r="D878">
            <v>102.65</v>
          </cell>
        </row>
        <row r="879">
          <cell r="A879" t="str">
            <v>74144/002</v>
          </cell>
          <cell r="B879" t="str">
            <v>SUPORTE APOIO CAIXA D AGUA BARROTES MADEIRA DE 1</v>
          </cell>
          <cell r="C879" t="str">
            <v>UN</v>
          </cell>
          <cell r="D879">
            <v>16.45</v>
          </cell>
        </row>
        <row r="880">
          <cell r="A880" t="str">
            <v>IMPE</v>
          </cell>
          <cell r="B880" t="str">
            <v>IMPERMEABILIZACOES E PROTECOES DIVERSAS</v>
          </cell>
          <cell r="C880" t="str">
            <v/>
          </cell>
          <cell r="D880" t="str">
            <v/>
          </cell>
        </row>
        <row r="881">
          <cell r="A881">
            <v>138</v>
          </cell>
          <cell r="B881" t="str">
            <v>IMPERMEABILIZACAO COM ARGAMASSA</v>
          </cell>
          <cell r="C881" t="str">
            <v/>
          </cell>
          <cell r="D881" t="str">
            <v/>
          </cell>
        </row>
        <row r="882">
          <cell r="A882">
            <v>5968</v>
          </cell>
          <cell r="B882" t="str">
            <v>IMPERMEABILIZACAO EM BASE ALVENARIA ARGAMASSA TRACO 1:3 (CIMENTO E AREIA MEDIA) ESPESSURA 2CM COM IMPERMEABILIZANTE</v>
          </cell>
          <cell r="C882" t="str">
            <v>M2</v>
          </cell>
          <cell r="D882">
            <v>21.7</v>
          </cell>
        </row>
        <row r="883">
          <cell r="A883">
            <v>6130</v>
          </cell>
          <cell r="B883" t="str">
            <v>IMPERMEABILIZACAO EM PISOS COM ARGAMASSA TRACO 1:4 (CIMENTO E AREIA GROSSA) ESPESSURA 2,5CM COM IMPERMEABILIZANTE</v>
          </cell>
          <cell r="C883" t="str">
            <v>M2</v>
          </cell>
          <cell r="D883">
            <v>13.6</v>
          </cell>
        </row>
        <row r="884">
          <cell r="A884">
            <v>74000</v>
          </cell>
          <cell r="B884" t="str">
            <v>IMPERMEABILIZACAO RIGIDA C/ARG. CIM/AREIA + IMPERMEABILIZANTE</v>
          </cell>
          <cell r="C884" t="str">
            <v/>
          </cell>
          <cell r="D884" t="str">
            <v/>
          </cell>
        </row>
        <row r="885">
          <cell r="A885" t="str">
            <v>74000/001</v>
          </cell>
          <cell r="B885" t="str">
            <v>IMPERMEABILIZACAO COM ARMAGASSA TRACO 1:3 (CIMENTO E AREIA GROSSA) ESPESSURA 2,5CM COM IMPERMEABILIZANTE BASE HIDROFUGA</v>
          </cell>
          <cell r="C885" t="str">
            <v>M2</v>
          </cell>
          <cell r="D885">
            <v>28.27</v>
          </cell>
        </row>
        <row r="886">
          <cell r="A886">
            <v>141</v>
          </cell>
          <cell r="B886" t="str">
            <v>IMPERMEABILIZACAO COM MANTA</v>
          </cell>
          <cell r="C886" t="str">
            <v/>
          </cell>
          <cell r="D886" t="str">
            <v/>
          </cell>
        </row>
        <row r="887">
          <cell r="A887">
            <v>68053</v>
          </cell>
          <cell r="B887" t="str">
            <v>LONA PLASTICA PRETA, ESPESSURA 150 MICRAS - FORNECIMENTO E COLOCAÇÃO</v>
          </cell>
          <cell r="C887" t="str">
            <v>M2</v>
          </cell>
          <cell r="D887">
            <v>2.52</v>
          </cell>
        </row>
        <row r="888">
          <cell r="A888">
            <v>73753</v>
          </cell>
          <cell r="B888" t="str">
            <v>IMPERMEABILIZACAO DE TERRACOS E LAJES</v>
          </cell>
          <cell r="C888" t="str">
            <v/>
          </cell>
          <cell r="D888" t="str">
            <v/>
          </cell>
        </row>
        <row r="889">
          <cell r="A889" t="str">
            <v>73753/001</v>
          </cell>
          <cell r="B889" t="str">
            <v>IMPERMEABILIZACAO COM MANTA ASFALTICA ESPESSURA 3MM PROTEGIDA COM FILME DE ALUMINIO GOFRADO ESPESSURA 0,8MM, INCLUSO EMULSAO ASFALTICA</v>
          </cell>
          <cell r="C889" t="str">
            <v>M2</v>
          </cell>
          <cell r="D889">
            <v>48.28</v>
          </cell>
        </row>
        <row r="890">
          <cell r="A890" t="str">
            <v>73753/002</v>
          </cell>
          <cell r="B890" t="str">
            <v>IMPERMEABILIZACAO COM MANTA BUTILICA ESPESSURA 0,8MM, INCLUSO CINTA DECALDEACAO E COLA ADESIVA</v>
          </cell>
          <cell r="C890" t="str">
            <v>M2</v>
          </cell>
          <cell r="D890">
            <v>82.68</v>
          </cell>
        </row>
        <row r="891">
          <cell r="A891">
            <v>73971</v>
          </cell>
          <cell r="B891" t="str">
            <v>IMPERMEABILIZACAO C/MANTA TORODIM 4MM</v>
          </cell>
          <cell r="C891" t="str">
            <v/>
          </cell>
          <cell r="D891" t="str">
            <v/>
          </cell>
        </row>
        <row r="892">
          <cell r="A892" t="str">
            <v>73971/001</v>
          </cell>
          <cell r="B892" t="str">
            <v>IMPERMEABILIZACAO COM MANTA ASFALTICA 4MM</v>
          </cell>
          <cell r="C892" t="str">
            <v>M2</v>
          </cell>
          <cell r="D892">
            <v>33.56</v>
          </cell>
        </row>
        <row r="893">
          <cell r="A893">
            <v>74031</v>
          </cell>
          <cell r="B893" t="str">
            <v>MANTA GEOTEXTIL TP BIDIM</v>
          </cell>
          <cell r="C893" t="str">
            <v/>
          </cell>
          <cell r="D893" t="str">
            <v/>
          </cell>
        </row>
        <row r="894">
          <cell r="A894" t="str">
            <v>74031/001</v>
          </cell>
          <cell r="B894" t="str">
            <v>MANTA GEOTEXTIL NÃO-TECIDO 100% POLIESTER</v>
          </cell>
          <cell r="C894" t="str">
            <v>M2</v>
          </cell>
          <cell r="D894">
            <v>17.66</v>
          </cell>
        </row>
        <row r="895">
          <cell r="A895">
            <v>74033</v>
          </cell>
          <cell r="B895" t="str">
            <v>ESTABILIZAÇÃO DE SOLO COM GEOMEMBRANA</v>
          </cell>
          <cell r="C895" t="str">
            <v/>
          </cell>
          <cell r="D895" t="str">
            <v/>
          </cell>
        </row>
        <row r="896">
          <cell r="A896" t="str">
            <v>74033/001</v>
          </cell>
          <cell r="B896" t="str">
            <v>GEOMEMBRANA LISA PEAD ESPESSURA 2MM</v>
          </cell>
          <cell r="C896" t="str">
            <v>M2</v>
          </cell>
          <cell r="D896">
            <v>27.22</v>
          </cell>
        </row>
        <row r="897">
          <cell r="A897">
            <v>144</v>
          </cell>
          <cell r="B897" t="str">
            <v>IMPERMEABILIZACAO COM CIMENTO CRISTALIZADO</v>
          </cell>
          <cell r="C897" t="str">
            <v/>
          </cell>
          <cell r="D897" t="str">
            <v/>
          </cell>
        </row>
        <row r="898">
          <cell r="A898">
            <v>73929</v>
          </cell>
          <cell r="B898" t="str">
            <v>CIMENTO ESPECIAL CRISTALIZANTE DENVERLIT C/EMULSAO ADESIVA DENVERFIX -DENVER-1 DEMAO P/SUB SOLO/BALDRAMES/GALERIAS/JARDINEIRAS/ETC</v>
          </cell>
          <cell r="C898" t="str">
            <v/>
          </cell>
          <cell r="D898" t="str">
            <v/>
          </cell>
        </row>
        <row r="899">
          <cell r="A899" t="str">
            <v>73929/001</v>
          </cell>
          <cell r="B899" t="str">
            <v>CIMENTO ESPECIAL CRISTALIZANTE COM ADESIVO LIQUIDO DE ALTA PERFORMANCEA BASE DE RESINA ACRÍLICA, UMA DEMAO</v>
          </cell>
          <cell r="C899" t="str">
            <v>M2</v>
          </cell>
          <cell r="D899">
            <v>13.99</v>
          </cell>
        </row>
        <row r="900">
          <cell r="A900" t="str">
            <v>73929/002</v>
          </cell>
          <cell r="B900" t="str">
            <v>CIMENTO ESPECIAL CRISTALIZANTE COM ADESIVO LIQUIDO DE ALTA PERFORMANCEA BASE DE RESINA ACRÍLICA, TRES DEMAOS</v>
          </cell>
          <cell r="C900" t="str">
            <v>M2</v>
          </cell>
          <cell r="D900">
            <v>41.97</v>
          </cell>
        </row>
        <row r="901">
          <cell r="A901" t="str">
            <v>73929/003</v>
          </cell>
          <cell r="B901" t="str">
            <v>IMPERMEABILIZACAO COM PO CRISTALIZANTE COM ADITIVO PEGA RAPIDA E SELADOR PARA AREAS SUJEITAS A PRESSAO DE LENCOL FREATICO</v>
          </cell>
          <cell r="C901" t="str">
            <v>M2</v>
          </cell>
          <cell r="D901">
            <v>35.07</v>
          </cell>
        </row>
        <row r="902">
          <cell r="A902" t="str">
            <v>73929/004</v>
          </cell>
          <cell r="B902" t="str">
            <v>IMPERMEABILIZACAO COM CIMENTO CRISTALIZANTE COM EMULSAO ADESIVA PARA ESTRUTURA ENTERRADA, PROFUNDIDADE ATE 7M</v>
          </cell>
          <cell r="C902" t="str">
            <v>M2</v>
          </cell>
          <cell r="D902">
            <v>26.24</v>
          </cell>
        </row>
        <row r="903">
          <cell r="A903">
            <v>145</v>
          </cell>
          <cell r="B903" t="str">
            <v>IMPERMEABILIZACAO BETUMINOSA C/EMULSAO ASFALTICA E ACRILICA</v>
          </cell>
          <cell r="C903" t="str">
            <v/>
          </cell>
          <cell r="D903" t="str">
            <v/>
          </cell>
        </row>
        <row r="904">
          <cell r="A904">
            <v>72075</v>
          </cell>
          <cell r="B904" t="str">
            <v>IMPERMEABILIZACAO SEMI-FLEXIVEL COM TINTA ASFALTICA EM SUPERFICIES LISAS DE PEQUENAS DIMENSOES</v>
          </cell>
          <cell r="C904" t="str">
            <v>M2</v>
          </cell>
          <cell r="D904">
            <v>5.79</v>
          </cell>
        </row>
        <row r="905">
          <cell r="A905">
            <v>73762</v>
          </cell>
          <cell r="B905" t="str">
            <v>IMPERMEABILIZACAO DE TERRACOS E LAJES</v>
          </cell>
          <cell r="C905" t="str">
            <v/>
          </cell>
          <cell r="D905" t="str">
            <v/>
          </cell>
        </row>
        <row r="906">
          <cell r="A906" t="str">
            <v>73762/001</v>
          </cell>
          <cell r="B906" t="str">
            <v>IMPERMEABILIZACAO DE LAJE COM ASFALTO ELASTOMERICO, INCLUSO PRIMER E VEU DE POLIESTER.</v>
          </cell>
          <cell r="C906" t="str">
            <v>M2</v>
          </cell>
          <cell r="D906">
            <v>48.67</v>
          </cell>
        </row>
        <row r="907">
          <cell r="A907" t="str">
            <v>73762/002</v>
          </cell>
          <cell r="B907" t="str">
            <v>IMPERMEABILIZACAO DE LAJE COM EMULSAO ACRILICA SOBRE CIMENTO CRISTALIZANTE, INCLUSO VEU DE FIBRA DE VIDRO</v>
          </cell>
          <cell r="C907" t="str">
            <v>M2</v>
          </cell>
          <cell r="D907">
            <v>35.1</v>
          </cell>
        </row>
        <row r="908">
          <cell r="A908" t="str">
            <v>73762/003</v>
          </cell>
          <cell r="B908" t="str">
            <v>IMPERMEABILIZACAO DE LAJE COM EMULSAO ACRILICA ESTILENADA COM TELA SOBRE CIMENTO CRISTALIZANTE, INCLUSO EMULSAO ADESIVA DE BASE ACRILICA</v>
          </cell>
          <cell r="C908" t="str">
            <v>M2</v>
          </cell>
          <cell r="D908">
            <v>57.69</v>
          </cell>
        </row>
        <row r="909">
          <cell r="A909" t="str">
            <v>73762/004</v>
          </cell>
          <cell r="B909" t="str">
            <v>IMPERMEABILIZACAO DE LAJE COM ASFALTO ELASTOMERICO, SETE DEMAOS, INCLUSO PRIMER E VEU DE FIBRA DE VIDRO</v>
          </cell>
          <cell r="C909" t="str">
            <v>M2</v>
          </cell>
          <cell r="D909">
            <v>62.73</v>
          </cell>
        </row>
        <row r="910">
          <cell r="A910">
            <v>73830</v>
          </cell>
          <cell r="B910" t="str">
            <v>IMPERMEABILIZACAO DE TALUDES</v>
          </cell>
          <cell r="C910" t="str">
            <v/>
          </cell>
          <cell r="D910" t="str">
            <v/>
          </cell>
        </row>
        <row r="911">
          <cell r="A911" t="str">
            <v>73830/001</v>
          </cell>
          <cell r="B911" t="str">
            <v>IMPERMEABILIZACAO DE TALUDES COM REVESTIMENTO IMPERMEABILIZANTE SEMI-FLEXIVEL BI-COMPONENTE</v>
          </cell>
          <cell r="C911" t="str">
            <v>M2</v>
          </cell>
          <cell r="D911">
            <v>7.11</v>
          </cell>
        </row>
        <row r="912">
          <cell r="A912">
            <v>74066</v>
          </cell>
          <cell r="B912" t="str">
            <v>IMPERMEABILIZACAO FLEXIVEL</v>
          </cell>
          <cell r="C912" t="str">
            <v/>
          </cell>
          <cell r="D912" t="str">
            <v/>
          </cell>
        </row>
        <row r="913">
          <cell r="A913" t="str">
            <v>74066/001</v>
          </cell>
          <cell r="B913" t="str">
            <v>IMPERMEABILIZACAO FLEXIVEL A BASE DE ELASTOMERO PARA MARQUISES, TERRACOS, CALHAS, LAJES E JARDINEIRAS, 3 DEMAOS</v>
          </cell>
          <cell r="C913" t="str">
            <v>M2</v>
          </cell>
          <cell r="D913">
            <v>33.200000000000003</v>
          </cell>
        </row>
        <row r="914">
          <cell r="A914" t="str">
            <v>74066/002</v>
          </cell>
          <cell r="B914" t="str">
            <v>IMPERMEABILIZACAO FLEXIVEL A BASE ACRILICA PARA CALHAS, LAJES, JARDINEIRAS E MARQUISES, SEIS DEMAOS</v>
          </cell>
          <cell r="C914" t="str">
            <v>M2</v>
          </cell>
          <cell r="D914">
            <v>149.44</v>
          </cell>
        </row>
        <row r="915">
          <cell r="A915">
            <v>74096</v>
          </cell>
          <cell r="B915" t="str">
            <v>IMPERMEABILIZACAO DE AREA MOLHADA</v>
          </cell>
          <cell r="C915" t="str">
            <v/>
          </cell>
          <cell r="D915" t="str">
            <v/>
          </cell>
        </row>
        <row r="916">
          <cell r="A916" t="str">
            <v>74096/001</v>
          </cell>
          <cell r="B916" t="str">
            <v>IMPERMEABILIZACAO COM ASFALTO ELASTOMERICO EM CALHAS E LAJES DESCOBERTAS, 3 DEMAOS, ESTRUTURADO COM VEU DE POLIESTER</v>
          </cell>
          <cell r="C916" t="str">
            <v>M2</v>
          </cell>
          <cell r="D916">
            <v>30.24</v>
          </cell>
        </row>
        <row r="917">
          <cell r="A917">
            <v>74097</v>
          </cell>
          <cell r="B917" t="str">
            <v>IMPERMEABILIZACAO CALHAS/LAJES DESCOBERTAS</v>
          </cell>
          <cell r="C917" t="str">
            <v/>
          </cell>
          <cell r="D917" t="str">
            <v/>
          </cell>
        </row>
        <row r="918">
          <cell r="A918" t="str">
            <v>74097/001</v>
          </cell>
          <cell r="B918" t="str">
            <v>IMPERMEABILIZACAO COM ASFALTO ELASTOMERICO EM CALHAS E LAJES DESCOBERTAS, TRES DEMAOS</v>
          </cell>
          <cell r="C918" t="str">
            <v>M2</v>
          </cell>
          <cell r="D918">
            <v>18.309999999999999</v>
          </cell>
        </row>
        <row r="919">
          <cell r="A919">
            <v>74106</v>
          </cell>
          <cell r="B919" t="str">
            <v>IMPERMEAB. DE FUNDACOES/BALDRAMES/MUROS DE ARRIMO/ALICERCES E REVEST.EM CONTATO C/SOLO - UTILIZ. TINTA BETUMINOSA TIPO NEUTROLIN / 2DEMAOS</v>
          </cell>
          <cell r="C919" t="str">
            <v/>
          </cell>
          <cell r="D919" t="str">
            <v/>
          </cell>
        </row>
        <row r="920">
          <cell r="A920" t="str">
            <v>74106/001</v>
          </cell>
          <cell r="B920" t="str">
            <v>IMPERMEABILIZACAO COM TINTA BETUMINOSA EM FUNDACOES, BALDRAMES E MUROSDE ARRIMO, DUAS DEMAOS</v>
          </cell>
          <cell r="C920" t="str">
            <v>M2</v>
          </cell>
          <cell r="D920">
            <v>5.15</v>
          </cell>
        </row>
        <row r="921">
          <cell r="A921">
            <v>146</v>
          </cell>
          <cell r="B921" t="str">
            <v>IMPERMEABILIZACAO COM PINTURA</v>
          </cell>
          <cell r="C921" t="str">
            <v/>
          </cell>
          <cell r="D921" t="str">
            <v/>
          </cell>
        </row>
        <row r="922">
          <cell r="A922">
            <v>73872</v>
          </cell>
          <cell r="B922" t="str">
            <v>IMPERMEABILIZACAO COM RESINA EPOXI</v>
          </cell>
          <cell r="C922" t="str">
            <v/>
          </cell>
          <cell r="D922" t="str">
            <v/>
          </cell>
        </row>
        <row r="923">
          <cell r="A923" t="str">
            <v>73872/001</v>
          </cell>
          <cell r="B923" t="str">
            <v>PINTURA IMPERMEABILIZANTE COM TINTA A BASE DE RESINA EPOXI ALCATRAO, UMA DEMAO</v>
          </cell>
          <cell r="C923" t="str">
            <v>M2</v>
          </cell>
          <cell r="D923">
            <v>15.69</v>
          </cell>
        </row>
        <row r="924">
          <cell r="A924" t="str">
            <v>73872/002</v>
          </cell>
          <cell r="B924" t="str">
            <v>PINTURA IMPERMEABILIZANTE COM TINTA A BASE DE RESINA EPOXI ALCATRAO, DUAS DEMAOS</v>
          </cell>
          <cell r="C924" t="str">
            <v>M2</v>
          </cell>
          <cell r="D924">
            <v>30.54</v>
          </cell>
        </row>
        <row r="925">
          <cell r="A925">
            <v>147</v>
          </cell>
          <cell r="B925" t="str">
            <v>IMPERMEABILIZACAO COM MASTIQUE</v>
          </cell>
          <cell r="C925" t="str">
            <v/>
          </cell>
          <cell r="D925" t="str">
            <v/>
          </cell>
        </row>
        <row r="926">
          <cell r="A926">
            <v>72124</v>
          </cell>
          <cell r="B926" t="str">
            <v>IMPERMEABILIZACAO COM MASTIQUE ELASTICO A BASE DE SILICONE</v>
          </cell>
          <cell r="C926" t="str">
            <v>DM3</v>
          </cell>
          <cell r="D926">
            <v>68.42</v>
          </cell>
        </row>
        <row r="927">
          <cell r="A927">
            <v>74025</v>
          </cell>
          <cell r="B927" t="str">
            <v>CONSERVACAO DE CALHAS DE CONCRETO - PAR</v>
          </cell>
          <cell r="C927" t="str">
            <v/>
          </cell>
          <cell r="D927" t="str">
            <v/>
          </cell>
        </row>
        <row r="928">
          <cell r="A928" t="str">
            <v>74025/001</v>
          </cell>
          <cell r="B928" t="str">
            <v>IMPERMEABILIZACAO DE CALHAS DE CONCRETO COM MASTIQUE BETUMINOSO A FRIO</v>
          </cell>
          <cell r="C928" t="str">
            <v>M</v>
          </cell>
          <cell r="D928">
            <v>24.31</v>
          </cell>
        </row>
        <row r="929">
          <cell r="A929">
            <v>74121</v>
          </cell>
          <cell r="B929" t="str">
            <v>JUNTA DE DILATACAO</v>
          </cell>
          <cell r="C929" t="str">
            <v/>
          </cell>
          <cell r="D929" t="str">
            <v/>
          </cell>
        </row>
        <row r="930">
          <cell r="A930" t="str">
            <v>74121/001</v>
          </cell>
          <cell r="B930" t="str">
            <v>JUNTA DE DILATACAO COM SELANTE ELASTICO MONOCOMPONENTE A BASE DE POLIURETANO 1X1CM</v>
          </cell>
          <cell r="C930" t="str">
            <v>M</v>
          </cell>
          <cell r="D930">
            <v>19.41</v>
          </cell>
        </row>
        <row r="931">
          <cell r="A931">
            <v>74190</v>
          </cell>
          <cell r="B931" t="str">
            <v>IMPERMEABILIZACAO DE LAJES</v>
          </cell>
          <cell r="C931" t="str">
            <v/>
          </cell>
          <cell r="D931" t="str">
            <v/>
          </cell>
        </row>
        <row r="932">
          <cell r="A932" t="str">
            <v>74190/001</v>
          </cell>
          <cell r="B932" t="str">
            <v>IMPERMEABILIZACAO COM MASTIQUE BETUMINOSO A FRIO EM LAJES SUPERIORES</v>
          </cell>
          <cell r="C932" t="str">
            <v>M2</v>
          </cell>
          <cell r="D932">
            <v>81.31</v>
          </cell>
        </row>
        <row r="933">
          <cell r="A933">
            <v>150</v>
          </cell>
          <cell r="B933" t="str">
            <v>PROTECAO DE SUPERFICIE COM ARGAMASSA</v>
          </cell>
          <cell r="C933" t="str">
            <v/>
          </cell>
          <cell r="D933" t="str">
            <v/>
          </cell>
        </row>
        <row r="934">
          <cell r="A934">
            <v>73635</v>
          </cell>
          <cell r="B934" t="str">
            <v>PROTECAO MECANICA COM ARGAMASSA TRACO 1:3 (CIMENTO E AREIA), ESPESSURA2 CM</v>
          </cell>
          <cell r="C934" t="str">
            <v>M2</v>
          </cell>
          <cell r="D934">
            <v>9.9499999999999993</v>
          </cell>
        </row>
        <row r="935">
          <cell r="A935" t="str">
            <v>INEL</v>
          </cell>
          <cell r="B935" t="str">
            <v>INSTALACAO ELETRICA/ELETRIFICACAO E ILUMINACAO EXTERNA</v>
          </cell>
          <cell r="C935" t="str">
            <v/>
          </cell>
          <cell r="D935" t="str">
            <v/>
          </cell>
        </row>
        <row r="936">
          <cell r="A936">
            <v>165</v>
          </cell>
          <cell r="B936" t="str">
            <v>ELETRODUTOS/CALHAS PARA LEITO DE CABOS</v>
          </cell>
          <cell r="C936" t="str">
            <v/>
          </cell>
          <cell r="D936" t="str">
            <v/>
          </cell>
        </row>
        <row r="937">
          <cell r="A937">
            <v>40802</v>
          </cell>
          <cell r="B937" t="str">
            <v>ELETRODUTO DE PVC RIGIDO SOLDAVEL 25MM (1"), FORNECIMENTO E INSTALACAO</v>
          </cell>
          <cell r="C937" t="str">
            <v>M</v>
          </cell>
          <cell r="D937">
            <v>9.19</v>
          </cell>
        </row>
        <row r="938">
          <cell r="A938">
            <v>55858</v>
          </cell>
          <cell r="B938" t="str">
            <v>ELETRODUTO DE FERRO ESMALTADO LEVE 3/4" , FORNECIMENTO E INSTALACAO</v>
          </cell>
          <cell r="C938" t="str">
            <v>M</v>
          </cell>
          <cell r="D938">
            <v>15.06</v>
          </cell>
        </row>
        <row r="939">
          <cell r="A939">
            <v>55859</v>
          </cell>
          <cell r="B939" t="str">
            <v>ELETRODUTO DE FERRO ESMALTADO LEVE 1" , FORNECIMENTO E INSTALACAO</v>
          </cell>
          <cell r="C939" t="str">
            <v>M</v>
          </cell>
          <cell r="D939">
            <v>18.2</v>
          </cell>
        </row>
        <row r="940">
          <cell r="A940">
            <v>55860</v>
          </cell>
          <cell r="B940" t="str">
            <v>ELETRODUTO DE FERRO ESMALTADO PESADO 1 1/2", FORNECIMENTO E INSTALACAO</v>
          </cell>
          <cell r="C940" t="str">
            <v>M</v>
          </cell>
          <cell r="D940">
            <v>28.41</v>
          </cell>
        </row>
        <row r="941">
          <cell r="A941">
            <v>55861</v>
          </cell>
          <cell r="B941" t="str">
            <v>ELETRODUTO DE FERRO ESMALTADO PESADO 2", FORNECIMENTO E INSTALACAO</v>
          </cell>
          <cell r="C941" t="str">
            <v>M</v>
          </cell>
          <cell r="D941">
            <v>35.130000000000003</v>
          </cell>
        </row>
        <row r="942">
          <cell r="A942">
            <v>55862</v>
          </cell>
          <cell r="B942" t="str">
            <v>ELETRODUTO DE FERRO ESMALTADO PESADO 4", FORNECIMENTO E INSTALACAO</v>
          </cell>
          <cell r="C942" t="str">
            <v>M</v>
          </cell>
          <cell r="D942">
            <v>91.57</v>
          </cell>
        </row>
        <row r="943">
          <cell r="A943">
            <v>55865</v>
          </cell>
          <cell r="B943" t="str">
            <v>ELETRODUTO DE PVC RIGIDO ROSCAVEL 40MM (1 1/2"), FORNECIMENTO E INSTALACAO</v>
          </cell>
          <cell r="C943" t="str">
            <v>M</v>
          </cell>
          <cell r="D943">
            <v>17.02</v>
          </cell>
        </row>
        <row r="944">
          <cell r="A944">
            <v>55866</v>
          </cell>
          <cell r="B944" t="str">
            <v>ELETRODUTO DE PVC RIGIDO ROSCAVEL 50MM (2"), FORNECIMENTO E INSTALACAO</v>
          </cell>
          <cell r="C944" t="str">
            <v>M</v>
          </cell>
          <cell r="D944">
            <v>20.74</v>
          </cell>
        </row>
        <row r="945">
          <cell r="A945">
            <v>55867</v>
          </cell>
          <cell r="B945" t="str">
            <v>ELETRODUTO DE PVC RIGIDO ROSCAVEL 75MM (3"), FORNECIMENTO E INSTALACAO</v>
          </cell>
          <cell r="C945" t="str">
            <v>M</v>
          </cell>
          <cell r="D945">
            <v>39.99</v>
          </cell>
        </row>
        <row r="946">
          <cell r="A946">
            <v>55868</v>
          </cell>
          <cell r="B946" t="str">
            <v>ELETRODUTO DE PVC RIGIDO ROSCAVEL 100MM (4”), FORNECIMENTO E INSTALACAO</v>
          </cell>
          <cell r="C946" t="str">
            <v>M</v>
          </cell>
          <cell r="D946">
            <v>55.69</v>
          </cell>
        </row>
        <row r="947">
          <cell r="A947">
            <v>72296</v>
          </cell>
          <cell r="B947" t="str">
            <v>TUBO DE PVC PARA PROTEÇÃO DE CORDOALHA - 2"X3M</v>
          </cell>
          <cell r="C947" t="str">
            <v>UN</v>
          </cell>
          <cell r="D947">
            <v>42.5</v>
          </cell>
        </row>
        <row r="948">
          <cell r="A948">
            <v>72308</v>
          </cell>
          <cell r="B948" t="str">
            <v>ELETRODUTO DE ACO GALVANIZADO ELETROLÍTICO TIPO LEVE 3/4", INCLUSIVE CONEXOES - FORNECIMENTO E INSTALACAO</v>
          </cell>
          <cell r="C948" t="str">
            <v>M</v>
          </cell>
          <cell r="D948">
            <v>12.51</v>
          </cell>
        </row>
        <row r="949">
          <cell r="A949">
            <v>72309</v>
          </cell>
          <cell r="B949" t="str">
            <v>ELETRODUTO DE ACO GALVANIZADO ELETROLÍTICO TIPO LEVE 1", INCLUSIVE CONEXOES - FORNECIMENTO E INSTALACAO</v>
          </cell>
          <cell r="C949" t="str">
            <v>M</v>
          </cell>
          <cell r="D949">
            <v>13.23</v>
          </cell>
        </row>
        <row r="950">
          <cell r="A950">
            <v>72310</v>
          </cell>
          <cell r="B950" t="str">
            <v>ELETRODUTO DE ACO GALVANIZADO ELETROLÍTICO TIPO SEMI-PESADO 1 1/2", INCLUSIVE CONEXOES - FORNECIMENTO E INSTALACAO</v>
          </cell>
          <cell r="C950" t="str">
            <v>M</v>
          </cell>
          <cell r="D950">
            <v>22.51</v>
          </cell>
        </row>
        <row r="951">
          <cell r="A951">
            <v>72311</v>
          </cell>
          <cell r="B951" t="str">
            <v>ELETRODUTO DE ACO GALVANIZADO ELETROLÍTICO TIPO SEMI-PESADO 2", INCLUSIVE CONEXOES - FORNECIMENTO E INSTALACAO</v>
          </cell>
          <cell r="C951" t="str">
            <v>M</v>
          </cell>
          <cell r="D951">
            <v>25.39</v>
          </cell>
        </row>
        <row r="952">
          <cell r="A952">
            <v>72312</v>
          </cell>
          <cell r="B952" t="str">
            <v>ELETRODUTO DE ACO GALVANIZADO ELETROLÍTICO TIPO SEMI-PESADO 2 1/2", INCLUSIVE CONEXOES - FORNECIMENTO E INSTALACAO</v>
          </cell>
          <cell r="C952" t="str">
            <v>M</v>
          </cell>
          <cell r="D952">
            <v>35.25</v>
          </cell>
        </row>
        <row r="953">
          <cell r="A953">
            <v>72316</v>
          </cell>
          <cell r="B953" t="str">
            <v>ELETRODUTO DE ACO GALVANIZADO ELETROLÍTICO TIPO SEMI-PESADO 3", INCLUSIVE CONEXOES - FORNECIMENTO E INSTALACAO</v>
          </cell>
          <cell r="C953" t="str">
            <v>M</v>
          </cell>
          <cell r="D953">
            <v>42.15</v>
          </cell>
        </row>
        <row r="954">
          <cell r="A954">
            <v>72925</v>
          </cell>
          <cell r="B954" t="str">
            <v>ELETRODUTO METALICO FLEXIVEL FABRICADO COM FITA DE ACO ZINCADO, REVESTIDO EXTERNAMENTE COM PVC PRETO D = 25 MM - FORNECIMENTO E INSTALACAO</v>
          </cell>
          <cell r="C954" t="str">
            <v>M</v>
          </cell>
          <cell r="D954">
            <v>7.58</v>
          </cell>
        </row>
        <row r="955">
          <cell r="A955">
            <v>72926</v>
          </cell>
          <cell r="B955" t="str">
            <v>ELETRODUTO METALICO FLEXIVEL FABRICADO COM FITA DE ACO ZINCADO, REVESTIDO EXTERNAMENTE COM PVC PRETO D = 40 MM - FORNECIMENTO E INSTALACAO</v>
          </cell>
          <cell r="C955" t="str">
            <v>M</v>
          </cell>
          <cell r="D955">
            <v>12.94</v>
          </cell>
        </row>
        <row r="956">
          <cell r="A956">
            <v>72933</v>
          </cell>
          <cell r="B956" t="str">
            <v>ELETRODUTO DE PVC FLEXIVEL CORRUGADO 16 MM FORNECIMENTO E INSTALACAO</v>
          </cell>
          <cell r="C956" t="str">
            <v>M</v>
          </cell>
          <cell r="D956">
            <v>2.82</v>
          </cell>
        </row>
        <row r="957">
          <cell r="A957">
            <v>72934</v>
          </cell>
          <cell r="B957" t="str">
            <v>ELETRODUTO DE PVC FLEXIVEL CORRUGADO 20 MM FORNECIMENTO E INSTALACAO</v>
          </cell>
          <cell r="C957" t="str">
            <v>M</v>
          </cell>
          <cell r="D957">
            <v>3.47</v>
          </cell>
        </row>
        <row r="958">
          <cell r="A958">
            <v>72935</v>
          </cell>
          <cell r="B958" t="str">
            <v>ELETRODUTO DE PVC FLEXIVEL CORRUGADO 25 MM FORNECIMENTO E INSTALACAO</v>
          </cell>
          <cell r="C958" t="str">
            <v>M</v>
          </cell>
          <cell r="D958">
            <v>4.43</v>
          </cell>
        </row>
        <row r="959">
          <cell r="A959">
            <v>72936</v>
          </cell>
          <cell r="B959" t="str">
            <v>ELETRODUTO DE PVC FLEXIVEL CORRUGADO 32 MM FORNECIMENTO E INSTALACAO</v>
          </cell>
          <cell r="C959" t="str">
            <v>M</v>
          </cell>
          <cell r="D959">
            <v>6.18</v>
          </cell>
        </row>
        <row r="960">
          <cell r="A960">
            <v>73613</v>
          </cell>
          <cell r="B960" t="str">
            <v>ELETRODUTO DE PVC RÍGIDO ROSCÁVEL 20 MM (3/4") FORNECIMENTO E INSTALACAO</v>
          </cell>
          <cell r="C960" t="str">
            <v>M</v>
          </cell>
          <cell r="D960">
            <v>5.23</v>
          </cell>
        </row>
        <row r="961">
          <cell r="A961">
            <v>73614</v>
          </cell>
          <cell r="B961" t="str">
            <v>ELETRODUTO DE PVC RÍGIDO ROSCÁVEL 15 MM (1/2") FORNECIMENTO E INSTALACAO</v>
          </cell>
          <cell r="C961" t="str">
            <v>M</v>
          </cell>
          <cell r="D961">
            <v>4.5999999999999996</v>
          </cell>
        </row>
        <row r="962">
          <cell r="A962">
            <v>73625</v>
          </cell>
          <cell r="B962" t="str">
            <v>ELETRODUTO METÁLICO FLEXIVEL TIPO CONDUITE D = 1"</v>
          </cell>
          <cell r="C962" t="str">
            <v>M</v>
          </cell>
          <cell r="D962">
            <v>7.41</v>
          </cell>
        </row>
        <row r="963">
          <cell r="A963">
            <v>73626</v>
          </cell>
          <cell r="B963" t="str">
            <v>ELETRODUTO METÁLICO FLEXIVEL TIPO CONDUITE D = 1/2"</v>
          </cell>
          <cell r="C963" t="str">
            <v>M</v>
          </cell>
          <cell r="D963">
            <v>6.14</v>
          </cell>
        </row>
        <row r="964">
          <cell r="A964">
            <v>73627</v>
          </cell>
          <cell r="B964" t="str">
            <v>ELETRODUTO DE ACO GALVANIZADO ELETROLÍTICO TIPO LEVE 1/2" FORNECER E INSTALAR</v>
          </cell>
          <cell r="C964" t="str">
            <v>M</v>
          </cell>
          <cell r="D964">
            <v>6.37</v>
          </cell>
        </row>
        <row r="965">
          <cell r="A965">
            <v>73740</v>
          </cell>
          <cell r="B965" t="str">
            <v>ELETRODUTO FERRO GALVANIZADO S/CONEXAO/INCL ABERTURA/FECHAMENTO E GUIA</v>
          </cell>
          <cell r="C965" t="str">
            <v/>
          </cell>
          <cell r="D965" t="str">
            <v/>
          </cell>
        </row>
        <row r="966">
          <cell r="A966" t="str">
            <v>73740/001</v>
          </cell>
          <cell r="B966" t="str">
            <v>ELETRODUTO FERRO GALVANIZADO 1/2"</v>
          </cell>
          <cell r="C966" t="str">
            <v>M</v>
          </cell>
          <cell r="D966">
            <v>6.43</v>
          </cell>
        </row>
        <row r="967">
          <cell r="A967">
            <v>73798</v>
          </cell>
          <cell r="B967" t="str">
            <v>DUTOS DE POLIESTER DE ALTA DENSIDADE(PEAD)</v>
          </cell>
          <cell r="C967" t="str">
            <v/>
          </cell>
          <cell r="D967" t="str">
            <v/>
          </cell>
        </row>
        <row r="968">
          <cell r="A968" t="str">
            <v>73798/001</v>
          </cell>
          <cell r="B968" t="str">
            <v>DUTO ESPIRAL FLEXIVEL SINGELO, POLIETILENO DE ALTA DENSIDADE REVESTIDOCOM PVC COM FIO GUIA DE ACO GALVANIZADO, LANCADO DIRETO NO SOLO INCLUSIVE CONEXOES - D = 50MM (2") - CONSTRUCAO LINHA SIMPLES</v>
          </cell>
          <cell r="C968" t="str">
            <v>M</v>
          </cell>
          <cell r="D968">
            <v>14.19</v>
          </cell>
        </row>
        <row r="969">
          <cell r="A969" t="str">
            <v>73798/002</v>
          </cell>
          <cell r="B969" t="str">
            <v>DUTO ESPIRAL FLEXIVEL SINGELO, POLIETILENO DE ALTA DENSIDADE REVESTIDOCOM PVC COM FIO GUIA DE ACO GALVANIZADO, LANCADO DIRETO NO SOLO INCLUSIVE CONEXOES - D = 50MM (2") - CONSTRUCAO LINHA DUPLA</v>
          </cell>
          <cell r="C969" t="str">
            <v>M</v>
          </cell>
          <cell r="D969">
            <v>24.96</v>
          </cell>
        </row>
        <row r="970">
          <cell r="A970" t="str">
            <v>73798/003</v>
          </cell>
          <cell r="B970" t="str">
            <v>DUTO ESPIRAL FLEXIVEL SINGELO, POLIETILENO DE ALTA DENSIDADE REVESTIDOCOM PVC COM FIO GUIA DE ACO GALVANIZADO, LANCADO DIRETO NO SOLO INCLUSIVE CONEXOES - D = 75MM (3") - CONSTRUCAO LINHA SIMPLES</v>
          </cell>
          <cell r="C970" t="str">
            <v>M</v>
          </cell>
          <cell r="D970">
            <v>20.07</v>
          </cell>
        </row>
        <row r="971">
          <cell r="A971" t="str">
            <v>73798/004</v>
          </cell>
          <cell r="B971" t="str">
            <v>DUTO ESPIRAL FLEXIVEL SINGELO, POLIETILENO DE ALTA DENSIDADE REVESTIDOCOM PVC COM FIO GUIA DE ACO GALVANIZADO, LANCADO DIRETO NO SOLO INCLUSIVE CONEXOES - D = 75MM (3") - CONSTRUCAO LINHA DUPLA</v>
          </cell>
          <cell r="C971" t="str">
            <v>M</v>
          </cell>
          <cell r="D971">
            <v>36.450000000000003</v>
          </cell>
        </row>
        <row r="972">
          <cell r="A972">
            <v>74044</v>
          </cell>
          <cell r="B972" t="str">
            <v>ELETRODUTO PVC RIGIDO APARENTE</v>
          </cell>
          <cell r="C972" t="str">
            <v/>
          </cell>
          <cell r="D972" t="str">
            <v/>
          </cell>
        </row>
        <row r="973">
          <cell r="A973" t="str">
            <v>74044/001</v>
          </cell>
          <cell r="B973" t="str">
            <v>ELETRODUTO PVC RIGIDO 3/4” APARENTE, FORNECIMENTO E INSTALACAO</v>
          </cell>
          <cell r="C973" t="str">
            <v>M</v>
          </cell>
          <cell r="D973">
            <v>6.35</v>
          </cell>
        </row>
        <row r="974">
          <cell r="A974" t="str">
            <v>74044/002</v>
          </cell>
          <cell r="B974" t="str">
            <v>ELETRODUTO PVC RIGIDO 1/2” APARENTE, FORNECIMENTO E INSTALACAO</v>
          </cell>
          <cell r="C974" t="str">
            <v>M</v>
          </cell>
          <cell r="D974">
            <v>5.34</v>
          </cell>
        </row>
        <row r="975">
          <cell r="A975">
            <v>74252</v>
          </cell>
          <cell r="B975" t="str">
            <v>FORN/ASSENT. ELETRODUTO PVC ROSCA 25 MM (1")</v>
          </cell>
          <cell r="C975" t="str">
            <v/>
          </cell>
          <cell r="D975" t="str">
            <v/>
          </cell>
        </row>
        <row r="976">
          <cell r="A976" t="str">
            <v>74252/001</v>
          </cell>
          <cell r="B976" t="str">
            <v>ELETRODUTO DE PVC RIGIDO ROSCAVEL 25MM (1"), FORNECIMENTO E INSTALACAO</v>
          </cell>
          <cell r="C976" t="str">
            <v>M</v>
          </cell>
          <cell r="D976">
            <v>9</v>
          </cell>
        </row>
        <row r="977">
          <cell r="A977">
            <v>166</v>
          </cell>
          <cell r="B977" t="str">
            <v>CONEXOES</v>
          </cell>
          <cell r="C977" t="str">
            <v/>
          </cell>
          <cell r="D977" t="str">
            <v/>
          </cell>
        </row>
        <row r="978">
          <cell r="A978">
            <v>72259</v>
          </cell>
          <cell r="B978" t="str">
            <v>TERMINAL OU CONECTOR DE PRESSAO - PARA CABO 10MM2 - FORNECIMENTO E INSTALACAO</v>
          </cell>
          <cell r="C978" t="str">
            <v>UN</v>
          </cell>
          <cell r="D978">
            <v>7.28</v>
          </cell>
        </row>
        <row r="979">
          <cell r="A979">
            <v>72260</v>
          </cell>
          <cell r="B979" t="str">
            <v>TERMINAL OU CONECTOR DE PRESSAO - PARA CABO 16MM2 - FORNECIMENTO E INSTALACAO</v>
          </cell>
          <cell r="C979" t="str">
            <v>UN</v>
          </cell>
          <cell r="D979">
            <v>7.84</v>
          </cell>
        </row>
        <row r="980">
          <cell r="A980">
            <v>72261</v>
          </cell>
          <cell r="B980" t="str">
            <v>TERMINAL OU CONECTOR DE PRESSAO - PARA CABO 25MM2 - FORNECIMENTO E INSTALACAO</v>
          </cell>
          <cell r="C980" t="str">
            <v>UN</v>
          </cell>
          <cell r="D980">
            <v>8.77</v>
          </cell>
        </row>
        <row r="981">
          <cell r="A981">
            <v>72262</v>
          </cell>
          <cell r="B981" t="str">
            <v>TERMINAL OU CONECTOR DE PRESSAO - PARA CABO 35MM2 - FORNECIMENTO E INSTALACAO</v>
          </cell>
          <cell r="C981" t="str">
            <v>UN</v>
          </cell>
          <cell r="D981">
            <v>8.77</v>
          </cell>
        </row>
        <row r="982">
          <cell r="A982">
            <v>72263</v>
          </cell>
          <cell r="B982" t="str">
            <v>TERMINAL OU CONECTOR DE PRESSAO - PARA CABO 50MM2 - FORNECIMENTO E INSTALACAO</v>
          </cell>
          <cell r="C982" t="str">
            <v>UN</v>
          </cell>
          <cell r="D982">
            <v>11.57</v>
          </cell>
        </row>
        <row r="983">
          <cell r="A983">
            <v>72264</v>
          </cell>
          <cell r="B983" t="str">
            <v>TERMINAL OU CONECTOR DE PRESSAO - PARA CABO 70MM2 - FORNECIMENTO E INSTALACAO</v>
          </cell>
          <cell r="C983" t="str">
            <v>UN</v>
          </cell>
          <cell r="D983">
            <v>11.57</v>
          </cell>
        </row>
        <row r="984">
          <cell r="A984">
            <v>72265</v>
          </cell>
          <cell r="B984" t="str">
            <v>TERMINAL OU CONECTOR DE PRESSAO - PARA CABO 95MM2 - FORNECIMENTO E INSTALACAO</v>
          </cell>
          <cell r="C984" t="str">
            <v>UN</v>
          </cell>
          <cell r="D984">
            <v>13.43</v>
          </cell>
        </row>
        <row r="985">
          <cell r="A985">
            <v>72266</v>
          </cell>
          <cell r="B985" t="str">
            <v>TERMINAL OU CONECTOR DE PRESSAO - PARA CABO 120MM2 - FORNECIMENTO E INSTALACAO</v>
          </cell>
          <cell r="C985" t="str">
            <v>UN</v>
          </cell>
          <cell r="D985">
            <v>17.350000000000001</v>
          </cell>
        </row>
        <row r="986">
          <cell r="A986">
            <v>72267</v>
          </cell>
          <cell r="B986" t="str">
            <v>TERMINAL OU CONECTOR DE PRESSAO - PARA CABO 150MM2 - FORNECIMENTO E INSTALACAO</v>
          </cell>
          <cell r="C986" t="str">
            <v>UN</v>
          </cell>
          <cell r="D986">
            <v>17.350000000000001</v>
          </cell>
        </row>
        <row r="987">
          <cell r="A987">
            <v>72268</v>
          </cell>
          <cell r="B987" t="str">
            <v>TERMINAL OU CONECTOR DE PRESSAO - PARA CABO 185MM2 - FORNECIMENTO E INSTALACAO</v>
          </cell>
          <cell r="C987" t="str">
            <v>UN</v>
          </cell>
          <cell r="D987">
            <v>17.350000000000001</v>
          </cell>
        </row>
        <row r="988">
          <cell r="A988">
            <v>72269</v>
          </cell>
          <cell r="B988" t="str">
            <v>TERMINAL OU CONECTOR DE PRESSAO - PARA CABO 240MM2 - FORNECIMENTO E INSTALACAO</v>
          </cell>
          <cell r="C988" t="str">
            <v>UN</v>
          </cell>
          <cell r="D988">
            <v>23.91</v>
          </cell>
        </row>
        <row r="989">
          <cell r="A989">
            <v>72270</v>
          </cell>
          <cell r="B989" t="str">
            <v>TERMINAL OU CONECTOR DE PRESSAO - PARA CABO 300MM2 - FORNECIMENTO E INSTALACAO</v>
          </cell>
          <cell r="C989" t="str">
            <v>UN</v>
          </cell>
          <cell r="D989">
            <v>20.329999999999998</v>
          </cell>
        </row>
        <row r="990">
          <cell r="A990">
            <v>72271</v>
          </cell>
          <cell r="B990" t="str">
            <v>CONECTOR PARAFUSO FENDIDO "SPLIT-BOLT" - PARA CABO DE 16MM2 - FORNECERE INSTALAR</v>
          </cell>
          <cell r="C990" t="str">
            <v>UN</v>
          </cell>
          <cell r="D990">
            <v>6.05</v>
          </cell>
        </row>
        <row r="991">
          <cell r="A991">
            <v>72272</v>
          </cell>
          <cell r="B991" t="str">
            <v>CONECTOR PARAFUSO FENDIDO "SPLIT-BOLT" - PARA CABO DE 35MM2 - FORNECERE INSTALAR</v>
          </cell>
          <cell r="C991" t="str">
            <v>UN</v>
          </cell>
          <cell r="D991">
            <v>6.61</v>
          </cell>
        </row>
        <row r="992">
          <cell r="A992">
            <v>73619</v>
          </cell>
          <cell r="B992" t="str">
            <v>CONECTOR RETO BITOLA 1" EM FERRO GALVANIZADO OU ALUMINIO PARA ADAPTARENTRADA DE ELETRODUTO METÁLICO FLEXIVEL EM CAIXA E QUADROS</v>
          </cell>
          <cell r="C992" t="str">
            <v>UN</v>
          </cell>
          <cell r="D992">
            <v>3.88</v>
          </cell>
        </row>
        <row r="993">
          <cell r="A993">
            <v>73620</v>
          </cell>
          <cell r="B993" t="str">
            <v>CONECTOR RETO BITOLA 3/4" EM FERRO GALVANIZADO OU ALUMINIO PARA ADAPTAR ENTRADA DE ELETRODUTO METÁLICO FLEXIVEL EM CAIXA E QUADROS</v>
          </cell>
          <cell r="C993" t="str">
            <v>UN</v>
          </cell>
          <cell r="D993">
            <v>3.1</v>
          </cell>
        </row>
        <row r="994">
          <cell r="A994">
            <v>73621</v>
          </cell>
          <cell r="B994" t="str">
            <v>BOX RETO D= 1/2” - 70330 CONECTOR RETO BITOLA 1/2" EM FERRO GALVANIZADO OU ALUMINIO PARA ADAPTAR ENTRADA DE ELETRODUTO METÁLICO FLEXIVEL EMCAIXA E QUADROS</v>
          </cell>
          <cell r="C994" t="str">
            <v>UN</v>
          </cell>
          <cell r="D994">
            <v>2.7</v>
          </cell>
        </row>
        <row r="995">
          <cell r="A995">
            <v>73622</v>
          </cell>
          <cell r="B995" t="str">
            <v>CONECTOR CURVO 90 GRAUS BITOLA 1" EM FERRO GALVANIZADO OU ALUMINIO PARA ADAPTAR ENTRADA DE ELETRODUTO METÁLICO FLEXIVEL EM CAIXA E QUADROS</v>
          </cell>
          <cell r="C995" t="str">
            <v>UN</v>
          </cell>
          <cell r="D995">
            <v>7.45</v>
          </cell>
        </row>
        <row r="996">
          <cell r="A996">
            <v>73623</v>
          </cell>
          <cell r="B996" t="str">
            <v>CONECTOR CURVO 90 GRAUS BITOLA 3/4" EM FERRO GALVANIZADO OU ALUMINIO PARA ADAPTAR ENTRADA DE ELETRODUTO METÁLICO FLEXIVEL EM CAIXA E QUADROS</v>
          </cell>
          <cell r="C996" t="str">
            <v>UN</v>
          </cell>
          <cell r="D996">
            <v>6.27</v>
          </cell>
        </row>
        <row r="997">
          <cell r="A997">
            <v>167</v>
          </cell>
          <cell r="B997" t="str">
            <v>FIOS/CABOS</v>
          </cell>
          <cell r="C997" t="str">
            <v/>
          </cell>
          <cell r="D997" t="str">
            <v/>
          </cell>
        </row>
        <row r="998">
          <cell r="A998">
            <v>55869</v>
          </cell>
          <cell r="B998" t="str">
            <v>CORDAO FLEXIVEL EM COBRE ISOLADO PARALELO OU TORCIDO 2 X 1,5 MM2</v>
          </cell>
          <cell r="C998" t="str">
            <v>M</v>
          </cell>
          <cell r="D998">
            <v>4.63</v>
          </cell>
        </row>
        <row r="999">
          <cell r="A999">
            <v>64626</v>
          </cell>
          <cell r="B999" t="str">
            <v>FIO ISOLADO PVC 750V 1,5 MM2, FORNECIMENTO E INSTALACAO</v>
          </cell>
          <cell r="C999" t="str">
            <v>M</v>
          </cell>
          <cell r="D999">
            <v>2.2400000000000002</v>
          </cell>
        </row>
        <row r="1000">
          <cell r="A1000">
            <v>72249</v>
          </cell>
          <cell r="B1000" t="str">
            <v>CABO DE COBRE NU 6 MM2</v>
          </cell>
          <cell r="C1000" t="str">
            <v>M</v>
          </cell>
          <cell r="D1000">
            <v>3.59</v>
          </cell>
        </row>
        <row r="1001">
          <cell r="A1001">
            <v>72250</v>
          </cell>
          <cell r="B1001" t="str">
            <v>CABO DE COBRE NU 10 MM2</v>
          </cell>
          <cell r="C1001" t="str">
            <v>M</v>
          </cell>
          <cell r="D1001">
            <v>5.22</v>
          </cell>
        </row>
        <row r="1002">
          <cell r="A1002">
            <v>72251</v>
          </cell>
          <cell r="B1002" t="str">
            <v>CABO DE COBRE NU 16 MM2</v>
          </cell>
          <cell r="C1002" t="str">
            <v>M</v>
          </cell>
          <cell r="D1002">
            <v>6.73</v>
          </cell>
        </row>
        <row r="1003">
          <cell r="A1003">
            <v>72252</v>
          </cell>
          <cell r="B1003" t="str">
            <v>CABO DE COBRE NU 25 MM2</v>
          </cell>
          <cell r="C1003" t="str">
            <v>M</v>
          </cell>
          <cell r="D1003">
            <v>10.94</v>
          </cell>
        </row>
        <row r="1004">
          <cell r="A1004">
            <v>72253</v>
          </cell>
          <cell r="B1004" t="str">
            <v>CABO DE COBRE NU 35 MM2</v>
          </cell>
          <cell r="C1004" t="str">
            <v>M</v>
          </cell>
          <cell r="D1004">
            <v>13.91</v>
          </cell>
        </row>
        <row r="1005">
          <cell r="A1005">
            <v>72254</v>
          </cell>
          <cell r="B1005" t="str">
            <v>CABO DE COBRE NU 50 MM2</v>
          </cell>
          <cell r="C1005" t="str">
            <v>M</v>
          </cell>
          <cell r="D1005">
            <v>18.73</v>
          </cell>
        </row>
        <row r="1006">
          <cell r="A1006">
            <v>72255</v>
          </cell>
          <cell r="B1006" t="str">
            <v>CABO DE COBRE NU 70 MM2</v>
          </cell>
          <cell r="C1006" t="str">
            <v>M</v>
          </cell>
          <cell r="D1006">
            <v>25.67</v>
          </cell>
        </row>
        <row r="1007">
          <cell r="A1007">
            <v>72256</v>
          </cell>
          <cell r="B1007" t="str">
            <v>CABO DE COBRE NU 95 MM2</v>
          </cell>
          <cell r="C1007" t="str">
            <v>M</v>
          </cell>
          <cell r="D1007">
            <v>32.54</v>
          </cell>
        </row>
        <row r="1008">
          <cell r="A1008">
            <v>72257</v>
          </cell>
          <cell r="B1008" t="str">
            <v>CABO DE COBRE NU 120 MM2</v>
          </cell>
          <cell r="C1008" t="str">
            <v>M</v>
          </cell>
          <cell r="D1008">
            <v>40.71</v>
          </cell>
        </row>
        <row r="1009">
          <cell r="A1009">
            <v>73688</v>
          </cell>
          <cell r="B1009" t="str">
            <v>CABO TELEFONICO CTP-APL-50, 30 PARES (USO EXTERNO) - FORNECIMENTO E INSTALACAO</v>
          </cell>
          <cell r="C1009" t="str">
            <v>M</v>
          </cell>
          <cell r="D1009">
            <v>9.92</v>
          </cell>
        </row>
        <row r="1010">
          <cell r="A1010">
            <v>73689</v>
          </cell>
          <cell r="B1010" t="str">
            <v>CABO TELEFONICO CTP-APL-50, 20 PARES (USO EXTERNO) - FORNECIMENTO E INSTALACAO</v>
          </cell>
          <cell r="C1010" t="str">
            <v>M</v>
          </cell>
          <cell r="D1010">
            <v>7.98</v>
          </cell>
        </row>
        <row r="1011">
          <cell r="A1011">
            <v>73690</v>
          </cell>
          <cell r="B1011" t="str">
            <v>CABO TELEFONICO CTP-APL-50, 10 PARES (USO EXTERNO) - FORNECIMENTO E INSTALACAO</v>
          </cell>
          <cell r="C1011" t="str">
            <v>M</v>
          </cell>
          <cell r="D1011">
            <v>5.09</v>
          </cell>
        </row>
        <row r="1012">
          <cell r="A1012">
            <v>73860</v>
          </cell>
          <cell r="B1012" t="str">
            <v>FIOS E CABOS C/ISOL.TERMOPLASTICO TENSAO 450/750V</v>
          </cell>
          <cell r="C1012" t="str">
            <v/>
          </cell>
          <cell r="D1012" t="str">
            <v/>
          </cell>
        </row>
        <row r="1013">
          <cell r="A1013" t="str">
            <v>73860/007</v>
          </cell>
          <cell r="B1013" t="str">
            <v>CABO DE COBRE ISOLADO PVC RESISTENTE A CHAMA 450/750 V 1,5 MM2 FORNECIMENTO E INSTALACAO</v>
          </cell>
          <cell r="C1013" t="str">
            <v>M</v>
          </cell>
          <cell r="D1013">
            <v>1.47</v>
          </cell>
        </row>
        <row r="1014">
          <cell r="A1014" t="str">
            <v>73860/008</v>
          </cell>
          <cell r="B1014" t="str">
            <v>CABO DE COBRE ISOLADO PVC RESISTENTE A CHAMA 450/750 V 2,5 MM2 FORNECIMENTO E INSTALACAO</v>
          </cell>
          <cell r="C1014" t="str">
            <v>M</v>
          </cell>
          <cell r="D1014">
            <v>1.96</v>
          </cell>
        </row>
        <row r="1015">
          <cell r="A1015" t="str">
            <v>73860/009</v>
          </cell>
          <cell r="B1015" t="str">
            <v>CABO DE COBRE ISOLADO PVC RESISTENTE A CHAMA 450/750 V 4 MM2 FORNECIMENTO E INSTALACAO</v>
          </cell>
          <cell r="C1015" t="str">
            <v>M</v>
          </cell>
          <cell r="D1015">
            <v>2.95</v>
          </cell>
        </row>
        <row r="1016">
          <cell r="A1016" t="str">
            <v>73860/010</v>
          </cell>
          <cell r="B1016" t="str">
            <v>CABO DE COBRE ISOLADO PVC RESISTENTE A CHAMA 450/750 V 6 MM2 FORNECIMENTO E INSTALACAO</v>
          </cell>
          <cell r="C1016" t="str">
            <v>M</v>
          </cell>
          <cell r="D1016">
            <v>4.08</v>
          </cell>
        </row>
        <row r="1017">
          <cell r="A1017" t="str">
            <v>73860/011</v>
          </cell>
          <cell r="B1017" t="str">
            <v>CABO DE COBRE ISOLADO PVC RESISTENTE A CHAMA 450/750 V 10 MM2 FORNECIMENTO E INSTALACAO</v>
          </cell>
          <cell r="C1017" t="str">
            <v>M</v>
          </cell>
          <cell r="D1017">
            <v>6.45</v>
          </cell>
        </row>
        <row r="1018">
          <cell r="A1018" t="str">
            <v>73860/012</v>
          </cell>
          <cell r="B1018" t="str">
            <v>CABO DE COBRE ISOLADO PVC RESISTENTE A CHAMA 450/750 V 16 MM2 FORNECIMENTO E INSTALACAO</v>
          </cell>
          <cell r="C1018" t="str">
            <v>M</v>
          </cell>
          <cell r="D1018">
            <v>7.43</v>
          </cell>
        </row>
        <row r="1019">
          <cell r="A1019" t="str">
            <v>73860/013</v>
          </cell>
          <cell r="B1019" t="str">
            <v>CABO DE COBRE ISOLADO PVC RESISTENTE A CHAMA 450/750 V 25 MM2 FORNECIMENTO E INSTALACAO</v>
          </cell>
          <cell r="C1019" t="str">
            <v>M</v>
          </cell>
          <cell r="D1019">
            <v>10.95</v>
          </cell>
        </row>
        <row r="1020">
          <cell r="A1020" t="str">
            <v>73860/014</v>
          </cell>
          <cell r="B1020" t="str">
            <v>CABO DE COBRE ISOLADO PVC RESISTENTE A CHAMA 450/750 V 50 MM2 FORNECIMENTO E INSTALACAO</v>
          </cell>
          <cell r="C1020" t="str">
            <v>M</v>
          </cell>
          <cell r="D1020">
            <v>19.95</v>
          </cell>
        </row>
        <row r="1021">
          <cell r="A1021" t="str">
            <v>73860/015</v>
          </cell>
          <cell r="B1021" t="str">
            <v>CABO DE COBRE ISOLADO PVC RESISTENTE A CHAMA 450/750 V 70 MM2 FORNECIMENTO E INSTALACAO</v>
          </cell>
          <cell r="C1021" t="str">
            <v>M</v>
          </cell>
          <cell r="D1021">
            <v>28.57</v>
          </cell>
        </row>
        <row r="1022">
          <cell r="A1022" t="str">
            <v>73860/016</v>
          </cell>
          <cell r="B1022" t="str">
            <v>CABO DE COBRE ISOLADO PVC RESISTENTE A CHAMA 450/750 V 95 MM2 FORNECIMENTO E INSTALACAO</v>
          </cell>
          <cell r="C1022" t="str">
            <v>M</v>
          </cell>
          <cell r="D1022">
            <v>37.9</v>
          </cell>
        </row>
        <row r="1023">
          <cell r="A1023" t="str">
            <v>73860/017</v>
          </cell>
          <cell r="B1023" t="str">
            <v>CABO DE COBRE ISOLADO PVC RESISTENTE A CHAMA 450/750 V 120 MM2 FORNECIMENTO E INSTALACAO</v>
          </cell>
          <cell r="C1023" t="str">
            <v>M</v>
          </cell>
          <cell r="D1023">
            <v>46.85</v>
          </cell>
        </row>
        <row r="1024">
          <cell r="A1024" t="str">
            <v>73860/018</v>
          </cell>
          <cell r="B1024" t="str">
            <v>CABO DE COBRE ISOLADO PVC RESISTENTE A CHAMA 450/750 V 150 MM2 FORNECIMENTO E INSTALACAO</v>
          </cell>
          <cell r="C1024" t="str">
            <v>M</v>
          </cell>
          <cell r="D1024">
            <v>56.24</v>
          </cell>
        </row>
        <row r="1025">
          <cell r="A1025" t="str">
            <v>73860/019</v>
          </cell>
          <cell r="B1025" t="str">
            <v>CABO DE COBRE ISOLADO PVC RESISTENTE A CHAMA 450/750 V 185 MM2 FORNECIMENTO E INSTALACAO</v>
          </cell>
          <cell r="C1025" t="str">
            <v>M</v>
          </cell>
          <cell r="D1025">
            <v>69.53</v>
          </cell>
        </row>
        <row r="1026">
          <cell r="A1026" t="str">
            <v>73860/020</v>
          </cell>
          <cell r="B1026" t="str">
            <v>CABO DE COBRE ISOLADO PVC RESISTENTE A CHAMA 450/750 V 240 MM2 FORNECIMENTO E INSTALACAO</v>
          </cell>
          <cell r="C1026" t="str">
            <v>M</v>
          </cell>
          <cell r="D1026">
            <v>89.11</v>
          </cell>
        </row>
        <row r="1027">
          <cell r="A1027" t="str">
            <v>73860/021</v>
          </cell>
          <cell r="B1027" t="str">
            <v>CABO DE COBRE ISOLADO PVC RESISTENTE A CHAMA 450/750 V 300 MM2 FORNECIMENTO E INSTALACAO</v>
          </cell>
          <cell r="C1027" t="str">
            <v>M</v>
          </cell>
          <cell r="D1027">
            <v>107.4</v>
          </cell>
        </row>
        <row r="1028">
          <cell r="A1028" t="str">
            <v>73860/022</v>
          </cell>
          <cell r="B1028" t="str">
            <v>CABO DE COBRE ISOLADO PVC RESISTENTE A CHAMA 450/750 V 35 MM2 FORNECIMENTO E INSTALACAO</v>
          </cell>
          <cell r="C1028" t="str">
            <v>M</v>
          </cell>
          <cell r="D1028">
            <v>14.8</v>
          </cell>
        </row>
        <row r="1029">
          <cell r="A1029">
            <v>74116</v>
          </cell>
          <cell r="B1029" t="str">
            <v>FORN/INSTAL FIO ISOLADO PVC 750V 4MM2</v>
          </cell>
          <cell r="C1029" t="str">
            <v/>
          </cell>
          <cell r="D1029" t="str">
            <v/>
          </cell>
        </row>
        <row r="1030">
          <cell r="A1030" t="str">
            <v>74116/001</v>
          </cell>
          <cell r="B1030" t="str">
            <v>FIO ISOLADO PVC 750V 4 MM2, FORNECIMENTO E INSTALACAO</v>
          </cell>
          <cell r="C1030" t="str">
            <v>M</v>
          </cell>
          <cell r="D1030">
            <v>3.36</v>
          </cell>
        </row>
        <row r="1031">
          <cell r="A1031">
            <v>74117</v>
          </cell>
          <cell r="B1031" t="str">
            <v>FORN/INSTAL FIO ISOLADO PVC 750V 2,5MM2</v>
          </cell>
          <cell r="C1031" t="str">
            <v/>
          </cell>
          <cell r="D1031" t="str">
            <v/>
          </cell>
        </row>
        <row r="1032">
          <cell r="A1032" t="str">
            <v>74117/001</v>
          </cell>
          <cell r="B1032" t="str">
            <v>FIO ISOLADO PVC 750V 2,5 MM2, FORNECIMENTO E INSTALACAO</v>
          </cell>
          <cell r="C1032" t="str">
            <v>M</v>
          </cell>
          <cell r="D1032">
            <v>2.69</v>
          </cell>
        </row>
        <row r="1033">
          <cell r="A1033">
            <v>74172</v>
          </cell>
          <cell r="B1033" t="str">
            <v>FORN/INSTAL FIO ISOLADO PVC 750V 10MM2</v>
          </cell>
          <cell r="C1033" t="str">
            <v/>
          </cell>
          <cell r="D1033" t="str">
            <v/>
          </cell>
        </row>
        <row r="1034">
          <cell r="A1034" t="str">
            <v>74172/001</v>
          </cell>
          <cell r="B1034" t="str">
            <v>FIO ISOLADO PVC 750V 10 MM2, FORNECIMENTO E INSTALACAO</v>
          </cell>
          <cell r="C1034" t="str">
            <v>M</v>
          </cell>
          <cell r="D1034">
            <v>5.71</v>
          </cell>
        </row>
        <row r="1035">
          <cell r="A1035">
            <v>74173</v>
          </cell>
          <cell r="B1035" t="str">
            <v>FORN/INSTAL FIO ISOLADO PVC 750V 6MM2</v>
          </cell>
          <cell r="C1035" t="str">
            <v/>
          </cell>
          <cell r="D1035" t="str">
            <v/>
          </cell>
        </row>
        <row r="1036">
          <cell r="A1036" t="str">
            <v>74173/001</v>
          </cell>
          <cell r="B1036" t="str">
            <v>FIO ISOLADO PVC 750V 6 MM2, FORNECIMENTO E INSTALACAO</v>
          </cell>
          <cell r="C1036" t="str">
            <v>M</v>
          </cell>
          <cell r="D1036">
            <v>4.12</v>
          </cell>
        </row>
        <row r="1037">
          <cell r="A1037">
            <v>74855</v>
          </cell>
          <cell r="B1037" t="str">
            <v>FIO C/ISOLAMENTO TERMOPLASTICO ANTICHAMA NA BITOLA DE 16MM2 COM PREPARO CORTE E ENFIACAO EM ELETRODUTOS 450/750V-FORNEC E COLOCACAO</v>
          </cell>
          <cell r="C1037" t="str">
            <v>M</v>
          </cell>
          <cell r="D1037">
            <v>8.17</v>
          </cell>
        </row>
        <row r="1038">
          <cell r="A1038">
            <v>168</v>
          </cell>
          <cell r="B1038" t="str">
            <v>CAIXAS</v>
          </cell>
          <cell r="C1038" t="str">
            <v/>
          </cell>
          <cell r="D1038" t="str">
            <v/>
          </cell>
        </row>
        <row r="1039">
          <cell r="A1039">
            <v>73861</v>
          </cell>
          <cell r="B1039" t="str">
            <v>CONDULETES</v>
          </cell>
          <cell r="C1039" t="str">
            <v/>
          </cell>
          <cell r="D1039" t="str">
            <v/>
          </cell>
        </row>
        <row r="1040">
          <cell r="A1040" t="str">
            <v>73861/001</v>
          </cell>
          <cell r="B1040" t="str">
            <v>CONDULETE 1/2" EM LIGA DE ALUMÍNIO FUNDIDO TIPO ”B” - FORNECIMENTO E INSTALACAO</v>
          </cell>
          <cell r="C1040" t="str">
            <v>UN</v>
          </cell>
          <cell r="D1040">
            <v>9.73</v>
          </cell>
        </row>
        <row r="1041">
          <cell r="A1041" t="str">
            <v>73861/002</v>
          </cell>
          <cell r="B1041" t="str">
            <v>CONDULETE 3/4" EM LIGA DE ALUMÍNIO FUNDIDO TIPO "B" - FORNECIMENTO E INSTALACAO</v>
          </cell>
          <cell r="C1041" t="str">
            <v>UN</v>
          </cell>
          <cell r="D1041">
            <v>11.06</v>
          </cell>
        </row>
        <row r="1042">
          <cell r="A1042" t="str">
            <v>73861/003</v>
          </cell>
          <cell r="B1042" t="str">
            <v>CONDULETE 1" EM LIGA DE ALUMÍNIO FUNDIDO TIPO "B" - FORNECIMENTO E INSTALACAO</v>
          </cell>
          <cell r="C1042" t="str">
            <v>UN</v>
          </cell>
          <cell r="D1042">
            <v>15.6</v>
          </cell>
        </row>
        <row r="1043">
          <cell r="A1043" t="str">
            <v>73861/004</v>
          </cell>
          <cell r="B1043" t="str">
            <v>CONDULETE 1/2" EM LIGA DE ALUMÍNIO FUNDIDO TIPO "C" - FORNECIMENTO E INSTALACAO</v>
          </cell>
          <cell r="C1043" t="str">
            <v>UN</v>
          </cell>
          <cell r="D1043">
            <v>10.94</v>
          </cell>
        </row>
        <row r="1044">
          <cell r="A1044" t="str">
            <v>73861/005</v>
          </cell>
          <cell r="B1044" t="str">
            <v>CONDULETE 3/4" EM LIGA DE ALUMÍNIO FUNDIDO TIPO "C" - FORNECIMENTO EINSTALACAO</v>
          </cell>
          <cell r="C1044" t="str">
            <v>UN</v>
          </cell>
          <cell r="D1044">
            <v>11.59</v>
          </cell>
        </row>
        <row r="1045">
          <cell r="A1045" t="str">
            <v>73861/006</v>
          </cell>
          <cell r="B1045" t="str">
            <v>CONDULETE 1" EM LIGA DE ALUMÍNIO FUNDIDO TIPO "C" - FORNECIMENTO E INSTALACAO</v>
          </cell>
          <cell r="C1045" t="str">
            <v>UN</v>
          </cell>
          <cell r="D1045">
            <v>17.38</v>
          </cell>
        </row>
        <row r="1046">
          <cell r="A1046" t="str">
            <v>73861/007</v>
          </cell>
          <cell r="B1046" t="str">
            <v>CONDULETE 1/2" EM LIGA DE ALUMÍNIO FUNDIDO TIPO "E" - FORNECIMENTO E INSTALACAO</v>
          </cell>
          <cell r="C1046" t="str">
            <v>UN</v>
          </cell>
          <cell r="D1046">
            <v>9.14</v>
          </cell>
        </row>
        <row r="1047">
          <cell r="A1047" t="str">
            <v>73861/008</v>
          </cell>
          <cell r="B1047" t="str">
            <v>CONDULETE 3/4" EM LIGA DE ALUMÍNIO FUNDIDO TIPO "E" - FORNECIMENTO E INSTALACAO</v>
          </cell>
          <cell r="C1047" t="str">
            <v>UN</v>
          </cell>
          <cell r="D1047">
            <v>10.3</v>
          </cell>
        </row>
        <row r="1048">
          <cell r="A1048" t="str">
            <v>73861/009</v>
          </cell>
          <cell r="B1048" t="str">
            <v>CONDULETE 1" EM LIGA DE ALUMÍNIO FUNDIDO TIPO "E" - FORNECIMENTO E INSTALACAO</v>
          </cell>
          <cell r="C1048" t="str">
            <v>UN</v>
          </cell>
          <cell r="D1048">
            <v>15.89</v>
          </cell>
        </row>
        <row r="1049">
          <cell r="A1049" t="str">
            <v>73861/010</v>
          </cell>
          <cell r="B1049" t="str">
            <v>CONDULETE 1/2" EM LIGA DE ALUMÍNIO FUNDIDO TIPO "LB" - FORNECIMENTO EINSTALACAO</v>
          </cell>
          <cell r="C1049" t="str">
            <v>UN</v>
          </cell>
          <cell r="D1049">
            <v>10.29</v>
          </cell>
        </row>
        <row r="1050">
          <cell r="A1050" t="str">
            <v>73861/011</v>
          </cell>
          <cell r="B1050" t="str">
            <v>CONDULETE 3/4" EM LIGA DE ALUMÍNIO FUNDIDO TIPO "LB" - FORNECIMENTO EINSTALACAO</v>
          </cell>
          <cell r="C1050" t="str">
            <v>UN</v>
          </cell>
          <cell r="D1050">
            <v>11.64</v>
          </cell>
        </row>
        <row r="1051">
          <cell r="A1051" t="str">
            <v>73861/012</v>
          </cell>
          <cell r="B1051" t="str">
            <v>CONDULETE 1" EM LIGA DE ALUMÍNIO FUNDIDO TIPO "LB" - FORNECIMENTO E INSTALACAO</v>
          </cell>
          <cell r="C1051" t="str">
            <v>UN</v>
          </cell>
          <cell r="D1051">
            <v>17.13</v>
          </cell>
        </row>
        <row r="1052">
          <cell r="A1052" t="str">
            <v>73861/013</v>
          </cell>
          <cell r="B1052" t="str">
            <v>CONDULETE 1/2" EM LIGA DE ALUMÍNIO FUNDIDO TIPO "LL" - FORNECIMENTO EINSTALACAO</v>
          </cell>
          <cell r="C1052" t="str">
            <v>UN</v>
          </cell>
          <cell r="D1052">
            <v>10.29</v>
          </cell>
        </row>
        <row r="1053">
          <cell r="A1053" t="str">
            <v>73861/014</v>
          </cell>
          <cell r="B1053" t="str">
            <v>CONDULETE 3/4" EM LIGA DE ALUMÍNIO FUNDIDO TIPO "LL" - FORNECIMENTO EINSTALACAO</v>
          </cell>
          <cell r="C1053" t="str">
            <v>UN</v>
          </cell>
          <cell r="D1053">
            <v>11.64</v>
          </cell>
        </row>
        <row r="1054">
          <cell r="A1054" t="str">
            <v>73861/015</v>
          </cell>
          <cell r="B1054" t="str">
            <v>CONDULETE 1" EM LIGA DE ALUMÍNIO FUNDIDO TIPO "LL" - FORNECIMENTO E INSTALACAO</v>
          </cell>
          <cell r="C1054" t="str">
            <v>UN</v>
          </cell>
          <cell r="D1054">
            <v>17.13</v>
          </cell>
        </row>
        <row r="1055">
          <cell r="A1055" t="str">
            <v>73861/016</v>
          </cell>
          <cell r="B1055" t="str">
            <v>CONDULETE 1/2" EM LIGA DE ALUMÍNIO FUNDIDO TIPO "X" - FORNECIMENTO E INSTALACAO</v>
          </cell>
          <cell r="C1055" t="str">
            <v>UN</v>
          </cell>
          <cell r="D1055">
            <v>12.54</v>
          </cell>
        </row>
        <row r="1056">
          <cell r="A1056" t="str">
            <v>73861/017</v>
          </cell>
          <cell r="B1056" t="str">
            <v>CONDULETE 3/4" EM LIGA DE ALUMÍNIO FUNDIDO TIPO "X" - FORNECIMENTO E INSTALACAO</v>
          </cell>
          <cell r="C1056" t="str">
            <v>UN</v>
          </cell>
          <cell r="D1056">
            <v>14.21</v>
          </cell>
        </row>
        <row r="1057">
          <cell r="A1057" t="str">
            <v>73861/018</v>
          </cell>
          <cell r="B1057" t="str">
            <v>CONDULETE 1" EM LIGA DE ALUMÍNIO FUNDIDO TIPO "X" - FORNECIMENTO E INSTALACAO</v>
          </cell>
          <cell r="C1057" t="str">
            <v>UN</v>
          </cell>
          <cell r="D1057">
            <v>22.82</v>
          </cell>
        </row>
        <row r="1058">
          <cell r="A1058" t="str">
            <v>73861/019</v>
          </cell>
          <cell r="B1058" t="str">
            <v>CONDULETE 1/2" EM LIGA DE ALUMÍNIO FUNDIDO TIPO "T" - FORNECIMENTO E INSTALACAO</v>
          </cell>
          <cell r="C1058" t="str">
            <v>UN</v>
          </cell>
          <cell r="D1058">
            <v>11.98</v>
          </cell>
        </row>
        <row r="1059">
          <cell r="A1059" t="str">
            <v>73861/020</v>
          </cell>
          <cell r="B1059" t="str">
            <v>CONDULETE 3/4" EM LIGA DE ALUMÍNIO FUNDIDO TIPO "T" - FORNECIMENTO E INSTALACAO</v>
          </cell>
          <cell r="C1059" t="str">
            <v>UN</v>
          </cell>
          <cell r="D1059">
            <v>12.95</v>
          </cell>
        </row>
        <row r="1060">
          <cell r="A1060" t="str">
            <v>73861/021</v>
          </cell>
          <cell r="B1060" t="str">
            <v>CONDULETE 1" EM LIGA DE ALUMÍNIO FUNDIDO TIPO "T" - FORNECIMENTO E INSTALACAO</v>
          </cell>
          <cell r="C1060" t="str">
            <v>UN</v>
          </cell>
          <cell r="D1060">
            <v>20.41</v>
          </cell>
        </row>
        <row r="1061">
          <cell r="A1061">
            <v>74043</v>
          </cell>
          <cell r="B1061" t="str">
            <v>CONDULETE PVC 3/4”</v>
          </cell>
          <cell r="C1061" t="str">
            <v/>
          </cell>
          <cell r="D1061" t="str">
            <v/>
          </cell>
        </row>
        <row r="1062">
          <cell r="A1062" t="str">
            <v>74043/001</v>
          </cell>
          <cell r="B1062" t="str">
            <v>CONDULETE PVC TIPO B 3/4” SEM TAMPA, FORNECIMENTO E INSTALACAO</v>
          </cell>
          <cell r="C1062" t="str">
            <v>UN</v>
          </cell>
          <cell r="D1062">
            <v>13.89</v>
          </cell>
        </row>
        <row r="1063">
          <cell r="A1063" t="str">
            <v>74043/002</v>
          </cell>
          <cell r="B1063" t="str">
            <v>CONDULETE PVC TIPO LL 3/4 ” SEM TAMPA, FORNECIMENTO E INSTALACAO</v>
          </cell>
          <cell r="C1063" t="str">
            <v>UN</v>
          </cell>
          <cell r="D1063">
            <v>11.07</v>
          </cell>
        </row>
        <row r="1064">
          <cell r="A1064" t="str">
            <v>74043/003</v>
          </cell>
          <cell r="B1064" t="str">
            <v>CONDULETE PVC TIPO ”TB” 3/4” SEM TAMPA, FORNECIMENTO E INSTALACAO</v>
          </cell>
          <cell r="C1064" t="str">
            <v>UN</v>
          </cell>
          <cell r="D1064">
            <v>19.64</v>
          </cell>
        </row>
        <row r="1065">
          <cell r="A1065" t="str">
            <v>74043/004</v>
          </cell>
          <cell r="B1065" t="str">
            <v>CAIXA DE LIGACAO EM ALUMINIO SILICIO, TIPO CONDULETE FORMATO "C" 3/4" , FORNECIMENTO E INSTALACAO</v>
          </cell>
          <cell r="C1065" t="str">
            <v>UN</v>
          </cell>
          <cell r="D1065">
            <v>11.59</v>
          </cell>
        </row>
        <row r="1066">
          <cell r="A1066">
            <v>74248</v>
          </cell>
          <cell r="B1066" t="str">
            <v>CAIXA DE PASSAGEM EM ALVENARIA COM TAMPA DE CONCR</v>
          </cell>
          <cell r="C1066" t="str">
            <v/>
          </cell>
          <cell r="D1066" t="str">
            <v/>
          </cell>
        </row>
        <row r="1067">
          <cell r="A1067" t="str">
            <v>74248/001</v>
          </cell>
          <cell r="B1067" t="str">
            <v>CAIXA DE PASSAGEM EM ALVENARIA COM TAMPA CONCRETO 40X40X40 CM</v>
          </cell>
          <cell r="C1067" t="str">
            <v>UN</v>
          </cell>
          <cell r="D1067">
            <v>54.83</v>
          </cell>
        </row>
        <row r="1068">
          <cell r="A1068">
            <v>169</v>
          </cell>
          <cell r="B1068" t="str">
            <v>QUADROS/DISJUNTORES</v>
          </cell>
          <cell r="C1068" t="str">
            <v/>
          </cell>
          <cell r="D1068" t="str">
            <v/>
          </cell>
        </row>
        <row r="1069">
          <cell r="A1069">
            <v>68066</v>
          </cell>
          <cell r="B1069" t="str">
            <v>CAIXA DE PROTECAO PARA MEDIDOR MONOFASICO, FORNECIMENTO E INSTALACAO</v>
          </cell>
          <cell r="C1069" t="str">
            <v>UN</v>
          </cell>
          <cell r="D1069">
            <v>88.19</v>
          </cell>
        </row>
        <row r="1070">
          <cell r="A1070">
            <v>72319</v>
          </cell>
          <cell r="B1070" t="str">
            <v>DISJUNTOR BAIXA TENSAO TRIPOLAR A SECO 800A/600V, INCLUSIVE ELETROTÉCNICO</v>
          </cell>
          <cell r="C1070" t="str">
            <v>UN</v>
          </cell>
          <cell r="D1070">
            <v>4008.11</v>
          </cell>
        </row>
        <row r="1071">
          <cell r="A1071">
            <v>72341</v>
          </cell>
          <cell r="B1071" t="str">
            <v>CONTATOR TRIPOLAR I NOMINAL 12A - FORNECIMENTO E INSTALACAO INCLUSIVEELETROTÉCNICO</v>
          </cell>
          <cell r="C1071" t="str">
            <v>UN</v>
          </cell>
          <cell r="D1071">
            <v>150.84</v>
          </cell>
        </row>
        <row r="1072">
          <cell r="A1072">
            <v>72343</v>
          </cell>
          <cell r="B1072" t="str">
            <v>CONTATOR TRIPOLAR I NOMINAL 22A - FORNECIMENTO E INSTALACAO INCLUSIVEELETROTÉCNICO</v>
          </cell>
          <cell r="C1072" t="str">
            <v>UN</v>
          </cell>
          <cell r="D1072">
            <v>190.61</v>
          </cell>
        </row>
        <row r="1073">
          <cell r="A1073">
            <v>72344</v>
          </cell>
          <cell r="B1073" t="str">
            <v>CONTATOR TRIPOLAR I NOMINAL 36A - FORNECIMENTO E INSTALACAO INCLUSIVEELETROTÉCNICO</v>
          </cell>
          <cell r="C1073" t="str">
            <v>UN</v>
          </cell>
          <cell r="D1073">
            <v>364.98</v>
          </cell>
        </row>
        <row r="1074">
          <cell r="A1074">
            <v>72345</v>
          </cell>
          <cell r="B1074" t="str">
            <v>CONTATOR TRIPOLAR I NOMIMAL 94A - FORNECIMENTO E INSTALACAO INCLUSIVEELETROTÉCNICO</v>
          </cell>
          <cell r="C1074" t="str">
            <v>UN</v>
          </cell>
          <cell r="D1074">
            <v>1005.05</v>
          </cell>
        </row>
        <row r="1075">
          <cell r="A1075">
            <v>73918</v>
          </cell>
          <cell r="B1075" t="str">
            <v>CAIXA PASSAGEM P/TELEFONE</v>
          </cell>
          <cell r="C1075" t="str">
            <v/>
          </cell>
          <cell r="D1075" t="str">
            <v/>
          </cell>
        </row>
        <row r="1076">
          <cell r="A1076" t="str">
            <v>73918/001</v>
          </cell>
          <cell r="B1076" t="str">
            <v>CAIXA DE PASSAGEM PARA TELEFONE 10X10X5CM, FORNECIMENTO E INSTALACAO</v>
          </cell>
          <cell r="C1076" t="str">
            <v>UN</v>
          </cell>
          <cell r="D1076">
            <v>32.020000000000003</v>
          </cell>
        </row>
        <row r="1077">
          <cell r="A1077" t="str">
            <v>73918/002</v>
          </cell>
          <cell r="B1077" t="str">
            <v>CAIXA DE PASSAGEM PARA TELEFONE 80X80X15CM, FORNECIMENTO E INSTALACAO</v>
          </cell>
          <cell r="C1077" t="str">
            <v>UN</v>
          </cell>
          <cell r="D1077">
            <v>310.86</v>
          </cell>
        </row>
        <row r="1078">
          <cell r="A1078" t="str">
            <v>73918/003</v>
          </cell>
          <cell r="B1078" t="str">
            <v>CAIXA DE PASSAGEM PARA TELEFONE 150X150X15CM, FORNECIMENTO E INSTALACAO</v>
          </cell>
          <cell r="C1078" t="str">
            <v>UN</v>
          </cell>
          <cell r="D1078">
            <v>1130.81</v>
          </cell>
        </row>
        <row r="1079">
          <cell r="A1079">
            <v>74052</v>
          </cell>
          <cell r="B1079" t="str">
            <v>P/DISTRIBUICAO 4 CIRCUITOS INCLUSIVE ACESSORIOS</v>
          </cell>
          <cell r="C1079" t="str">
            <v/>
          </cell>
          <cell r="D1079" t="str">
            <v/>
          </cell>
        </row>
        <row r="1080">
          <cell r="A1080" t="str">
            <v>74052/001</v>
          </cell>
          <cell r="B1080" t="str">
            <v>QUADRO DE DISTRIBUICAO PARA TELEFONE N.4, 60X60X12CM EM CHAPA METALICA, SEM ACESSORIOS, PADRAO TELEBRAS, FORNECIMENTO E INSTALACAO</v>
          </cell>
          <cell r="C1080" t="str">
            <v>UN</v>
          </cell>
          <cell r="D1080">
            <v>197.81</v>
          </cell>
        </row>
        <row r="1081">
          <cell r="A1081" t="str">
            <v>74052/002</v>
          </cell>
          <cell r="B1081" t="str">
            <v>QUADRO DE DISTRIBUICAO PARA TELEFONE N.3, 40X40X12CM EM CHAPA METALICA, SEM ACESSORIOS, PADRAO TELEBRAS, FORNECIMENTO E INSTALACAO</v>
          </cell>
          <cell r="C1081" t="str">
            <v>UN</v>
          </cell>
          <cell r="D1081">
            <v>134.44999999999999</v>
          </cell>
        </row>
        <row r="1082">
          <cell r="A1082" t="str">
            <v>74052/003</v>
          </cell>
          <cell r="B1082" t="str">
            <v>QUADRO DE DISTRIBUICAO PARA TELEFONE N.2, 20X20X12CM EM CHAPA METALICA, SEM ACESSORIOS, PADRAO TELEBRAS, FORNECIMENTO E INSTALACAO</v>
          </cell>
          <cell r="C1082" t="str">
            <v>UN</v>
          </cell>
          <cell r="D1082">
            <v>81.64</v>
          </cell>
        </row>
        <row r="1083">
          <cell r="A1083" t="str">
            <v>74052/004</v>
          </cell>
          <cell r="B1083" t="str">
            <v>QUADRO DE DISTRIBUICAO DE ENERGIA SEM PORTA, 4 CIRCUITOS, INCLUSIVE ACESSORIOS</v>
          </cell>
          <cell r="C1083" t="str">
            <v>UN</v>
          </cell>
          <cell r="D1083">
            <v>93.56</v>
          </cell>
        </row>
        <row r="1084">
          <cell r="A1084" t="str">
            <v>74052/005</v>
          </cell>
          <cell r="B1084" t="str">
            <v>QUADRO DE MEDICAO GERAL EM CHAPA METALICA PARA EDIFICIOS COM 16 APTOS,INCLUSIVE DISJUNTORES E ATERRAMENTO</v>
          </cell>
          <cell r="C1084" t="str">
            <v>UN</v>
          </cell>
          <cell r="D1084">
            <v>893.77</v>
          </cell>
        </row>
        <row r="1085">
          <cell r="A1085">
            <v>74130</v>
          </cell>
          <cell r="B1085" t="str">
            <v>DISJUNTORES</v>
          </cell>
          <cell r="C1085" t="str">
            <v/>
          </cell>
          <cell r="D1085" t="str">
            <v/>
          </cell>
        </row>
        <row r="1086">
          <cell r="A1086" t="str">
            <v>74130/001</v>
          </cell>
          <cell r="B1086" t="str">
            <v>DISJUNTOR TERMOMAGNETICO MONOPOLAR PADRAO NEMA (AMERICANO) 10 A 30A 240V, FORNECIMENTO E INSTALACAO</v>
          </cell>
          <cell r="C1086" t="str">
            <v>UN</v>
          </cell>
          <cell r="D1086">
            <v>7.97</v>
          </cell>
        </row>
        <row r="1087">
          <cell r="A1087" t="str">
            <v>74130/002</v>
          </cell>
          <cell r="B1087" t="str">
            <v>DISJUNTOR TERMOMAGNETICO MONOPOLAR PADRAO NEMA (AMERICANO) 35 A 50A 240V, FORNECIMENTO E INSTALACAO</v>
          </cell>
          <cell r="C1087" t="str">
            <v>UN</v>
          </cell>
          <cell r="D1087">
            <v>11.68</v>
          </cell>
        </row>
        <row r="1088">
          <cell r="A1088" t="str">
            <v>74130/003</v>
          </cell>
          <cell r="B1088" t="str">
            <v>DISJUNTOR TERMOMAGNETICO BIPOLAR PADRAO NEMA (AMERICANO) 10 A 50A 240V, FORNECIMENTO E INSTALACAO</v>
          </cell>
          <cell r="C1088" t="str">
            <v>UN</v>
          </cell>
          <cell r="D1088">
            <v>45.15</v>
          </cell>
        </row>
        <row r="1089">
          <cell r="A1089" t="str">
            <v>74130/004</v>
          </cell>
          <cell r="B1089" t="str">
            <v>DISJUNTOR TERMOMAGNETICO TRIPOLAR PADRAO NEMA (AMERICANO) 10 A 50A 240V, FORNECIMENTO E INSTALACAO</v>
          </cell>
          <cell r="C1089" t="str">
            <v>UN</v>
          </cell>
          <cell r="D1089">
            <v>54.29</v>
          </cell>
        </row>
        <row r="1090">
          <cell r="A1090" t="str">
            <v>74130/005</v>
          </cell>
          <cell r="B1090" t="str">
            <v>DISJUNTOR TERMOMAGNETICO TRIPOLAR PADRAO NEMA (AMERICANO) 60 A 100A 240V, FORNECIMENTO E INSTALACAO</v>
          </cell>
          <cell r="C1090" t="str">
            <v>UN</v>
          </cell>
          <cell r="D1090">
            <v>76.3</v>
          </cell>
        </row>
        <row r="1091">
          <cell r="A1091" t="str">
            <v>74130/006</v>
          </cell>
          <cell r="B1091" t="str">
            <v>DISJUNTOR TERMOMAGNETICO TRIPOLAR PADRAO NEMA (AMERICANO) 125 A 150A 240V, FORNECIMENTO E INSTALACAO</v>
          </cell>
          <cell r="C1091" t="str">
            <v>UN</v>
          </cell>
          <cell r="D1091">
            <v>194.87</v>
          </cell>
        </row>
        <row r="1092">
          <cell r="A1092" t="str">
            <v>74130/007</v>
          </cell>
          <cell r="B1092" t="str">
            <v>DISJUNTOR TERMOMAGNETICO TRIPOLAR EM CAIXA MOLDADA 250A 600V, FORNECIMENTO E INSTALACAO</v>
          </cell>
          <cell r="C1092" t="str">
            <v>UN</v>
          </cell>
          <cell r="D1092">
            <v>821.86</v>
          </cell>
        </row>
        <row r="1093">
          <cell r="A1093" t="str">
            <v>74130/008</v>
          </cell>
          <cell r="B1093" t="str">
            <v>DISJUNTOR TERMOMAGNETICO TRIPOLAR EM CAIXA MOLDADA 300 A 400A 600V, FORNECIMENTO E INSTALACAO</v>
          </cell>
          <cell r="C1093" t="str">
            <v>UN</v>
          </cell>
          <cell r="D1093">
            <v>1052.8399999999999</v>
          </cell>
        </row>
        <row r="1094">
          <cell r="A1094" t="str">
            <v>74130/009</v>
          </cell>
          <cell r="B1094" t="str">
            <v>DISJUNTOR TERMOMAGNETICO TRIPOLAR EM CAIXA MOLDADA 500 A 600A 600V, FORNECIMENTO E INSTALACAO</v>
          </cell>
          <cell r="C1094" t="str">
            <v>UN</v>
          </cell>
          <cell r="D1094">
            <v>2370.89</v>
          </cell>
        </row>
        <row r="1095">
          <cell r="A1095" t="str">
            <v>74130/010</v>
          </cell>
          <cell r="B1095" t="str">
            <v>DISJUNTOR TERMOMAGNETICO TRIPOLAR EM CAIXA MOLDADA 175 A 225A 240V, FORNECIMENTO E INSTALACAO</v>
          </cell>
          <cell r="C1095" t="str">
            <v>UN</v>
          </cell>
          <cell r="D1095">
            <v>630.71</v>
          </cell>
        </row>
        <row r="1096">
          <cell r="A1096">
            <v>74131</v>
          </cell>
          <cell r="B1096" t="str">
            <v>QUADROS DE DISTRIBUICAO.</v>
          </cell>
          <cell r="C1096" t="str">
            <v/>
          </cell>
          <cell r="D1096" t="str">
            <v/>
          </cell>
        </row>
        <row r="1097">
          <cell r="A1097" t="str">
            <v>74131/001</v>
          </cell>
          <cell r="B1097" t="str">
            <v>QUADRO DE DISTRIBUICAO DE ENERGIA EM CHAPA METALICA, PARA 3 DISJUNTORES TERMOMAGNETICOS MONOPOLARES, SEM DISPOSITIVO PARA CHAVE GERAL, COM PORTA, SEM BARRAMENTOS FASES E COM BARRAMENTO NEUTRO, FORNECIMENTO E INSTALACAO</v>
          </cell>
          <cell r="C1097" t="str">
            <v>UN</v>
          </cell>
          <cell r="D1097">
            <v>48.28</v>
          </cell>
        </row>
        <row r="1098">
          <cell r="A1098" t="str">
            <v>74131/002</v>
          </cell>
          <cell r="B1098" t="str">
            <v>QUADRO DE DISTRIBUICAO DE ENERGIA EM CHAPA METALICA, DE EMBUTIR, SEM PORTA, PARA 6 DISJUNTORES TERMOMAGNETICOS MONOPOLARES, SEM DISPOSITIVOPARA CHAVE GERAL, SEM BARRAMENTOS FASES E COM BARRAMENTO NEUTRO, FORNECIMENTO E INSTALACAO</v>
          </cell>
          <cell r="C1098" t="str">
            <v>UN</v>
          </cell>
          <cell r="D1098">
            <v>56.51</v>
          </cell>
        </row>
        <row r="1099">
          <cell r="A1099" t="str">
            <v>74131/003</v>
          </cell>
          <cell r="B1099" t="str">
            <v>QUADRO DE DISTRIBUICAO DE ENERGIA EM CHAPA METALICA, DE EMBUTIR, SEM PORTA, PARA 12 DISJUNTORES TERMOMAGNETICOS MONOPOLARES, SEM DISPOSITIVOPARA CHAVE GERAL, SEM BARRAMENTOS FASES E COM BARRAMENTO NEUTRO, FORNECIMENTO E INSTALACAO</v>
          </cell>
          <cell r="C1099" t="str">
            <v>UN</v>
          </cell>
          <cell r="D1099">
            <v>85.22</v>
          </cell>
        </row>
        <row r="1100">
          <cell r="A1100" t="str">
            <v>74131/004</v>
          </cell>
          <cell r="B1100" t="str">
            <v>QUADRO DE DISTRIBUICAO DE ENERGIA EM CHAPA METALICA, DE SOBREPOR, COMPORTA, PARA 18 DISJUNTORES TERMOMAGNETICOS MONOPOLARES, SEM DISPOSITIVO PARA CHAVE GERAL, COM BARRAMENTO TRIFASICO E NEUTRO, FORNECIMENTO EINSTALACAO</v>
          </cell>
          <cell r="C1100" t="str">
            <v>UN</v>
          </cell>
          <cell r="D1100">
            <v>303.62</v>
          </cell>
        </row>
        <row r="1101">
          <cell r="A1101" t="str">
            <v>74131/005</v>
          </cell>
          <cell r="B1101" t="str">
            <v>QUADRO DE DISTRIBUICAO DE ENERGIA EM CHAPA METALICA, DE SOBREPOR, COMPORTA, PARA 24 DISJUNTORES TERMOMAGNETICOS MONOPOLARES, SEM DISPOSITIVO PARA CHAVE GERAL, COM BARRAMENTO TRIFASICO E NEUTRO, FORNECIMENTO EINSTALACAO</v>
          </cell>
          <cell r="C1101" t="str">
            <v>UN</v>
          </cell>
          <cell r="D1101">
            <v>355.84</v>
          </cell>
        </row>
        <row r="1102">
          <cell r="A1102" t="str">
            <v>74131/006</v>
          </cell>
          <cell r="B1102" t="str">
            <v>QUADRO DE DISTRIBUICAO DE ENERGIA EM CHAPA METALICA, DE EMBUTIR, COM PORTA, PARA 32 DISJUNTORES TERMOMAGNETICOS MONOPOLARES, SEM DISPOSITIVOPARA CHAVE GERAL, COM BARRAMENTO TRIFASICO E NEUTRO, FORNECIMENTO E INSTALACAO</v>
          </cell>
          <cell r="C1102" t="str">
            <v>UN</v>
          </cell>
          <cell r="D1102">
            <v>512.45000000000005</v>
          </cell>
        </row>
        <row r="1103">
          <cell r="A1103" t="str">
            <v>74131/007</v>
          </cell>
          <cell r="B1103" t="str">
            <v>QUADRO DE DISTRIBUICAO DE ENERGIA EM CHAPA METALICA, DE EMBUTIR, COM PORTA, PARA 40 DISJUNTORES TERMOMAGNETICOS MONOPOLARES, COM DISPOSITIVOPARA CHAVE GERAL, COM BARRAMENTO TRIFASICO E NEUTRO, FORNECIMENTO E INSTALACAO</v>
          </cell>
          <cell r="C1103" t="str">
            <v>UN</v>
          </cell>
          <cell r="D1103">
            <v>582.82000000000005</v>
          </cell>
        </row>
        <row r="1104">
          <cell r="A1104" t="str">
            <v>74131/008</v>
          </cell>
          <cell r="B1104" t="str">
            <v>QUADRO DE DISTRIBUICAO DE ENERGIA EM CHAPA METALICA, DE EMBUTIR, COM PORTA, PARA 50 DISJUNTORES TERMOMAGNETICOS MONOPOLARES, SEM DISPOSITIVOPARA CHAVE GERAL, COM BARRAMENTO TRIFASICO E NEUTRO, FORNECIMENTO E INSTALACAO</v>
          </cell>
          <cell r="C1104" t="str">
            <v>UN</v>
          </cell>
          <cell r="D1104">
            <v>784.03</v>
          </cell>
        </row>
        <row r="1105">
          <cell r="A1105">
            <v>74247</v>
          </cell>
          <cell r="B1105" t="str">
            <v>INSTALACAO DE QUADRO DE DISTRIBUICAO DE EMBUTIR(QUADRA DESCOBERTA DO MET)</v>
          </cell>
          <cell r="C1105" t="str">
            <v/>
          </cell>
          <cell r="D1105" t="str">
            <v/>
          </cell>
        </row>
        <row r="1106">
          <cell r="A1106" t="str">
            <v>74247/001</v>
          </cell>
          <cell r="B1106" t="str">
            <v>QUADRO DE DISTRIBUICAO DE ENERGIA EM CHAPA METALICA, DE EMBUTIR, PARA12 DISJUNTORES TERMOMAGNETICOS MONOPOLARES, COM BARRAMENTO TRIFASICO,FORNECIMENTO E INSTALACAO</v>
          </cell>
          <cell r="C1106" t="str">
            <v>UN</v>
          </cell>
          <cell r="D1106">
            <v>175.31</v>
          </cell>
        </row>
        <row r="1107">
          <cell r="A1107">
            <v>76449</v>
          </cell>
          <cell r="B1107" t="str">
            <v>CAIXA PASSAGEM P/TELEFONE</v>
          </cell>
          <cell r="C1107" t="str">
            <v/>
          </cell>
          <cell r="D1107" t="str">
            <v/>
          </cell>
        </row>
        <row r="1108">
          <cell r="A1108" t="str">
            <v>76449/001</v>
          </cell>
          <cell r="B1108" t="str">
            <v>CAIXA DE PASSAGEM PARA TELEFONE 20X20X12CM, FORNECIMENTO E INSTALACAO</v>
          </cell>
          <cell r="C1108" t="str">
            <v>UN</v>
          </cell>
          <cell r="D1108">
            <v>75.739999999999995</v>
          </cell>
        </row>
        <row r="1109">
          <cell r="A1109" t="str">
            <v>76449/002</v>
          </cell>
          <cell r="B1109" t="str">
            <v>CAIXA DE PASSAGEM PARA TELEFONE 40X40X12CM, FORNECIMENTO E INSTALACAO</v>
          </cell>
          <cell r="C1109" t="str">
            <v>UN</v>
          </cell>
          <cell r="D1109">
            <v>126.15</v>
          </cell>
        </row>
        <row r="1110">
          <cell r="A1110" t="str">
            <v>76449/003</v>
          </cell>
          <cell r="B1110" t="str">
            <v>CAIXA DE PASSAGEM PARA TELEFONE 60X 60X12CM, FORNECIMENTO E INSTALACAO</v>
          </cell>
          <cell r="C1110" t="str">
            <v>UN</v>
          </cell>
          <cell r="D1110">
            <v>192.82</v>
          </cell>
        </row>
        <row r="1111">
          <cell r="A1111">
            <v>170</v>
          </cell>
          <cell r="B1111" t="str">
            <v>INTERRUPTOR/TOMADA</v>
          </cell>
          <cell r="C1111" t="str">
            <v/>
          </cell>
          <cell r="D1111" t="str">
            <v/>
          </cell>
        </row>
        <row r="1112">
          <cell r="A1112">
            <v>72331</v>
          </cell>
          <cell r="B1112" t="str">
            <v>INTERRUPTOR SIMPLES - 1 TECLA - FORNECIMENTO E INSTALACAO</v>
          </cell>
          <cell r="C1112" t="str">
            <v>UN</v>
          </cell>
          <cell r="D1112">
            <v>6.21</v>
          </cell>
        </row>
        <row r="1113">
          <cell r="A1113">
            <v>72332</v>
          </cell>
          <cell r="B1113" t="str">
            <v>INTERRUPTOR SIMPLES - 2 TECLAS - FORNECIMENTO E INSTALACAO</v>
          </cell>
          <cell r="C1113" t="str">
            <v>UN</v>
          </cell>
          <cell r="D1113">
            <v>8.34</v>
          </cell>
        </row>
        <row r="1114">
          <cell r="A1114">
            <v>72333</v>
          </cell>
          <cell r="B1114" t="str">
            <v>INTERRUPTOR SIMPLES BIPOLAR - 1 TECLA - FORNECIMENTO E INSTALACAO</v>
          </cell>
          <cell r="C1114" t="str">
            <v>UN</v>
          </cell>
          <cell r="D1114">
            <v>20.12</v>
          </cell>
        </row>
        <row r="1115">
          <cell r="A1115">
            <v>72334</v>
          </cell>
          <cell r="B1115" t="str">
            <v>INTERRUPTOR PARALELO - 1 TECLA - FORNECIMENTO E INSTALACAO</v>
          </cell>
          <cell r="C1115" t="str">
            <v>UN</v>
          </cell>
          <cell r="D1115">
            <v>7.5</v>
          </cell>
        </row>
        <row r="1116">
          <cell r="A1116">
            <v>72335</v>
          </cell>
          <cell r="B1116" t="str">
            <v>ESPELHO PLÁSTICO - 4"X2" - FORNECIMENTO E INSTALACAO</v>
          </cell>
          <cell r="C1116" t="str">
            <v>UN</v>
          </cell>
          <cell r="D1116">
            <v>2.04</v>
          </cell>
        </row>
        <row r="1117">
          <cell r="A1117">
            <v>72336</v>
          </cell>
          <cell r="B1117" t="str">
            <v>ESPELHO PLÁSTICO - 4"X4" - FORNECIMENTO E INSTALACAO</v>
          </cell>
          <cell r="C1117" t="str">
            <v>UN</v>
          </cell>
          <cell r="D1117">
            <v>3.56</v>
          </cell>
        </row>
        <row r="1118">
          <cell r="A1118">
            <v>72337</v>
          </cell>
          <cell r="B1118" t="str">
            <v>TOMADA PARA TELEFONE DE 4 POLOS PADRAO TELEBRÁS - FORNECIMENTO E INSTALACAO</v>
          </cell>
          <cell r="C1118" t="str">
            <v>UN</v>
          </cell>
          <cell r="D1118">
            <v>11</v>
          </cell>
        </row>
        <row r="1119">
          <cell r="A1119">
            <v>72339</v>
          </cell>
          <cell r="B1119" t="str">
            <v>TOMADA 3P+T 30A - 440V - FORNECIMENTO E INSTALACAO</v>
          </cell>
          <cell r="C1119" t="str">
            <v>UN</v>
          </cell>
          <cell r="D1119">
            <v>20.39</v>
          </cell>
        </row>
        <row r="1120">
          <cell r="A1120">
            <v>171</v>
          </cell>
          <cell r="B1120" t="str">
            <v>LUMINARIA INTERNA/BOCAL/LAMPADAS</v>
          </cell>
          <cell r="C1120" t="str">
            <v/>
          </cell>
          <cell r="D1120" t="str">
            <v/>
          </cell>
        </row>
        <row r="1121">
          <cell r="A1121">
            <v>72248</v>
          </cell>
          <cell r="B1121" t="str">
            <v>LAMPADA INCANDESCENTE - 40W - FORNECIMENTO E COLOCAÇÃO</v>
          </cell>
          <cell r="C1121" t="str">
            <v>UN</v>
          </cell>
          <cell r="D1121">
            <v>1.68</v>
          </cell>
        </row>
        <row r="1122">
          <cell r="A1122">
            <v>72273</v>
          </cell>
          <cell r="B1122" t="str">
            <v>LÂMPADA INCANDESCENTE - 60W - FORNECIMENTO E COLOCAÇÃO</v>
          </cell>
          <cell r="C1122" t="str">
            <v>UN</v>
          </cell>
          <cell r="D1122">
            <v>1.68</v>
          </cell>
        </row>
        <row r="1123">
          <cell r="A1123">
            <v>72274</v>
          </cell>
          <cell r="B1123" t="str">
            <v>LÂMPADA INCANDESCENTE - 100W - FORNECIMENTO E COLOCAÇÃO</v>
          </cell>
          <cell r="C1123" t="str">
            <v>UN</v>
          </cell>
          <cell r="D1123">
            <v>1.95</v>
          </cell>
        </row>
        <row r="1124">
          <cell r="A1124">
            <v>72275</v>
          </cell>
          <cell r="B1124" t="str">
            <v>LÂMPADA INCANDESCENTE - 150W - FORNECIMENTO E COLOCAÇÃO</v>
          </cell>
          <cell r="C1124" t="str">
            <v>UN</v>
          </cell>
          <cell r="D1124">
            <v>2.48</v>
          </cell>
        </row>
        <row r="1125">
          <cell r="A1125">
            <v>72277</v>
          </cell>
          <cell r="B1125" t="str">
            <v>LÂMPADA INCANDESCENTE - 200W - FORNECIMENTO E COLOCAÇÃO</v>
          </cell>
          <cell r="C1125" t="str">
            <v>UN</v>
          </cell>
          <cell r="D1125">
            <v>2.92</v>
          </cell>
        </row>
        <row r="1126">
          <cell r="A1126">
            <v>72278</v>
          </cell>
          <cell r="B1126" t="str">
            <v>LÂMPADA VAPOR METÁLICO - 400W - FORNECIMENTO E COLOCAÇÃO</v>
          </cell>
          <cell r="C1126" t="str">
            <v>UN</v>
          </cell>
          <cell r="D1126">
            <v>95.84</v>
          </cell>
        </row>
        <row r="1127">
          <cell r="A1127">
            <v>72280</v>
          </cell>
          <cell r="B1127" t="str">
            <v>IGNITOR PARA PARTIDA LÂMPADA VAPOR SÓDIO ALTA PRESSÃO ATÉ 400W</v>
          </cell>
          <cell r="C1127" t="str">
            <v>UN</v>
          </cell>
          <cell r="D1127">
            <v>38.08</v>
          </cell>
        </row>
        <row r="1128">
          <cell r="A1128">
            <v>73738</v>
          </cell>
          <cell r="B1128" t="str">
            <v>REATORES</v>
          </cell>
          <cell r="C1128" t="str">
            <v/>
          </cell>
          <cell r="D1128" t="str">
            <v/>
          </cell>
        </row>
        <row r="1129">
          <cell r="A1129" t="str">
            <v>73738/001</v>
          </cell>
          <cell r="B1129" t="str">
            <v>STARTER DE 20W OU 40W FORNECIMENTO E COLOCACAO</v>
          </cell>
          <cell r="C1129" t="str">
            <v>UN</v>
          </cell>
          <cell r="D1129">
            <v>1.71</v>
          </cell>
        </row>
        <row r="1130">
          <cell r="A1130">
            <v>73953</v>
          </cell>
          <cell r="B1130" t="str">
            <v>LUMINARIA INTERNA TP CALHA SOBREPOR</v>
          </cell>
          <cell r="C1130" t="str">
            <v/>
          </cell>
          <cell r="D1130" t="str">
            <v/>
          </cell>
        </row>
        <row r="1131">
          <cell r="A1131" t="str">
            <v>73953/001</v>
          </cell>
          <cell r="B1131" t="str">
            <v>LUMINARIA TIPO CALHA, DE SOBREPOR, COM REATOR DE PARTIDA RAPIDA E LAMPADA FLUORESCENTE 1X20W, COMPLETA, FORNECIMENTO E INSTALACAO</v>
          </cell>
          <cell r="C1131" t="str">
            <v>UN</v>
          </cell>
          <cell r="D1131">
            <v>37.82</v>
          </cell>
        </row>
        <row r="1132">
          <cell r="A1132" t="str">
            <v>73953/002</v>
          </cell>
          <cell r="B1132" t="str">
            <v>LUMINARIA TIPO CALHA, DE SOBREPOR, COM REATOR DE PARTIDA RAPIDA E LAMPADA FLUORESCENTE 2X20W, COMPLETA, FORNECIMENTO E INSTALACAO</v>
          </cell>
          <cell r="C1132" t="str">
            <v>UN</v>
          </cell>
          <cell r="D1132">
            <v>56.46</v>
          </cell>
        </row>
        <row r="1133">
          <cell r="A1133" t="str">
            <v>73953/003</v>
          </cell>
          <cell r="B1133" t="str">
            <v>LUMINARIA TIPO CALHA, DE SOBREPOR, COM REATOR DE PARTIDA RAPIDA E LAMPADA FLUORESCENTE 3X20W, COMPLETA, FORNECIMENTO E INSTALACAO</v>
          </cell>
          <cell r="C1133" t="str">
            <v>UN</v>
          </cell>
          <cell r="D1133">
            <v>84.37</v>
          </cell>
        </row>
        <row r="1134">
          <cell r="A1134" t="str">
            <v>73953/004</v>
          </cell>
          <cell r="B1134" t="str">
            <v>LUMINARIA TIPO CALHA, DE SOBREPOR, COM REATOR DE PARTIDA RAPIDA E LAMPADA FLUORESCENTE 4X20W, COMPLETA, FORNECIMENTO E INSTALACAO</v>
          </cell>
          <cell r="C1134" t="str">
            <v>UN</v>
          </cell>
          <cell r="D1134">
            <v>90.69</v>
          </cell>
        </row>
        <row r="1135">
          <cell r="A1135" t="str">
            <v>73953/005</v>
          </cell>
          <cell r="B1135" t="str">
            <v>LUMINARIA TIPO CALHA, DE SOBREPOR, COM REATOR DE PARTIDA RAPIDA E LAMPADA FLUORESCENTE 1X40W, COMPLETA, FORNECIMENTO E INSTALACAO</v>
          </cell>
          <cell r="C1135" t="str">
            <v>UN</v>
          </cell>
          <cell r="D1135">
            <v>44.04</v>
          </cell>
        </row>
        <row r="1136">
          <cell r="A1136" t="str">
            <v>73953/006</v>
          </cell>
          <cell r="B1136" t="str">
            <v>LUMINARIA TIPO CALHA, DE SOBREPOR, COM REATOR DE PARTIDA RAPIDA E LAMPADA FLUORESCENTE 2X40W, COMPLETA, FORNECIMENTO E INSTALACAO</v>
          </cell>
          <cell r="C1136" t="str">
            <v>UN</v>
          </cell>
          <cell r="D1136">
            <v>61.12</v>
          </cell>
        </row>
        <row r="1137">
          <cell r="A1137" t="str">
            <v>73953/007</v>
          </cell>
          <cell r="B1137" t="str">
            <v>LUMINARIA TIPO CALHA, DE SOBREPOR, COM REATOR DE PARTIDA RAPIDA E LAMPADA FLUORESCENTE 3X40W, COMPLETA, FORNECIMENTO E INSTALACAO</v>
          </cell>
          <cell r="C1137" t="str">
            <v>UN</v>
          </cell>
          <cell r="D1137">
            <v>84.16</v>
          </cell>
        </row>
        <row r="1138">
          <cell r="A1138" t="str">
            <v>73953/008</v>
          </cell>
          <cell r="B1138" t="str">
            <v>LUMINARIA TIPO CALHA, DE SOBREPOR, COM REATOR DE PARTIDA RAPIDA E LAMPADA FLUORESCENTE 4X40W, COMPLETA, FORNECIMENTO E INSTALACAO</v>
          </cell>
          <cell r="C1138" t="str">
            <v>UN</v>
          </cell>
          <cell r="D1138">
            <v>104.83</v>
          </cell>
        </row>
        <row r="1139">
          <cell r="A1139" t="str">
            <v>73953/009</v>
          </cell>
          <cell r="B1139" t="str">
            <v>LUMINARIA SOBREPOR TP CALHA C/REATOR PART CONVENC LAMP 1X20W E STARTERFIX EM LAJE OU FORRO - FORNECIMENTO E COLOCACAO</v>
          </cell>
          <cell r="C1139" t="str">
            <v>UN</v>
          </cell>
          <cell r="D1139">
            <v>34.590000000000003</v>
          </cell>
        </row>
        <row r="1140">
          <cell r="A1140">
            <v>74041</v>
          </cell>
          <cell r="B1140" t="str">
            <v>LUMINARIA GLOBO</v>
          </cell>
          <cell r="C1140" t="str">
            <v/>
          </cell>
          <cell r="D1140" t="str">
            <v/>
          </cell>
        </row>
        <row r="1141">
          <cell r="A1141" t="str">
            <v>74041/001</v>
          </cell>
          <cell r="B1141" t="str">
            <v>LUMINARIA GLOBO VIDRO LEITOSO/PLAFONIER/BOCAL/LAMPADA 60W</v>
          </cell>
          <cell r="C1141" t="str">
            <v>UN</v>
          </cell>
          <cell r="D1141">
            <v>30.29</v>
          </cell>
        </row>
        <row r="1142">
          <cell r="A1142" t="str">
            <v>74041/002</v>
          </cell>
          <cell r="B1142" t="str">
            <v>LUMINARIA GLOBO VIDRO LEITOSO/PLAFONIER/BOCAL/LAMPADA 100W</v>
          </cell>
          <cell r="C1142" t="str">
            <v>UN</v>
          </cell>
          <cell r="D1142">
            <v>30.55</v>
          </cell>
        </row>
        <row r="1143">
          <cell r="A1143">
            <v>74082</v>
          </cell>
          <cell r="B1143" t="str">
            <v>REFLETOR</v>
          </cell>
          <cell r="C1143" t="str">
            <v/>
          </cell>
          <cell r="D1143" t="str">
            <v/>
          </cell>
        </row>
        <row r="1144">
          <cell r="A1144" t="str">
            <v>74082/001</v>
          </cell>
          <cell r="B1144" t="str">
            <v>REFLETOR REDONDO EM ALUMINIO COM SUPORTE E ALCA REGULAVEL PARA FIXACAO, COM LAMPADA VAPOR DE MERCURIO 250W</v>
          </cell>
          <cell r="C1144" t="str">
            <v>UN</v>
          </cell>
          <cell r="D1144">
            <v>136.32</v>
          </cell>
        </row>
        <row r="1145">
          <cell r="A1145">
            <v>74094</v>
          </cell>
          <cell r="B1145" t="str">
            <v>LUMINARIA INTERNA</v>
          </cell>
          <cell r="C1145" t="str">
            <v/>
          </cell>
          <cell r="D1145" t="str">
            <v/>
          </cell>
        </row>
        <row r="1146">
          <cell r="A1146" t="str">
            <v>74094/001</v>
          </cell>
          <cell r="B1146" t="str">
            <v>LUMINARIA TIPO SPOT PARA 1 LAMPADA INCANDESCENTE/FLUORESCENTE COMPACTA</v>
          </cell>
          <cell r="C1146" t="str">
            <v>UN</v>
          </cell>
          <cell r="D1146">
            <v>16.2</v>
          </cell>
        </row>
        <row r="1147">
          <cell r="A1147">
            <v>172</v>
          </cell>
          <cell r="B1147" t="str">
            <v>FORNECIMENTO DE MAT/MO P/ELETRIFICACAO E ILUMINACAO PUBLICA</v>
          </cell>
          <cell r="C1147" t="str">
            <v/>
          </cell>
          <cell r="D1147" t="str">
            <v/>
          </cell>
        </row>
        <row r="1148">
          <cell r="A1148">
            <v>73767</v>
          </cell>
          <cell r="B1148" t="str">
            <v>FORNEC/COLOC DE CONECTORES/LACO DE ROLDANA E ALCA P/ILUM PUBLICA</v>
          </cell>
          <cell r="C1148" t="str">
            <v/>
          </cell>
          <cell r="D1148" t="str">
            <v/>
          </cell>
        </row>
        <row r="1149">
          <cell r="A1149" t="str">
            <v>73767/001</v>
          </cell>
          <cell r="B1149" t="str">
            <v>GRAMPO PARALELO EM ALUMINIO FUNDIDO OU ESTRUDADO DE 2 PARAFUSOS, PARACABO DE 6 A 50 MM2, PASTA ANTIOXIDANTE. FORNEC E INSTALAÇÃO.</v>
          </cell>
          <cell r="C1149" t="str">
            <v>UN</v>
          </cell>
          <cell r="D1149">
            <v>5.33</v>
          </cell>
        </row>
        <row r="1150">
          <cell r="A1150" t="str">
            <v>73767/002</v>
          </cell>
          <cell r="B1150" t="str">
            <v>ALCA PRE-FORMADA DISTRIBUIÇÃO EM ACO RECOBERTO COM ALUMINIO PARA CABO25MM2, ENCAPADO. FORNECIMENTO E INSTALAÇÃO.</v>
          </cell>
          <cell r="C1150" t="str">
            <v>UN</v>
          </cell>
          <cell r="D1150">
            <v>6.46</v>
          </cell>
        </row>
        <row r="1151">
          <cell r="A1151" t="str">
            <v>73767/003</v>
          </cell>
          <cell r="B1151" t="str">
            <v>LACO DE ROLDANA PRE-FORMADO ACO RECOBERTO DE ALUMINIO PARA CABO DE ALUMINIO NU BITOLA 25MM2 - FORNECIMENTO E COLOCACAO</v>
          </cell>
          <cell r="C1151" t="str">
            <v>UN</v>
          </cell>
          <cell r="D1151">
            <v>4.25</v>
          </cell>
        </row>
        <row r="1152">
          <cell r="A1152" t="str">
            <v>73767/004</v>
          </cell>
          <cell r="B1152" t="str">
            <v>ALCA PRE-FORMADA DISTRIBUICAO EM ACO RECOBERTO COM ALUMINIO NU PARA CABO 25MM2, ENCAPADO. FORNECIMENTO E INSTALACAO.</v>
          </cell>
          <cell r="C1152" t="str">
            <v>UN</v>
          </cell>
          <cell r="D1152">
            <v>3.06</v>
          </cell>
        </row>
        <row r="1153">
          <cell r="A1153" t="str">
            <v>73767/005</v>
          </cell>
          <cell r="B1153" t="str">
            <v>ALCA PRE-FORMADA SERV DE ACO RECOB C/ALUM NU ENCAPADO 25MM2 (BITOLA)CONF PROJ A4-148-CP RIOLUZ FORNECIMENTO E COLOCACAO</v>
          </cell>
          <cell r="C1153" t="str">
            <v>UN</v>
          </cell>
          <cell r="D1153">
            <v>4.1500000000000004</v>
          </cell>
        </row>
        <row r="1154">
          <cell r="A1154" t="str">
            <v>73767/006</v>
          </cell>
          <cell r="B1154" t="str">
            <v>CONECTOR DE PARAFUSO FENDIDO EM LIGA DE COBRE COM SEPARADOR DE CABOS PARA CABO 50 MM2 - FORNECIMENTO E INSTALACAO</v>
          </cell>
          <cell r="C1154" t="str">
            <v>UN</v>
          </cell>
          <cell r="D1154">
            <v>8.48</v>
          </cell>
        </row>
        <row r="1155">
          <cell r="A1155">
            <v>73853</v>
          </cell>
          <cell r="B1155" t="str">
            <v>INSTALACAO DE REDE DE BAIXA TENSAO</v>
          </cell>
          <cell r="C1155" t="str">
            <v/>
          </cell>
          <cell r="D1155" t="str">
            <v/>
          </cell>
        </row>
        <row r="1156">
          <cell r="A1156" t="str">
            <v>73853/001</v>
          </cell>
          <cell r="B1156" t="str">
            <v>INSTALACAO DE REDE AEREA, BAIXA TENSAO COM UM CONDUTOR - COBRE. MAO DEOBRA.</v>
          </cell>
          <cell r="C1156" t="str">
            <v>UN</v>
          </cell>
          <cell r="D1156">
            <v>13.04</v>
          </cell>
        </row>
        <row r="1157">
          <cell r="A1157" t="str">
            <v>73853/002</v>
          </cell>
          <cell r="B1157" t="str">
            <v>INSTALACAO DE REDE AEREA, BAIXA TENSAO COM DOIS CONDUTORES - COBRE. MAO DE OBRA.</v>
          </cell>
          <cell r="C1157" t="str">
            <v>UN</v>
          </cell>
          <cell r="D1157">
            <v>26.08</v>
          </cell>
        </row>
        <row r="1158">
          <cell r="A1158" t="str">
            <v>73853/003</v>
          </cell>
          <cell r="B1158" t="str">
            <v>INSTALACAO DE REDE AEREA, BAIXA TENSAO COM TRES CONDUTORES - COBRE. MAO DE OBRA.</v>
          </cell>
          <cell r="C1158" t="str">
            <v>UN</v>
          </cell>
          <cell r="D1158">
            <v>39.11</v>
          </cell>
        </row>
        <row r="1159">
          <cell r="A1159" t="str">
            <v>73853/004</v>
          </cell>
          <cell r="B1159" t="str">
            <v>INSTALACAO DE REDE AEREA, BAIXA TENSAO COM QUATRO CONDUTORES - COBRE.MAO DE OBRA.</v>
          </cell>
          <cell r="C1159" t="str">
            <v>UN</v>
          </cell>
          <cell r="D1159">
            <v>52.15</v>
          </cell>
        </row>
        <row r="1160">
          <cell r="A1160" t="str">
            <v>73853/005</v>
          </cell>
          <cell r="B1160" t="str">
            <v>INSTALACAO DE REDE AEREA, BAIXA TENSAO COM TRES CONDUTORES - ALUMINIO.MAO DE OBRA.</v>
          </cell>
          <cell r="C1160" t="str">
            <v>UN</v>
          </cell>
          <cell r="D1160">
            <v>42.37</v>
          </cell>
        </row>
        <row r="1161">
          <cell r="A1161" t="str">
            <v>73853/006</v>
          </cell>
          <cell r="B1161" t="str">
            <v>INSTALACAO DE REDE AEREA, BAIXA TENSAO COM QUATRO CONDUTORES - ALUMINIO. MAO DE OBRA.</v>
          </cell>
          <cell r="C1161" t="str">
            <v>UN</v>
          </cell>
          <cell r="D1161">
            <v>65.19</v>
          </cell>
        </row>
        <row r="1162">
          <cell r="A1162" t="str">
            <v>73853/007</v>
          </cell>
          <cell r="B1162" t="str">
            <v>INSTALACAO DE REDE AEREA, BAIXA TENSAO COM UM CONDUTOR - ALUMINIO. MAODE OBRA.</v>
          </cell>
          <cell r="C1162" t="str">
            <v>UN</v>
          </cell>
          <cell r="D1162">
            <v>19.559999999999999</v>
          </cell>
        </row>
        <row r="1163">
          <cell r="A1163" t="str">
            <v>73853/008</v>
          </cell>
          <cell r="B1163" t="str">
            <v>INSTALACAO DE REDE AEREA, BAIXA TENSAO COM DOIS CONDUTORES - ALUMINIO.MAO DE OBRA.</v>
          </cell>
          <cell r="C1163" t="str">
            <v>UN</v>
          </cell>
          <cell r="D1163">
            <v>32.590000000000003</v>
          </cell>
        </row>
        <row r="1164">
          <cell r="A1164">
            <v>73854</v>
          </cell>
          <cell r="B1164" t="str">
            <v>FERRAGENS REDE BAIXA TENSAO-FORNEC E/OU INSTALACAO</v>
          </cell>
          <cell r="C1164" t="str">
            <v/>
          </cell>
          <cell r="D1164" t="str">
            <v/>
          </cell>
        </row>
        <row r="1165">
          <cell r="A1165" t="str">
            <v>73854/001</v>
          </cell>
          <cell r="B1165" t="str">
            <v>ARMACAO SECUNDARIA VERTICAL COMPLETA PARA REDE BAIXA TENSAO.MAO DE OBRA PARA INSTALACAO.</v>
          </cell>
          <cell r="C1165" t="str">
            <v>UN</v>
          </cell>
          <cell r="D1165">
            <v>6.52</v>
          </cell>
        </row>
        <row r="1166">
          <cell r="A1166" t="str">
            <v>73854/002</v>
          </cell>
          <cell r="B1166" t="str">
            <v>ARMACAO SECUNDARIA VERTICAL COMPLETA PARA REDE DE BAIXA TENSÃO, CONJUNTO DE 4 ESTRIBOS COM CONDUTORES, ALINHAMENTO RETO, ANGULO INFERIOR A90 GRAUS E PONTO TERMINAL. FORNECIMENTO E INSTALAÇÃO.</v>
          </cell>
          <cell r="C1166" t="str">
            <v>UN</v>
          </cell>
          <cell r="D1166">
            <v>38.9</v>
          </cell>
        </row>
        <row r="1167">
          <cell r="A1167" t="str">
            <v>73854/003</v>
          </cell>
          <cell r="B1167" t="str">
            <v>ARMACAO SECUNDARIA VERTICAL COMPLETA PARA REDE DE BAIXA TENSÃO, CONJUNTO DE 3 ESTRIBOS COM CONDUTORES , ALINHAMENTO RETO, ANGULO INFERIOR A90GRAUS E PONTO TERMINAL. FORNECIMENTO E INSTALACAO</v>
          </cell>
          <cell r="C1167" t="str">
            <v>UN</v>
          </cell>
          <cell r="D1167">
            <v>28.69</v>
          </cell>
        </row>
        <row r="1168">
          <cell r="A1168">
            <v>73897</v>
          </cell>
          <cell r="B1168" t="str">
            <v>INSTALACAO DE REDE DE 13,8KV</v>
          </cell>
          <cell r="C1168" t="str">
            <v/>
          </cell>
          <cell r="D1168" t="str">
            <v/>
          </cell>
        </row>
        <row r="1169">
          <cell r="A1169" t="str">
            <v>73897/001</v>
          </cell>
          <cell r="B1169" t="str">
            <v>INSTALACAO DE REDE AEREA, 13,8 KV, DOIS CONDUTORES - COBRE.MAO DE OBRA.</v>
          </cell>
          <cell r="C1169" t="str">
            <v>UN</v>
          </cell>
          <cell r="D1169">
            <v>39.11</v>
          </cell>
        </row>
        <row r="1170">
          <cell r="A1170" t="str">
            <v>73897/002</v>
          </cell>
          <cell r="B1170" t="str">
            <v>INSTALACAO DE REDE AEREA, 13,8 KV, TRES CONDUTORES - COBRE. MAO DE OBRA</v>
          </cell>
          <cell r="C1170" t="str">
            <v>UN</v>
          </cell>
          <cell r="D1170">
            <v>65.19</v>
          </cell>
        </row>
        <row r="1171">
          <cell r="A1171" t="str">
            <v>73897/003</v>
          </cell>
          <cell r="B1171" t="str">
            <v>INSTALACAO DE REDE AEREA, 13,8 KV, DOIS CONDUTORES - ALUMINIO.MAO DE OBRA</v>
          </cell>
          <cell r="C1171" t="str">
            <v>UN</v>
          </cell>
          <cell r="D1171">
            <v>52.15</v>
          </cell>
        </row>
        <row r="1172">
          <cell r="A1172" t="str">
            <v>73897/004</v>
          </cell>
          <cell r="B1172" t="str">
            <v>INSTALACAO DE REDE AEREA, 13,8 KV, TRES CONDUTORES - ALUMINIO. MAO DEOBRA</v>
          </cell>
          <cell r="C1172" t="str">
            <v>UN</v>
          </cell>
          <cell r="D1172">
            <v>78.23</v>
          </cell>
        </row>
        <row r="1173">
          <cell r="A1173">
            <v>173</v>
          </cell>
          <cell r="B1173" t="str">
            <v>POSTE DE CONCRETO</v>
          </cell>
          <cell r="C1173" t="str">
            <v/>
          </cell>
          <cell r="D1173" t="str">
            <v/>
          </cell>
        </row>
        <row r="1174">
          <cell r="A1174">
            <v>73624</v>
          </cell>
          <cell r="B1174" t="str">
            <v>SUPORTE PARA TRANSFORMADOR EM POSTE DE CONCRETO CIRCULAR</v>
          </cell>
          <cell r="C1174" t="str">
            <v>UN</v>
          </cell>
          <cell r="D1174">
            <v>84.02</v>
          </cell>
        </row>
        <row r="1175">
          <cell r="A1175">
            <v>73783</v>
          </cell>
          <cell r="B1175" t="str">
            <v>POSTE DE CONCRETO - ASSENTAMENTO</v>
          </cell>
          <cell r="C1175" t="str">
            <v/>
          </cell>
          <cell r="D1175" t="str">
            <v/>
          </cell>
        </row>
        <row r="1176">
          <cell r="A1176" t="str">
            <v>73783/001</v>
          </cell>
          <cell r="B1176" t="str">
            <v>POSTE CONCRETO SEÇÃO CIRCULAR COMPRIMENTO=5M CARGA NOMINAL TOPO 100KGINCLUSIVE ESCAVACAO EXCLUSIVE TRANSPORTE - FORNECIMENTO E COLOCAÇÃO</v>
          </cell>
          <cell r="C1176" t="str">
            <v>UN</v>
          </cell>
          <cell r="D1176">
            <v>283.10000000000002</v>
          </cell>
        </row>
        <row r="1177">
          <cell r="A1177" t="str">
            <v>73783/002</v>
          </cell>
          <cell r="B1177" t="str">
            <v>POSTE CONCRETO SEÇÃO CIRCULAR COMPRIMENTO=5M CARGA NOMINAL TOPO 200KGINCLUSIVE ESCAVACAO EXCLUSIVE TRANSPORTE - FORNECIMENTO E COLOCAÇÃO</v>
          </cell>
          <cell r="C1177" t="str">
            <v>UN</v>
          </cell>
          <cell r="D1177">
            <v>301.70999999999998</v>
          </cell>
        </row>
        <row r="1178">
          <cell r="A1178" t="str">
            <v>73783/003</v>
          </cell>
          <cell r="B1178" t="str">
            <v>POSTE CONCRETO SEÇÃO CIRCULAR COMPRIMENTO=5M CARGA NOMINAL TOPO 300KGINCLUSIVE ESCAVACAO EXCLUSIVE TRANSPORTE - FORNECIMENTO E COLOCAÇÃO</v>
          </cell>
          <cell r="C1178" t="str">
            <v>UN</v>
          </cell>
          <cell r="D1178">
            <v>367.18</v>
          </cell>
        </row>
        <row r="1179">
          <cell r="A1179" t="str">
            <v>73783/004</v>
          </cell>
          <cell r="B1179" t="str">
            <v>POSTE CONCRETO SEÇÃO CIRCULAR COMPRIMENTO=5M CARGA NOMINAL TOPO 400KGINCLUSIVE ESCAVACAO EXCLUSIVE TRANSPORTE - FORNECIMENTO E COLOCAÇÃO</v>
          </cell>
          <cell r="C1179" t="str">
            <v>UN</v>
          </cell>
          <cell r="D1179">
            <v>394.94</v>
          </cell>
        </row>
        <row r="1180">
          <cell r="A1180" t="str">
            <v>73783/005</v>
          </cell>
          <cell r="B1180" t="str">
            <v>POSTE CONCRETO SEÇÃO CIRCULAR COMPRIMENTO=7M CARGA NOMINAL TOPO 100KGINCLUSIVE ESCAVACAO EXCLUSIVE TRANSPORTE - FORNECIMENTO E COLOCAÇÃO</v>
          </cell>
          <cell r="C1180" t="str">
            <v>UN</v>
          </cell>
          <cell r="D1180">
            <v>397.2</v>
          </cell>
        </row>
        <row r="1181">
          <cell r="A1181" t="str">
            <v>73783/006</v>
          </cell>
          <cell r="B1181" t="str">
            <v>POSTE CONCRETO SEÇÃO CIRCULAR COMPRIMENTO=7M CARGA NOMINAL TOPO 200KGINCLUSIVE ESCAVACAO EXCLUSIVE TRANSPORTE - FORNECIMENTO E COLOCAÇÃO</v>
          </cell>
          <cell r="C1181" t="str">
            <v>UN</v>
          </cell>
          <cell r="D1181">
            <v>454.04</v>
          </cell>
        </row>
        <row r="1182">
          <cell r="A1182" t="str">
            <v>73783/007</v>
          </cell>
          <cell r="B1182" t="str">
            <v>POSTE CONCRETO SEÇÃO CIRCULAR COMPRIMENTO=7M CARGA NOMINAL TOPO 400KGINCLUSIVE ESCAVACAO EXCLUSIVE TRANSPORTE - FORNECIMENTO E COLOCAÇÃO</v>
          </cell>
          <cell r="C1182" t="str">
            <v>UN</v>
          </cell>
          <cell r="D1182">
            <v>580.58000000000004</v>
          </cell>
        </row>
        <row r="1183">
          <cell r="A1183" t="str">
            <v>73783/008</v>
          </cell>
          <cell r="B1183" t="str">
            <v>POSTE CONCRETO SEÇÃO CIRCULAR COMPRIMENTO=11M E CARGA NOMINAL 200KG INCLUSIVE ESCAVACAO EXCLUSIVE TRANSPORTE - FORNECIMENTO E COLOCAÇÃO</v>
          </cell>
          <cell r="C1183" t="str">
            <v>UN</v>
          </cell>
          <cell r="D1183">
            <v>812.05</v>
          </cell>
        </row>
        <row r="1184">
          <cell r="A1184" t="str">
            <v>73783/009</v>
          </cell>
          <cell r="B1184" t="str">
            <v>POSTE CONCRETO SEÇÃO CIRCULAR COMPRIMENTO=11M CARGA NOMINAL NO TOPO 300KG INCLUSIVE ESCAVACAO EXCLUSIVE TRANSPORTE - FORNECIMENTO E COLOCAÇÃO</v>
          </cell>
          <cell r="C1184" t="str">
            <v>UN</v>
          </cell>
          <cell r="D1184">
            <v>957.22</v>
          </cell>
        </row>
        <row r="1185">
          <cell r="A1185" t="str">
            <v>73783/010</v>
          </cell>
          <cell r="B1185" t="str">
            <v>POSTE CONCRETO SEÇÃO CIRCULAR COMPRIMENTO=11M CARGA NOMINAL NO TOPO 400KG INCLUSIVE ESCAVACAO EXCLUSIVE TRANSPORTE - FORNECIMENTO E COLOCAÇÃO</v>
          </cell>
          <cell r="C1185" t="str">
            <v>UN</v>
          </cell>
          <cell r="D1185">
            <v>1095.29</v>
          </cell>
        </row>
        <row r="1186">
          <cell r="A1186" t="str">
            <v>73783/011</v>
          </cell>
          <cell r="B1186" t="str">
            <v>POSTE CONCRETO SEÇÃO CIRCULAR COMPRIMENTO=14M CARGA NOMINAL NO TOPO 400KG INCLUSIVE ESCAVACAO EXCLUSIVE TRANSPORTE - FORNECIMENTO E COLOCAÇÃO</v>
          </cell>
          <cell r="C1186" t="str">
            <v>UN</v>
          </cell>
          <cell r="D1186">
            <v>1479.78</v>
          </cell>
        </row>
        <row r="1187">
          <cell r="A1187" t="str">
            <v>73783/012</v>
          </cell>
          <cell r="B1187" t="str">
            <v>POSTE CONCRETO SEÇÃO CIRCULAR COMPRIMENTO=7M CARGA NOMINAL NO TOPO 300KG INCLUSIVE ESCAVACAO EXCLUSIVE TRANSPORTE - FORNECIMENTO E COLOCAÇÃO</v>
          </cell>
          <cell r="C1187" t="str">
            <v>UN</v>
          </cell>
          <cell r="D1187">
            <v>554.21</v>
          </cell>
        </row>
        <row r="1188">
          <cell r="A1188" t="str">
            <v>73783/013</v>
          </cell>
          <cell r="B1188" t="str">
            <v>POSTE CONCRETO SEÇÃO CIRCULAR COMPRIMENTO=9M CARGA NOMINAL NO TOPO 150KG INCLUSIVE ESCAVACAO EXCLUSIVE TRANSPORTE - FORNECIMENTO E COLOCAÇÃO</v>
          </cell>
          <cell r="C1188" t="str">
            <v>UN</v>
          </cell>
          <cell r="D1188">
            <v>581.03</v>
          </cell>
        </row>
        <row r="1189">
          <cell r="A1189" t="str">
            <v>73783/014</v>
          </cell>
          <cell r="B1189" t="str">
            <v>POSTE CONCRETO SEÇÃO CIRCULAR COMPRIMENTO=9M CARGA NOMINAL NO TOPO 200KG INCLUSIVE ESCAVACAO EXCLUSIVE TRANSPORTE - FORNECIMENTO E COLOCAÇÃO</v>
          </cell>
          <cell r="C1189" t="str">
            <v>UN</v>
          </cell>
          <cell r="D1189">
            <v>625.21</v>
          </cell>
        </row>
        <row r="1190">
          <cell r="A1190" t="str">
            <v>73783/015</v>
          </cell>
          <cell r="B1190" t="str">
            <v>POSTE CONCRETO SEÇÃO CIRCULAR COMPRIMENTO=9M CARGA NOMINAL NO TOPO 300KG INCLUSIVE ESCAVACAO EXCLUSIVE TRANSPORTE - FORNECIMENTO E COLOCAÇÃO</v>
          </cell>
          <cell r="C1190" t="str">
            <v>UN</v>
          </cell>
          <cell r="D1190">
            <v>756.49</v>
          </cell>
        </row>
        <row r="1191">
          <cell r="A1191" t="str">
            <v>73783/016</v>
          </cell>
          <cell r="B1191" t="str">
            <v>POSTE CONCRETO SEÇÃO CIRCULAR COMPRIMENTO=9M CARGA NOMINAL NO TOPO 400KG INCLUSIVE ESCAVACAO EXCLUSIVE TRANSPORTE - FORNECIMENTO E COLOCAÇÃO</v>
          </cell>
          <cell r="C1191" t="str">
            <v>UN</v>
          </cell>
          <cell r="D1191">
            <v>798.35</v>
          </cell>
        </row>
        <row r="1192">
          <cell r="A1192" t="str">
            <v>73783/017</v>
          </cell>
          <cell r="B1192" t="str">
            <v>POSTE CONCRETO SEÇÃO CIRCULAR COMPRIMENTO=11M CARGA NOMINAL NO TOPO 600KG INCLUSIVE ESCAVACAO EXCLUSIVE TRANSPORTE - FORNECIMENTO E COLOCAÇÃO</v>
          </cell>
          <cell r="C1192" t="str">
            <v>UN</v>
          </cell>
          <cell r="D1192">
            <v>1097.3399999999999</v>
          </cell>
        </row>
        <row r="1193">
          <cell r="A1193">
            <v>76454</v>
          </cell>
          <cell r="B1193" t="str">
            <v>ENTRADA DE ENERGIA EM BT TRIFASICA 70 A (QUAD DES)</v>
          </cell>
          <cell r="C1193" t="str">
            <v/>
          </cell>
          <cell r="D1193" t="str">
            <v/>
          </cell>
        </row>
        <row r="1194">
          <cell r="A1194" t="str">
            <v>76454/001</v>
          </cell>
          <cell r="B1194" t="str">
            <v>ENTRADA DE ENERGIA EM BT TRIFASICA 70 A (QUADRA DESCOBERTA)</v>
          </cell>
          <cell r="C1194" t="str">
            <v>UN</v>
          </cell>
          <cell r="D1194">
            <v>1809.35</v>
          </cell>
        </row>
        <row r="1195">
          <cell r="A1195">
            <v>174</v>
          </cell>
          <cell r="B1195" t="str">
            <v>POSTE METALICO</v>
          </cell>
          <cell r="C1195" t="str">
            <v/>
          </cell>
          <cell r="D1195" t="str">
            <v/>
          </cell>
        </row>
        <row r="1196">
          <cell r="A1196">
            <v>73769</v>
          </cell>
          <cell r="B1196" t="str">
            <v>POSTES DE ACO FORNECIMENTO E ASSENTAMENTO</v>
          </cell>
          <cell r="C1196" t="str">
            <v/>
          </cell>
          <cell r="D1196" t="str">
            <v/>
          </cell>
        </row>
        <row r="1197">
          <cell r="A1197" t="str">
            <v>73769/001</v>
          </cell>
          <cell r="B1197" t="str">
            <v>POSTE ACO CONICO CONTINUO CURVO SIMPLES SEM BASE C/JANELA 9M (INSPECAO) - FORNECIMENTO E INSTALACAO</v>
          </cell>
          <cell r="C1197" t="str">
            <v>UN</v>
          </cell>
          <cell r="D1197">
            <v>689.13</v>
          </cell>
        </row>
        <row r="1198">
          <cell r="A1198" t="str">
            <v>73769/002</v>
          </cell>
          <cell r="B1198" t="str">
            <v>POSTE DE AÇO CONICO CONTÍNUO CURVO SIMPLES, FLANGEADO, COM JANELA DE INSPEÇÃO H=9M - FORNECIMENTO E INSTALACAO</v>
          </cell>
          <cell r="C1198" t="str">
            <v>UN</v>
          </cell>
          <cell r="D1198">
            <v>590.64</v>
          </cell>
        </row>
        <row r="1199">
          <cell r="A1199" t="str">
            <v>73769/003</v>
          </cell>
          <cell r="B1199" t="str">
            <v>POSTE DE ACO CONICO CONTINUO CURVO DUPLO, FLANGEADO, COM JANELA DE INSPECAO H=9M - FORNECIMENTO E INSTALACAO</v>
          </cell>
          <cell r="C1199" t="str">
            <v>UN</v>
          </cell>
          <cell r="D1199">
            <v>757.18</v>
          </cell>
        </row>
        <row r="1200">
          <cell r="A1200" t="str">
            <v>73769/004</v>
          </cell>
          <cell r="B1200" t="str">
            <v>POSTE DE ACO CONICO CONTINUO RETO, FLANGEADO, H=9M - FORNECIMENTO E INSTALACAO</v>
          </cell>
          <cell r="C1200" t="str">
            <v>UN</v>
          </cell>
          <cell r="D1200">
            <v>623.84</v>
          </cell>
        </row>
        <row r="1201">
          <cell r="A1201">
            <v>73855</v>
          </cell>
          <cell r="B1201" t="str">
            <v>CHUMBADORES DE ACO</v>
          </cell>
          <cell r="C1201" t="str">
            <v/>
          </cell>
          <cell r="D1201" t="str">
            <v/>
          </cell>
        </row>
        <row r="1202">
          <cell r="A1202" t="str">
            <v>73855/001</v>
          </cell>
          <cell r="B1202" t="str">
            <v>CHUMBADOR DE AÇO PARA FIXAÇÃO DE POSTE DE ACO RETO OU CURVO 7 A 9M COMFLANGE - FORNECIMENTO E INSTALACAO</v>
          </cell>
          <cell r="C1202" t="str">
            <v>UN</v>
          </cell>
          <cell r="D1202">
            <v>190.49</v>
          </cell>
        </row>
        <row r="1203">
          <cell r="A1203">
            <v>175</v>
          </cell>
          <cell r="B1203" t="str">
            <v>LUMINARIA EXTERNA</v>
          </cell>
          <cell r="C1203" t="str">
            <v/>
          </cell>
          <cell r="D1203" t="str">
            <v/>
          </cell>
        </row>
        <row r="1204">
          <cell r="A1204">
            <v>72281</v>
          </cell>
          <cell r="B1204" t="str">
            <v>REATOR PARA LÂMPADA VAPOR DE MERCÚRIO USO EXTERNO 220V/400W</v>
          </cell>
          <cell r="C1204" t="str">
            <v>UN</v>
          </cell>
          <cell r="D1204">
            <v>70.62</v>
          </cell>
        </row>
        <row r="1205">
          <cell r="A1205">
            <v>72282</v>
          </cell>
          <cell r="B1205" t="str">
            <v>REATOR PARA LÂMPADA VAPOR DE SÓDIO ALTA PRESSÃO - 220V/250W - USO EXTERNO</v>
          </cell>
          <cell r="C1205" t="str">
            <v>UN</v>
          </cell>
          <cell r="D1205">
            <v>88.9</v>
          </cell>
        </row>
        <row r="1206">
          <cell r="A1206">
            <v>73831</v>
          </cell>
          <cell r="B1206" t="str">
            <v>LAMPADAS E RECEPTACULOS</v>
          </cell>
          <cell r="C1206" t="str">
            <v/>
          </cell>
          <cell r="D1206" t="str">
            <v/>
          </cell>
        </row>
        <row r="1207">
          <cell r="A1207" t="str">
            <v>73831/001</v>
          </cell>
          <cell r="B1207" t="str">
            <v>LAMPADA DE VAPOR DE MERCURIO DE 125W - FORNECIMENTO E INSTALACAO</v>
          </cell>
          <cell r="C1207" t="str">
            <v>UN</v>
          </cell>
          <cell r="D1207">
            <v>12.29</v>
          </cell>
        </row>
        <row r="1208">
          <cell r="A1208" t="str">
            <v>73831/002</v>
          </cell>
          <cell r="B1208" t="str">
            <v>LAMPADA DE VAPOR DE MERCURIO DE 250W - FORNECIMENTO E INSTALACAO</v>
          </cell>
          <cell r="C1208" t="str">
            <v>UN</v>
          </cell>
          <cell r="D1208">
            <v>23.44</v>
          </cell>
        </row>
        <row r="1209">
          <cell r="A1209" t="str">
            <v>73831/003</v>
          </cell>
          <cell r="B1209" t="str">
            <v>LAMPADA DE VAPOR DE MERCURIO DE 400W/250V - FORNECIMENTO E INSTALACAO</v>
          </cell>
          <cell r="C1209" t="str">
            <v>UN</v>
          </cell>
          <cell r="D1209">
            <v>34.369999999999997</v>
          </cell>
        </row>
        <row r="1210">
          <cell r="A1210" t="str">
            <v>73831/004</v>
          </cell>
          <cell r="B1210" t="str">
            <v>LAMPADA MISTA DE 160W - FORNECIMENTO E INSTALACAO</v>
          </cell>
          <cell r="C1210" t="str">
            <v>UN</v>
          </cell>
          <cell r="D1210">
            <v>12.88</v>
          </cell>
        </row>
        <row r="1211">
          <cell r="A1211" t="str">
            <v>73831/005</v>
          </cell>
          <cell r="B1211" t="str">
            <v>LAMPADA MISTA DE 250W - FORNECIMENTO E INSTALACAO</v>
          </cell>
          <cell r="C1211" t="str">
            <v>UN</v>
          </cell>
          <cell r="D1211">
            <v>16.440000000000001</v>
          </cell>
        </row>
        <row r="1212">
          <cell r="A1212" t="str">
            <v>73831/006</v>
          </cell>
          <cell r="B1212" t="str">
            <v>LAMPADA MISTA DE 500W - FORNECIMENTO E INSTALACAO</v>
          </cell>
          <cell r="C1212" t="str">
            <v>UN</v>
          </cell>
          <cell r="D1212">
            <v>35.08</v>
          </cell>
        </row>
        <row r="1213">
          <cell r="A1213" t="str">
            <v>73831/007</v>
          </cell>
          <cell r="B1213" t="str">
            <v>LAMPADA DE VAPOR DE SODIO DE 150WX220V - FORNECIMENTO E INSTALACAO</v>
          </cell>
          <cell r="C1213" t="str">
            <v>UN</v>
          </cell>
          <cell r="D1213">
            <v>33.46</v>
          </cell>
        </row>
        <row r="1214">
          <cell r="A1214" t="str">
            <v>73831/008</v>
          </cell>
          <cell r="B1214" t="str">
            <v>LAMPADA DE VAPOR DE SODIO DE 250WX220V - FORNECIMENTO E INSTALACAO</v>
          </cell>
          <cell r="C1214" t="str">
            <v>UN</v>
          </cell>
          <cell r="D1214">
            <v>37.9</v>
          </cell>
        </row>
        <row r="1215">
          <cell r="A1215" t="str">
            <v>73831/009</v>
          </cell>
          <cell r="B1215" t="str">
            <v>LAMPADA DE VAPOR DE SODIO DE 400WX220V - FORNECIMENTO E INSTALACAO</v>
          </cell>
          <cell r="C1215" t="str">
            <v>UN</v>
          </cell>
          <cell r="D1215">
            <v>44.96</v>
          </cell>
        </row>
        <row r="1216">
          <cell r="A1216">
            <v>74231</v>
          </cell>
          <cell r="B1216" t="str">
            <v>LUMINARIA EXTERNA ABERTA</v>
          </cell>
          <cell r="C1216" t="str">
            <v/>
          </cell>
          <cell r="D1216" t="str">
            <v/>
          </cell>
        </row>
        <row r="1217">
          <cell r="A1217" t="str">
            <v>74231/001</v>
          </cell>
          <cell r="B1217" t="str">
            <v>LUMINARIA ABERTA PARA ILUMINACAO PUBLICA, PARA LAMPADA A VAPOR DE MERCURIO ATE 400W E MISTA ATE 500W, COM BRACO EM TUBO DE ACO GALV D=50MM PROJ HOR=2.500MM E PROJ VERT= 2.200MM, FORNECIMENTO E INSTALACAO</v>
          </cell>
          <cell r="C1217" t="str">
            <v>UN</v>
          </cell>
          <cell r="D1217">
            <v>74.069999999999993</v>
          </cell>
        </row>
        <row r="1218">
          <cell r="A1218">
            <v>74246</v>
          </cell>
          <cell r="B1218" t="str">
            <v>REFLETOR PARA LAMPADAS VAPOR DE MERCURIO, VAPOR DE SODIO, VAPOR METALICO</v>
          </cell>
          <cell r="C1218" t="str">
            <v/>
          </cell>
          <cell r="D1218" t="str">
            <v/>
          </cell>
        </row>
        <row r="1219">
          <cell r="A1219" t="str">
            <v>74246/001</v>
          </cell>
          <cell r="B1219" t="str">
            <v>REFLETOR RETANGULAR FECHADO COM LAMPADA VAPOR METALICO 400 W</v>
          </cell>
          <cell r="C1219" t="str">
            <v>UN</v>
          </cell>
          <cell r="D1219">
            <v>201.63</v>
          </cell>
        </row>
        <row r="1220">
          <cell r="A1220">
            <v>176</v>
          </cell>
          <cell r="B1220" t="str">
            <v>TRANSFORMADORES</v>
          </cell>
          <cell r="C1220" t="str">
            <v/>
          </cell>
          <cell r="D1220" t="str">
            <v/>
          </cell>
        </row>
        <row r="1221">
          <cell r="A1221">
            <v>73857</v>
          </cell>
          <cell r="B1221" t="str">
            <v>TRANSFORMADORES DE DISTRIBUICAO</v>
          </cell>
          <cell r="C1221" t="str">
            <v/>
          </cell>
          <cell r="D1221" t="str">
            <v/>
          </cell>
        </row>
        <row r="1222">
          <cell r="A1222" t="str">
            <v>73857/001</v>
          </cell>
          <cell r="B1222" t="str">
            <v>TRANSFORMADOR DISTRIBUICAO 75KVA TRIFASICO 60HZ CLASSE 15KV IMERSO EMÓLEO MINERAL FORNECIMENTO E INSTALACAO</v>
          </cell>
          <cell r="C1222" t="str">
            <v>UN</v>
          </cell>
          <cell r="D1222">
            <v>5789.54</v>
          </cell>
        </row>
        <row r="1223">
          <cell r="A1223" t="str">
            <v>73857/002</v>
          </cell>
          <cell r="B1223" t="str">
            <v>TRANSFORMADOR DISTRIBUICAO 112,5KVA TRIFASICO 60HZ CLASSE 15KV IMERSOEM ÓLEO MINERAL FORNECIMENTO E INSTALACAO</v>
          </cell>
          <cell r="C1223" t="str">
            <v>UN</v>
          </cell>
          <cell r="D1223">
            <v>7475.16</v>
          </cell>
        </row>
        <row r="1224">
          <cell r="A1224" t="str">
            <v>73857/003</v>
          </cell>
          <cell r="B1224" t="str">
            <v>TRANSFORMADOR DISTRIBUICAO 150KVA TRIFASICO 60HZ CLASSE 15KV IMERSO EM ÓLEO MINERAL FORNECIMENTO E INSTALACAO</v>
          </cell>
          <cell r="C1224" t="str">
            <v>UN</v>
          </cell>
          <cell r="D1224">
            <v>8676.18</v>
          </cell>
        </row>
        <row r="1225">
          <cell r="A1225" t="str">
            <v>73857/004</v>
          </cell>
          <cell r="B1225" t="str">
            <v>TRANSFORMADOR DISTRIBUICAO 225KVA TRIFASICO 60HZ CLASSE 15KV IMERSO EM ÓLEO MINERAL FORNECIMENTO E INSTALACAO</v>
          </cell>
          <cell r="C1225" t="str">
            <v>UN</v>
          </cell>
          <cell r="D1225">
            <v>12470.58</v>
          </cell>
        </row>
        <row r="1226">
          <cell r="A1226" t="str">
            <v>73857/005</v>
          </cell>
          <cell r="B1226" t="str">
            <v>TRANSFORMADOR DISTRIBUICAO 300KVA TRIFASICO 60HZ CLASSE 15KV IMERSO EM ÓLEO MINERAL FORNECIMENTO E INSTALACAO</v>
          </cell>
          <cell r="C1226" t="str">
            <v>UN</v>
          </cell>
          <cell r="D1226">
            <v>15347.25</v>
          </cell>
        </row>
        <row r="1227">
          <cell r="A1227" t="str">
            <v>73857/006</v>
          </cell>
          <cell r="B1227" t="str">
            <v>TRANSFORMADOR DISTRIBUICAO 500KVA TRIFASICO 60HZ CLASSE 15KV IMERSO EM ÓLEO MINERAL FORNECIMENTO E INSTALACAO</v>
          </cell>
          <cell r="C1227" t="str">
            <v>UN</v>
          </cell>
          <cell r="D1227">
            <v>22952.89</v>
          </cell>
        </row>
        <row r="1228">
          <cell r="A1228" t="str">
            <v>73857/007</v>
          </cell>
          <cell r="B1228" t="str">
            <v>TRANSFORMADOR DISTRIBUICAO 30KVA TRIFASICO 60HZ CLASSE 15KV IMERSO EMÓLEO MINERAL FORNECIMENTO E INSTALACAO</v>
          </cell>
          <cell r="C1228" t="str">
            <v>UN</v>
          </cell>
          <cell r="D1228">
            <v>3871.78</v>
          </cell>
        </row>
        <row r="1229">
          <cell r="A1229" t="str">
            <v>73857/008</v>
          </cell>
          <cell r="B1229" t="str">
            <v>TRANSFORMADOR DISTRIBUICAO 45KVA TRIFASICO 60HZ CLASSE 15KV IMERSO EMÓLEO MINERAL FORNECIMENTO E INSTALACAO</v>
          </cell>
          <cell r="C1229" t="str">
            <v>UN</v>
          </cell>
          <cell r="D1229">
            <v>4517.18</v>
          </cell>
        </row>
        <row r="1230">
          <cell r="A1230" t="str">
            <v>73857/009</v>
          </cell>
          <cell r="B1230" t="str">
            <v>TRANSFORMADOR DISTRIBUICAO 750KVA TRIFASICO 60HZ CLASSE 15KV IMERSO EM ÓLEO MINERAL FORNECIMENTO E INSTALACAO</v>
          </cell>
          <cell r="C1230" t="str">
            <v>UN</v>
          </cell>
          <cell r="D1230">
            <v>40572.129999999997</v>
          </cell>
        </row>
        <row r="1231">
          <cell r="A1231" t="str">
            <v>73857/010</v>
          </cell>
          <cell r="B1231" t="str">
            <v>TRANSFORMADOR DISTRIBUICAO 1000KVA TRIFASICO 60HZ CLASSE 15KV IMERSOEM ÓLEO MINERAL FORNECIMENTO E INSTALACAO</v>
          </cell>
          <cell r="C1231" t="str">
            <v>UN</v>
          </cell>
          <cell r="D1231">
            <v>59928.04</v>
          </cell>
        </row>
        <row r="1232">
          <cell r="A1232">
            <v>177</v>
          </cell>
          <cell r="B1232" t="str">
            <v>PONTOS DE LUZ/TOMADAS ANTENA TV/CAMPAINHAS/INTERRUPTORES</v>
          </cell>
          <cell r="C1232" t="str">
            <v/>
          </cell>
          <cell r="D1232" t="str">
            <v/>
          </cell>
        </row>
        <row r="1233">
          <cell r="A1233">
            <v>72340</v>
          </cell>
          <cell r="B1233" t="str">
            <v>CAMPAINHA CIGARRA DE SOBREPOR - FORNECIMENTO E INSTALACAO</v>
          </cell>
          <cell r="C1233" t="str">
            <v>UN</v>
          </cell>
          <cell r="D1233">
            <v>19.190000000000001</v>
          </cell>
        </row>
        <row r="1234">
          <cell r="A1234">
            <v>73915</v>
          </cell>
          <cell r="B1234" t="str">
            <v>PONTO DE CAMPAINHA / TELEFONE / TV</v>
          </cell>
          <cell r="C1234" t="str">
            <v/>
          </cell>
          <cell r="D1234" t="str">
            <v/>
          </cell>
        </row>
        <row r="1235">
          <cell r="A1235" t="str">
            <v>73915/001</v>
          </cell>
          <cell r="B1235" t="str">
            <v>PONTO DE CAMPAINHA COM CIGARRA</v>
          </cell>
          <cell r="C1235" t="str">
            <v>UN</v>
          </cell>
          <cell r="D1235">
            <v>37.99</v>
          </cell>
        </row>
        <row r="1236">
          <cell r="A1236" t="str">
            <v>73915/002</v>
          </cell>
          <cell r="B1236" t="str">
            <v>PONTO DE TV SECO PARA EDIFICIOS</v>
          </cell>
          <cell r="C1236" t="str">
            <v>UN</v>
          </cell>
          <cell r="D1236">
            <v>23.31</v>
          </cell>
        </row>
        <row r="1237">
          <cell r="A1237">
            <v>73917</v>
          </cell>
          <cell r="B1237" t="str">
            <v>PONTO TOMADA</v>
          </cell>
          <cell r="C1237" t="str">
            <v/>
          </cell>
          <cell r="D1237" t="str">
            <v/>
          </cell>
        </row>
        <row r="1238">
          <cell r="A1238" t="str">
            <v>73917/001</v>
          </cell>
          <cell r="B1238" t="str">
            <v>PONTO TOMADA BIPOLAR 10A/250V EM PISO COM ELETRODUTO PVC 1/2" E CAIXAFERRO GALVANIZADO 4X2" SEM PLACA</v>
          </cell>
          <cell r="C1238" t="str">
            <v>PT</v>
          </cell>
          <cell r="D1238">
            <v>53.37</v>
          </cell>
        </row>
        <row r="1239">
          <cell r="A1239" t="str">
            <v>73917/002</v>
          </cell>
          <cell r="B1239" t="str">
            <v>PONTO TOMADA BIPOLAR 10A/250V EM PISO COM ELETRODUTO DE FERRO GALV 3/4" E CAIXA FERRO GALVANIZADO 4X4" SEM PLACA</v>
          </cell>
          <cell r="C1239" t="str">
            <v>PT</v>
          </cell>
          <cell r="D1239">
            <v>86.07</v>
          </cell>
        </row>
        <row r="1240">
          <cell r="A1240" t="str">
            <v>73917/003</v>
          </cell>
          <cell r="B1240" t="str">
            <v>PONTO TOMADA BIPOLAR 10A/250V COM ELETRODUTO PVC 1/2" E CAIXA 4X2" COMPLACA</v>
          </cell>
          <cell r="C1240" t="str">
            <v>PT</v>
          </cell>
          <cell r="D1240">
            <v>58.1</v>
          </cell>
        </row>
        <row r="1241">
          <cell r="A1241" t="str">
            <v>73917/004</v>
          </cell>
          <cell r="B1241" t="str">
            <v>PONTO TOMADA BIPOLAR 10A/250V COM ELETRODUTO FERRO ESMALTADO 3/4" E CAIXA 4X2" COM PLACA</v>
          </cell>
          <cell r="C1241" t="str">
            <v>PT</v>
          </cell>
          <cell r="D1241">
            <v>84.73</v>
          </cell>
        </row>
        <row r="1242">
          <cell r="A1242" t="str">
            <v>73917/005</v>
          </cell>
          <cell r="B1242" t="str">
            <v>PONTO TOMADA BIPOLAR 10A/250V COM ELETRODUTO FERRO GALVANIZADO 3/4" ECAIXA 4X2" COM PLACA</v>
          </cell>
          <cell r="C1242" t="str">
            <v>PT</v>
          </cell>
          <cell r="D1242">
            <v>72.5</v>
          </cell>
        </row>
        <row r="1243">
          <cell r="A1243" t="str">
            <v>73917/006</v>
          </cell>
          <cell r="B1243" t="str">
            <v>PONTO TOMADA BIPOLAR COM CONTATO TERRA 20A/250V COM ELETRODUTO PVC 3/4" E CAIXA 4X2" COM PLACA</v>
          </cell>
          <cell r="C1243" t="str">
            <v>PT</v>
          </cell>
          <cell r="D1243">
            <v>147.08000000000001</v>
          </cell>
        </row>
        <row r="1244">
          <cell r="A1244">
            <v>73952</v>
          </cell>
          <cell r="B1244" t="str">
            <v>PONTOS DE TOMADA</v>
          </cell>
          <cell r="C1244" t="str">
            <v/>
          </cell>
          <cell r="D1244" t="str">
            <v/>
          </cell>
        </row>
        <row r="1245">
          <cell r="A1245" t="str">
            <v>73952/001</v>
          </cell>
          <cell r="B1245" t="str">
            <v>INSTALACAO PONTO TOMADA EQUIVALENTE 2 VARAS ELETRODUTO FERRO ESMALTADO3/4", 12M FIO 2,5MM2, CAIXAS CONEXOES E TOMADA DE EMBUTIR COM PLACA,INCLUSIVE ABERTURA E FECHAMENTO DE RASGO EM ALVENARIA</v>
          </cell>
          <cell r="C1245" t="str">
            <v>UN</v>
          </cell>
          <cell r="D1245">
            <v>139.88</v>
          </cell>
        </row>
        <row r="1246">
          <cell r="A1246" t="str">
            <v>73952/002</v>
          </cell>
          <cell r="B1246" t="str">
            <v>INSTALACAO 1 CONJUNTO 2 PONTOS TOMADA COM 3 VARAS ELETRODUTO FERRO ESMALTADO 3/4", 18M DE FIO 2,5MM2 CAIXAS CONEXOES E TOMADAS DE EMBUTIR COM PLACAS INCLUSIVE ABERTURA E FECHAMENTO DE RASGO EM ALVENARIA</v>
          </cell>
          <cell r="C1246" t="str">
            <v>UN</v>
          </cell>
          <cell r="D1246">
            <v>188.89</v>
          </cell>
        </row>
        <row r="1247">
          <cell r="A1247" t="str">
            <v>73952/003</v>
          </cell>
          <cell r="B1247" t="str">
            <v>INSTALACAO 1 CONJUNTO 3 PONTOS TOMADA COM 4 VARAS ELETRODUTO FERRO ESMALTADO 3/4", 25M DE DE FIO 2,5MM2 CAIXAS CONEXOES E TOMADAS DE EMBUTIRCOM PLACAS, INCLUSIVE ABERTURA E FECHAMENTO DE RASGO EM ALVENARIA</v>
          </cell>
          <cell r="C1247" t="str">
            <v>UN</v>
          </cell>
          <cell r="D1247">
            <v>238.72</v>
          </cell>
        </row>
        <row r="1248">
          <cell r="A1248" t="str">
            <v>73952/004</v>
          </cell>
          <cell r="B1248" t="str">
            <v>INSTALACAO 1 CONJUNTO 4 PONTOS TOMADA COM 5 VARAS ELETRODUTO FERRO ESMALTADO 3/4", 30M DE FIO 2,5MM2 CAIXAS CONEXOES E TOMADAS DE EMBUTIR COM PLACAS, INCLUSIVE ABERTURA E FECHAMENTO DE RASGOS EM ALVENARIA</v>
          </cell>
          <cell r="C1248" t="str">
            <v>UN</v>
          </cell>
          <cell r="D1248">
            <v>286.91000000000003</v>
          </cell>
        </row>
        <row r="1249">
          <cell r="A1249" t="str">
            <v>73952/005</v>
          </cell>
          <cell r="B1249" t="str">
            <v>INSTALACAO PONTO TOMADA EQUIVALENTE 2 VARAS ELETRODUTO PVC RIGIDO DE 3/4" 12M DE FIO 2,5MM2 CAIXAS CONEXOES E TOMADA DE EMBUTIR COM PLACA, INCLUSIVE ABERTURA E FECHAMENTO DE RASGO EM ALVENARIA</v>
          </cell>
          <cell r="C1249" t="str">
            <v>UN</v>
          </cell>
          <cell r="D1249">
            <v>100.72</v>
          </cell>
        </row>
        <row r="1250">
          <cell r="A1250" t="str">
            <v>73952/006</v>
          </cell>
          <cell r="B1250" t="str">
            <v>INSTALACAO PONTO TOMADA EQUIVALENTE 2 VARAS ELETRODUTO PVC RIGIDO DE 1/2" 12M DE FIO 2,5MM2 CAIXAS CONEXOES TOMADA DE EMBUTIR COM PLACA, INCLUSIVE ABERTURA E FECHAMENTO DE RASGO EM ALVENARIA</v>
          </cell>
          <cell r="C1250" t="str">
            <v>UN</v>
          </cell>
          <cell r="D1250">
            <v>86.61</v>
          </cell>
        </row>
        <row r="1251">
          <cell r="A1251" t="str">
            <v>73952/007</v>
          </cell>
          <cell r="B1251" t="str">
            <v>INSTALACAO 1 CONJUNTO 2 TOMADAS EQUIVALENTE 3 VARAS ELETRODUTO PVC RIGIDO 3/4” 18M DE FIO 2,5MM2 CAIXAS CONEXOES E TOMADAS DE EMBUTIR COM PLACA INCLUSIVE ABERTURA E FECHAMENTO DE RASGO EM ALVENARIA</v>
          </cell>
          <cell r="C1251" t="str">
            <v>UN</v>
          </cell>
          <cell r="D1251">
            <v>132.31</v>
          </cell>
        </row>
        <row r="1252">
          <cell r="A1252" t="str">
            <v>73952/008</v>
          </cell>
          <cell r="B1252" t="str">
            <v>INSTALACAO 1 CONJUNTO 2 TOMADAS EQUIVALENTE 3 VARAS ELETRODUTO PVC RIGIDO 1/2", 18M DE FIO 2,5MM2 CAIXAS CONEXOES E TOMADAS DE EMBUTIR COM PLACA, INCLUSIVE ABERTURA E FECHAMENTO DE RASGO EM ALVENARIA</v>
          </cell>
          <cell r="C1252" t="str">
            <v>UN</v>
          </cell>
          <cell r="D1252">
            <v>121.85</v>
          </cell>
        </row>
        <row r="1253">
          <cell r="A1253" t="str">
            <v>73952/009</v>
          </cell>
          <cell r="B1253" t="str">
            <v>INSTALACAO 1 CONJUNTO 3 TOMADAS EQUIVALENTE 4 VARAS ELETRODUTO PVC RIGIDO 3/4", 25M DE FIO 2,5MM2 CAIXAS CONEXOES E TOMADAS DE EMBUTIR COM PLACA, INCLUSIVE ABERTURA E FECHAMENTO DE RASGO EM ALVENARIA</v>
          </cell>
          <cell r="C1253" t="str">
            <v>UN</v>
          </cell>
          <cell r="D1253">
            <v>174.91</v>
          </cell>
        </row>
        <row r="1254">
          <cell r="A1254" t="str">
            <v>73952/010</v>
          </cell>
          <cell r="B1254" t="str">
            <v>INSTALACAO 1 CONJUNTO 3 TOMADAS EQUIVALENTE 4 VARAS ELETRODUTO PVC RIGIDO 1/2", 25M DE FIO 2,5MM2 CAIXAS CONEXOES E TOMADAS DE EMBUTIR COM PLACA, INCLUSIVE CONEXOES E FECHAMENTO DE RASGO EM ALVENARIA</v>
          </cell>
          <cell r="C1254" t="str">
            <v>UN</v>
          </cell>
          <cell r="D1254">
            <v>156.01</v>
          </cell>
        </row>
        <row r="1255">
          <cell r="A1255" t="str">
            <v>73952/011</v>
          </cell>
          <cell r="B1255" t="str">
            <v>INSTALACAO 1 CONJUNTO 4 TOMADAS EQUIVALENTE 5 VARAS ELETRODUTO PVC RIGIDO DE 3/4", 30M DE FIO 2,5MM2 CAIXAS CONEXOES E TOMADAS DE EMBUTIR COM PLACA, INCLUSIVE ABERTURA E FECHAMENTO DE RASGO EM ALVENARIA</v>
          </cell>
          <cell r="C1255" t="str">
            <v>UN</v>
          </cell>
          <cell r="D1255">
            <v>211.23</v>
          </cell>
        </row>
        <row r="1256">
          <cell r="A1256" t="str">
            <v>73952/012</v>
          </cell>
          <cell r="B1256" t="str">
            <v>INSTALACAO 1 CONJUNTO 4 TOMADAS EQUIVALENTE 5 VARAS ELETRODUTO PVC RIGIDO 1/2", 30M DE FIO 2,5MM2 CAIXAS CONEXOES E TOMADAS DE EMBUTIR COM PLACA, INCLUSIVE ABERTURA E FECHAMENTO DE RASGO EM ALVENARIA</v>
          </cell>
          <cell r="C1256" t="str">
            <v>UN</v>
          </cell>
          <cell r="D1256">
            <v>187.93</v>
          </cell>
        </row>
        <row r="1257">
          <cell r="A1257" t="str">
            <v>73952/013</v>
          </cell>
          <cell r="B1257" t="str">
            <v>PONTO TOMADA BIPOLAR COM CONTATO TERRA 20A/250V EMBUTIDO PAREDE, ELETRODUTO PVC RIGIDO</v>
          </cell>
          <cell r="C1257" t="str">
            <v>UN</v>
          </cell>
          <cell r="D1257">
            <v>202.24</v>
          </cell>
        </row>
        <row r="1258">
          <cell r="A1258">
            <v>74042</v>
          </cell>
          <cell r="B1258" t="str">
            <v>PONTO INTERRUPTOR</v>
          </cell>
          <cell r="C1258" t="str">
            <v/>
          </cell>
          <cell r="D1258" t="str">
            <v/>
          </cell>
        </row>
        <row r="1259">
          <cell r="A1259" t="str">
            <v>74042/001</v>
          </cell>
          <cell r="B1259" t="str">
            <v>PONTO INTERRUPTOR SIMPLES COM ELETRODUTO PVC 1/2" E CAIXA 4X2"</v>
          </cell>
          <cell r="C1259" t="str">
            <v>PT</v>
          </cell>
          <cell r="D1259">
            <v>53.66</v>
          </cell>
        </row>
        <row r="1260">
          <cell r="A1260" t="str">
            <v>74042/002</v>
          </cell>
          <cell r="B1260" t="str">
            <v>PONTO INTERRUPTOR DUPLO SIMPLES COM ELETRODUTO PVC 1/2" E CAIXA 4X2"</v>
          </cell>
          <cell r="C1260" t="str">
            <v>PT</v>
          </cell>
          <cell r="D1260">
            <v>77.3</v>
          </cell>
        </row>
        <row r="1261">
          <cell r="A1261" t="str">
            <v>74042/003</v>
          </cell>
          <cell r="B1261" t="str">
            <v>PONTO INTERRUPTOR TRIPLO SIMPLES COM ELETRODUTO PVC 3/4" E CAIXA 4X2"</v>
          </cell>
          <cell r="C1261" t="str">
            <v>PT</v>
          </cell>
          <cell r="D1261">
            <v>86.41</v>
          </cell>
        </row>
        <row r="1262">
          <cell r="A1262" t="str">
            <v>74042/004</v>
          </cell>
          <cell r="B1262" t="str">
            <v>PONTO INTERRUPTOR SIMPLES COM ELETRODUTO FERRO ESMALTADO 3/4" E CAIXA4X2"</v>
          </cell>
          <cell r="C1262" t="str">
            <v>PT</v>
          </cell>
          <cell r="D1262">
            <v>74.02</v>
          </cell>
        </row>
        <row r="1263">
          <cell r="A1263" t="str">
            <v>74042/005</v>
          </cell>
          <cell r="B1263" t="str">
            <v>PONTO INTERRUPTOR TRIPLO SIMPLES COM ELETRODUTO FERRO ESMALTADO 3/4" ECAIXA 4X2"</v>
          </cell>
          <cell r="C1263" t="str">
            <v>PT</v>
          </cell>
          <cell r="D1263">
            <v>107.28</v>
          </cell>
        </row>
        <row r="1264">
          <cell r="A1264" t="str">
            <v>74042/006</v>
          </cell>
          <cell r="B1264" t="str">
            <v>PONTO INTERRUPTOR SIMPLES COM ELETRODUTO FERRO GALVANIZADO 3/4" E CAIXA 4X2"</v>
          </cell>
          <cell r="C1264" t="str">
            <v>PT</v>
          </cell>
          <cell r="D1264">
            <v>64.260000000000005</v>
          </cell>
        </row>
        <row r="1265">
          <cell r="A1265" t="str">
            <v>74042/007</v>
          </cell>
          <cell r="B1265" t="str">
            <v>PONTO INTERRUPTOR THREE-WAY COM ELETRODUTO PVC 3/4" E CAIXA 4X2"</v>
          </cell>
          <cell r="C1265" t="str">
            <v>PT</v>
          </cell>
          <cell r="D1265">
            <v>192.22</v>
          </cell>
        </row>
        <row r="1266">
          <cell r="A1266">
            <v>74054</v>
          </cell>
          <cell r="B1266" t="str">
            <v>PONTO DE LUZ (CAIXA, ELETRODUTO, FIOS E INTERRUPTOR)</v>
          </cell>
          <cell r="C1266" t="str">
            <v/>
          </cell>
          <cell r="D1266" t="str">
            <v/>
          </cell>
        </row>
        <row r="1267">
          <cell r="A1267" t="str">
            <v>74054/001</v>
          </cell>
          <cell r="B1267" t="str">
            <v>PONTO DE LUZ (CAIXA, ELETRODUTO, FIOS E INTERRUPTOR)</v>
          </cell>
          <cell r="C1267" t="str">
            <v>UN</v>
          </cell>
          <cell r="D1267">
            <v>83.37</v>
          </cell>
        </row>
        <row r="1268">
          <cell r="A1268" t="str">
            <v>74054/002</v>
          </cell>
          <cell r="B1268" t="str">
            <v>PONTO DE TOMADA (CAIXA, ELETRODUTO, FIOS E TOMADA)</v>
          </cell>
          <cell r="C1268" t="str">
            <v>UN</v>
          </cell>
          <cell r="D1268">
            <v>69.599999999999994</v>
          </cell>
        </row>
        <row r="1269">
          <cell r="A1269" t="str">
            <v>74054/003</v>
          </cell>
          <cell r="B1269" t="str">
            <v>PONTO DE TOMADA PARA AR CONDICIONADO (CAIXA, ELETRODUTO, FIOS E TOMADA)</v>
          </cell>
          <cell r="C1269" t="str">
            <v>UN</v>
          </cell>
          <cell r="D1269">
            <v>132.03</v>
          </cell>
        </row>
        <row r="1270">
          <cell r="A1270">
            <v>74062</v>
          </cell>
          <cell r="B1270" t="str">
            <v>PONTO INTERRUPTOR DUPLO SIMPLES/TOMADA ELETR PVC 3/4" - 4X2"</v>
          </cell>
          <cell r="C1270" t="str">
            <v/>
          </cell>
          <cell r="D1270" t="str">
            <v/>
          </cell>
        </row>
        <row r="1271">
          <cell r="A1271" t="str">
            <v>74062/001</v>
          </cell>
          <cell r="B1271" t="str">
            <v>PONTO INTERRUPTOR SIMPLES/TOMADA COM ELETRODUTO PVC 1/2" E CAIXA 4X2"</v>
          </cell>
          <cell r="C1271" t="str">
            <v>PT</v>
          </cell>
          <cell r="D1271">
            <v>75.72</v>
          </cell>
        </row>
        <row r="1272">
          <cell r="A1272" t="str">
            <v>74062/002</v>
          </cell>
          <cell r="B1272" t="str">
            <v>PONTO INTERRUPTOR DUPLO SIMPLES/TOMADA COM ELETRODUTO PVC 3/4" E CAIXA4X2"</v>
          </cell>
          <cell r="C1272" t="str">
            <v>PT</v>
          </cell>
          <cell r="D1272">
            <v>87.44</v>
          </cell>
        </row>
        <row r="1273">
          <cell r="A1273" t="str">
            <v>74062/003</v>
          </cell>
          <cell r="B1273" t="str">
            <v>PONTO INTERRUPTOR SIMPLES/TOMADA COM ELETRODUTO FERRO GALVANIZADO 3/4”" E CAIXA 4X2"</v>
          </cell>
          <cell r="C1273" t="str">
            <v>PT</v>
          </cell>
          <cell r="D1273">
            <v>91.69</v>
          </cell>
        </row>
        <row r="1274">
          <cell r="A1274">
            <v>74063</v>
          </cell>
          <cell r="B1274" t="str">
            <v>PONTO LUZ PAREDE</v>
          </cell>
          <cell r="C1274" t="str">
            <v/>
          </cell>
          <cell r="D1274" t="str">
            <v/>
          </cell>
        </row>
        <row r="1275">
          <cell r="A1275" t="str">
            <v>74063/001</v>
          </cell>
          <cell r="B1275" t="str">
            <v>PONTO LUZ PAREDE (ARANDELA) ELETRODUTO PVC 3/4"</v>
          </cell>
          <cell r="C1275" t="str">
            <v>PT</v>
          </cell>
          <cell r="D1275">
            <v>63.82</v>
          </cell>
        </row>
        <row r="1276">
          <cell r="A1276" t="str">
            <v>74063/002</v>
          </cell>
          <cell r="B1276" t="str">
            <v>PONTO LUZ PAREDE (ARANDELA) ELETRODUTO FERRO ESMALTADO 3/4"</v>
          </cell>
          <cell r="C1276" t="str">
            <v>PT</v>
          </cell>
          <cell r="D1276">
            <v>80.63</v>
          </cell>
        </row>
        <row r="1277">
          <cell r="A1277">
            <v>74080</v>
          </cell>
          <cell r="B1277" t="str">
            <v>PONTO INTERRUPTOR SOBREPOR APARENTE</v>
          </cell>
          <cell r="C1277" t="str">
            <v/>
          </cell>
          <cell r="D1277" t="str">
            <v/>
          </cell>
        </row>
        <row r="1278">
          <cell r="A1278" t="str">
            <v>74080/001</v>
          </cell>
          <cell r="B1278" t="str">
            <v>PONTO INTERRUPTOR SOBREPOR APARENTE 1 SECAO C/12,00M FIO 2,5MM2</v>
          </cell>
          <cell r="C1278" t="str">
            <v>UN</v>
          </cell>
          <cell r="D1278">
            <v>67.28</v>
          </cell>
        </row>
        <row r="1279">
          <cell r="A1279">
            <v>74083</v>
          </cell>
          <cell r="B1279" t="str">
            <v>INSTALACAO PONTO LUZ APARENTE SOBRE MADEIRAMENTO, FIO 2,5MM, FITA ISO-LANTE, BUCHAS DE NYLON E PARAFUSOS, CLEATS E BOCAL DE PORCELANA</v>
          </cell>
          <cell r="C1279" t="str">
            <v/>
          </cell>
          <cell r="D1279" t="str">
            <v/>
          </cell>
        </row>
        <row r="1280">
          <cell r="A1280" t="str">
            <v>74083/001</v>
          </cell>
          <cell r="B1280" t="str">
            <v>INSTALACAO PONTO LUZ APARENTE SOBRE MADEIRAMENTO, FIO 2,5MM, FITA ISOLANTE, BUCHAS DE NYLON E PARAFUSOS, CLEATS E BOCAL DE PORCELANA</v>
          </cell>
          <cell r="C1280" t="str">
            <v>UN</v>
          </cell>
          <cell r="D1280">
            <v>69.98</v>
          </cell>
        </row>
        <row r="1281">
          <cell r="A1281">
            <v>74114</v>
          </cell>
          <cell r="B1281" t="str">
            <v>PONTO DE TOMADA P/CHUVEIRO ELETRICO</v>
          </cell>
          <cell r="C1281" t="str">
            <v/>
          </cell>
          <cell r="D1281" t="str">
            <v/>
          </cell>
        </row>
        <row r="1282">
          <cell r="A1282" t="str">
            <v>74114/001</v>
          </cell>
          <cell r="B1282" t="str">
            <v>PONTO PARA CHUVEIRO ELETRICO COM CAIXA, ELETRODUTO E FIO</v>
          </cell>
          <cell r="C1282" t="str">
            <v>PT</v>
          </cell>
          <cell r="D1282">
            <v>67.94</v>
          </cell>
        </row>
        <row r="1283">
          <cell r="A1283">
            <v>74132</v>
          </cell>
          <cell r="B1283" t="str">
            <v>PONTOS DE LUZ - ELETRODUTO DE PVC</v>
          </cell>
          <cell r="C1283" t="str">
            <v/>
          </cell>
          <cell r="D1283" t="str">
            <v/>
          </cell>
        </row>
        <row r="1284">
          <cell r="A1284" t="str">
            <v>74132/001</v>
          </cell>
          <cell r="B1284" t="str">
            <v>INSTALACAO PONTO LUZ EQUIVALENTE A 2 VARAS ELETRODUTO PVC RIGIDO 3/4",12M DE FIO 2,5MM2 CAIXAS CONEXOES LUVAS CURVA E INTERRUPTOR EMBUTIR COM PLACA, INCLUSIVE ABERTURA E FECHAMENTO RASGO ALVENARIA</v>
          </cell>
          <cell r="C1284" t="str">
            <v>UN</v>
          </cell>
          <cell r="D1284">
            <v>112.01</v>
          </cell>
        </row>
        <row r="1285">
          <cell r="A1285" t="str">
            <v>74132/002</v>
          </cell>
          <cell r="B1285" t="str">
            <v>INSTALACAO PONTO LUZ EQUIVALENTE A 2 VARAS ELETRODUTO PVC RIGIDO 1/2",12M FIO 2,5MM2 CAIXAS CONEXOES LUVAS CURVA E INTERRUPTOR COM PLACA, INCLUSIVE ABERTURA E FECHAMENTO DE RASGO EM ALVENARIA</v>
          </cell>
          <cell r="C1285" t="str">
            <v>UN</v>
          </cell>
          <cell r="D1285">
            <v>98.19</v>
          </cell>
        </row>
        <row r="1286">
          <cell r="A1286" t="str">
            <v>74132/003</v>
          </cell>
          <cell r="B1286" t="str">
            <v>INSTALACAO CONJUNTO 2 PONTOS LUZ EQUIVALENTE 5 VARAS ELETRODUTO PVC RIGIDO 3/4", 33M FIO 2,5MM2 CAIXAS CONEXOES LUVAS CURVA E INTERRUPTOR EMBUTIR COM PLACA, INCLUSIVE ABERTURA E FECHAMENTO DE RASGO EM ALVENARIA</v>
          </cell>
          <cell r="C1286" t="str">
            <v>UN</v>
          </cell>
          <cell r="D1286">
            <v>204.09</v>
          </cell>
        </row>
        <row r="1287">
          <cell r="A1287" t="str">
            <v>74132/004</v>
          </cell>
          <cell r="B1287" t="str">
            <v>INSTALACAO CONJUNTO 2 PONTOS LUZ EQUIVALENTE 5 VARAS ELETRODUTO PVC RIGIDO 1/2", 33M FIO 2,5MM2 CAIXAS CONEXOES LUVAS CURVA E INTERRUPTOR EMBUTIR COM PLACA, INCLUSIVE ABERTURA E FECHAMENTO DE RASGO EM ALVENARIA</v>
          </cell>
          <cell r="C1287" t="str">
            <v>UN</v>
          </cell>
          <cell r="D1287">
            <v>179.13</v>
          </cell>
        </row>
        <row r="1288">
          <cell r="A1288" t="str">
            <v>74132/005</v>
          </cell>
          <cell r="B1288" t="str">
            <v>INSTALACAO CONJUNTO 3 PONTOS LUZ EQUIVALENTE 6 VARAS ELETRODUTO PVC RIGIDO 3/4" 50M FIO 2,5MM2 CAIXAS CONEXOES LUVAS CURVA E INTERRUPTOR EMBUTIR COM PLACA, INCLUSIVE ABERTURA E FECHAMENTO RASGO DE ALVENARIA</v>
          </cell>
          <cell r="C1288" t="str">
            <v>UN</v>
          </cell>
          <cell r="D1288">
            <v>273.56</v>
          </cell>
        </row>
        <row r="1289">
          <cell r="A1289" t="str">
            <v>74132/006</v>
          </cell>
          <cell r="B1289" t="str">
            <v>INSTALACAO CONJUNTO 3 PONTOS LUZ EQUIVALENTE 6 VARAS ELETRODUTO PVC RIGIDO 1/2", 50M FIO 2,5MM2 CAIXAS CONEXOES LUVAS CURVA E INTERRUPTOR EMBUTIR COM PLACA, INCLUSIVE ABERTURA E FECHAMENTO RASGO EM ALVENARIA</v>
          </cell>
          <cell r="C1289" t="str">
            <v>UN</v>
          </cell>
          <cell r="D1289">
            <v>242.33</v>
          </cell>
        </row>
        <row r="1290">
          <cell r="A1290" t="str">
            <v>74132/007</v>
          </cell>
          <cell r="B1290" t="str">
            <v>INSTALACAO CONJUNTO 4 PONTOS LUZ EQUIVALENTE 7 VARAS ELETRODUTO PVC RIGIDO 3/4", 50M FIO 2,5MM2 CAIXAS CONEXOES LUVAS CURVA E INTERRUPTOR EMBUTIR COM PLACA INCLUSIVE ABERTURA E FECHAMENTO RASGO EM ALVENARIA</v>
          </cell>
          <cell r="C1290" t="str">
            <v>UN</v>
          </cell>
          <cell r="D1290">
            <v>288.93</v>
          </cell>
        </row>
        <row r="1291">
          <cell r="A1291" t="str">
            <v>74132/008</v>
          </cell>
          <cell r="B1291" t="str">
            <v>INSTALACAO CONJUNTO 4 PONTOS LUZ EQUIVALENTE 7 VARAS ELETRODUTO PVC RIGIDO 1/2", 50M FIO 2,5MM2 CAIXAS CONEXOES LUVAS CURVA E INTERRUPTOR EMBUTIR COM PLACA INCLUSIVE ABERTURA E FECHAMENTO RASGO ALVENARIA</v>
          </cell>
          <cell r="C1291" t="str">
            <v>UN</v>
          </cell>
          <cell r="D1291">
            <v>261.19</v>
          </cell>
        </row>
        <row r="1292">
          <cell r="A1292" t="str">
            <v>74132/009</v>
          </cell>
          <cell r="B1292" t="str">
            <v>INSTALACAO CONJUNTO 5 PONTOS LUZ EQUIVALENTE 8 VARAS ELETRODUTO PVC RIGIDO 3/4", 57M FIO 2,5MM2 CAIXAS CONEXOES LUVAS CURVA E INTERRUPTOR EMBUTIR COM PLACA, INCLUSIVE ABERTURA E FECHAMENTO RASGO ALVENARIA</v>
          </cell>
          <cell r="C1292" t="str">
            <v>UN</v>
          </cell>
          <cell r="D1292">
            <v>329.95</v>
          </cell>
        </row>
        <row r="1293">
          <cell r="A1293" t="str">
            <v>74132/010</v>
          </cell>
          <cell r="B1293" t="str">
            <v>INSTALACAO CONJUNTO 5 PONTOS LUZ EQUIVALENTE 8 VARAS ELETRODUTO PVC RIGIDO 1/2", 57M FIO 2,5MM2 CAIXAS CONEXOES LUVAS CURVA E INTERRUPTOR EMBUTIR COM PLACA, INCLUSIVE ABERTURA E FECHAMENTO RASGO ALVENARIA</v>
          </cell>
          <cell r="C1293" t="str">
            <v>UN</v>
          </cell>
          <cell r="D1293">
            <v>299.79000000000002</v>
          </cell>
        </row>
        <row r="1294">
          <cell r="A1294" t="str">
            <v>74132/011</v>
          </cell>
          <cell r="B1294" t="str">
            <v>INSTALACAO CONJUNTO 6 PONTOS LUZ EQUIVALENTE 9 VARAS ELETRODUTO PVC RIGIDO 3/4", 66M FIO 2,5MM2 CAIXAS CONEXOES LUVAS CURVA E INTERRUPTOR EMBUTIR COM PLACA, INCLUSIVE ABERTURA E FECHAMENTO RASGO ALVENARIA</v>
          </cell>
          <cell r="C1294" t="str">
            <v>UN</v>
          </cell>
          <cell r="D1294">
            <v>381.22</v>
          </cell>
        </row>
        <row r="1295">
          <cell r="A1295" t="str">
            <v>74132/012</v>
          </cell>
          <cell r="B1295" t="str">
            <v>INSTALACAO CONJUNTO 6 PONTOS LUZ EQUIVALENTE 9 VARAS ELETRODUTO PVC RIGIDO 1/2", 66M FIO 2,5MM2 CAIXAS CONEXOES LUVAS CURVA E INTERRUPTOR EMBUTIR COM PLACA, INCLUSIVE ABERTURA E FECHAMENTO RASGO ALVENARIA</v>
          </cell>
          <cell r="C1295" t="str">
            <v>UN</v>
          </cell>
          <cell r="D1295">
            <v>343.69</v>
          </cell>
        </row>
        <row r="1296">
          <cell r="A1296" t="str">
            <v>74132/013</v>
          </cell>
          <cell r="B1296" t="str">
            <v>INSTALACAO CONJUNTO 8 PONTOS LUZ EQUIVALENTE 10 VARAS ELETRODUTO PVC RIGIDO 3/4", 80M FIO 2,5MM2 CAIXAS CONEXOES LUVAS CURVA E INTERRUPTOR EMBUTIR COM PLACA, INCLUSIVE ABERTURA E FECHAMENTO RASGO ALVENARIA</v>
          </cell>
          <cell r="C1296" t="str">
            <v>UN</v>
          </cell>
          <cell r="D1296">
            <v>451.36</v>
          </cell>
        </row>
        <row r="1297">
          <cell r="A1297" t="str">
            <v>74132/014</v>
          </cell>
          <cell r="B1297" t="str">
            <v>INSTALACAO CONJUNTO 2 PONTOS LUZ EQUIVALENTE 3 VARAS ELETRODUTO PVC RIGIDO 3/4”, 20M FIO 2,5MM2 CAIXAS CONEXOES LUVAS E CONSIDERANDO O CONTROLE DOS PONTOS DIRETO NO QUADRO DE DISTRIBUICAO DE LUZ</v>
          </cell>
          <cell r="C1297" t="str">
            <v>UN</v>
          </cell>
          <cell r="D1297">
            <v>172.12</v>
          </cell>
        </row>
        <row r="1298">
          <cell r="A1298" t="str">
            <v>74132/015</v>
          </cell>
          <cell r="B1298" t="str">
            <v>INSTALACAO CONJUNTO 2 PONTOS LUZ EQUIVALENTE 3 VARAS ELETRODUTO PVC RIGIDO 1/2", 20M FIO 2,5MM2 CAIXAS CONEXOES LUVAS E CONSIDERANDO O CONTROLE DOS PONTOS DIRETO NO QUADRO DE DISTRIBUICAO DE LUZ</v>
          </cell>
          <cell r="C1298" t="str">
            <v>UN</v>
          </cell>
          <cell r="D1298">
            <v>164.97</v>
          </cell>
        </row>
        <row r="1299">
          <cell r="A1299" t="str">
            <v>74132/016</v>
          </cell>
          <cell r="B1299" t="str">
            <v>INSTALACAO CONJUNTO 3 PONTOS LUZ EQUIVALENTE 5 VARAS ELETRODUTO PVC RIGIDO 3/4", 30M FIO 2,5MM2 CAIXAS CONEXOES LUVAS E CONSIDERANDO O CONTROLE DOS PONTOS DIRETO NO QUADRO DE DISTRIBUICAO DE LUZ</v>
          </cell>
          <cell r="C1299" t="str">
            <v>UN</v>
          </cell>
          <cell r="D1299">
            <v>225.04</v>
          </cell>
        </row>
        <row r="1300">
          <cell r="A1300" t="str">
            <v>74132/017</v>
          </cell>
          <cell r="B1300" t="str">
            <v>INSTALACAO CONJUNTO 3 PONTOS LUZ EQUIVALENTE 5 VARAS ELETRODUTO PVC RIGIDO 1/2", 30M FIO 2,5MM2 CAIXAS CONEXOES LUVAS E CONSIDERANDO O CONTROLE DOS PONTOS DIRETO NO QUADRO DE DISTRIBUICAO DE LUZ</v>
          </cell>
          <cell r="C1300" t="str">
            <v>UN</v>
          </cell>
          <cell r="D1300">
            <v>206.21</v>
          </cell>
        </row>
        <row r="1301">
          <cell r="A1301" t="str">
            <v>74132/018</v>
          </cell>
          <cell r="B1301" t="str">
            <v>INSTALACAO CONJUNTO 4 PONTOS LUZ EQUIVALENTE 6 VARAS ELETRODUTO PVC RIGIDO 3/4", 40M FIO 2,5MM2 CAIXAS CONEXOES LUVAS CONSIDERANDO O CONTROLE DOS PONTOS DIRETO NO QUADRO DE DISTRIBUICAO DE LUZ</v>
          </cell>
          <cell r="C1301" t="str">
            <v>UN</v>
          </cell>
          <cell r="D1301">
            <v>222.25</v>
          </cell>
        </row>
        <row r="1302">
          <cell r="A1302" t="str">
            <v>74132/019</v>
          </cell>
          <cell r="B1302" t="str">
            <v>INSTALACAO CONJUNTO 4 PONTOS LUZ EQUIVALENTE 6 VARAS ELETRODUTO PVC RIGIDO 1/2", 40M FIO 2,5MM2 CAIXAS CONEXOES LUVAS E CONSIDERANDO O CONTROLE DOS PONTOS DIRETO NO QUADRO DE DISTRIBUICAO DE LUZ</v>
          </cell>
          <cell r="C1302" t="str">
            <v>UN</v>
          </cell>
          <cell r="D1302">
            <v>194.95</v>
          </cell>
        </row>
        <row r="1303">
          <cell r="A1303" t="str">
            <v>74132/020</v>
          </cell>
          <cell r="B1303" t="str">
            <v>INSTALACAO CONJUNTO 5 PONTOS LUZ EQUIVALENTE 7 VARAS ELETRODUTO PVC RIGIDO 3/4", 45M FIO 2,5MM2 CAIXAS CONEXOES LUVAS E CONSIDERANDO O CONTROLE DOS PONTOS DIRETO NO QUADRO DE DISTRIBUICAO DE LUZ</v>
          </cell>
          <cell r="C1303" t="str">
            <v>UN</v>
          </cell>
          <cell r="D1303">
            <v>257.10000000000002</v>
          </cell>
        </row>
        <row r="1304">
          <cell r="A1304" t="str">
            <v>74132/021</v>
          </cell>
          <cell r="B1304" t="str">
            <v>INSTALACAO CONJUNTO 5 PONTOS LUZ EQUIVALENTE 7 VARAS ELETRODUTO PVC RIGIDO 1/2", 45M FIO 2,5MM2 CAIXAS CONEXOES LUVAS E CONSIDERANDO O CONTROLE DOS PONTOS DIRETO NO QUADRO DE DISTRIBUICAO DE LUZ</v>
          </cell>
          <cell r="C1304" t="str">
            <v>UN</v>
          </cell>
          <cell r="D1304">
            <v>228.07</v>
          </cell>
        </row>
        <row r="1305">
          <cell r="A1305" t="str">
            <v>74132/022</v>
          </cell>
          <cell r="B1305" t="str">
            <v>INSTALACAO 1 CONJUNTO 6 PONTOS LUZ EQUIVALENTE 8 VARAS ELETRODUTO PVC3/4” RIGIDO, 53M DE FIO 2,5MM2 CAIXAS CONEXOES LUVAS E CONSIDERANDO OCONTROLE DOS PONTOS DIRETO NO QUADRO DE DISTRIBUICAO DE LUZ</v>
          </cell>
          <cell r="C1305" t="str">
            <v>UN</v>
          </cell>
          <cell r="D1305">
            <v>300.98</v>
          </cell>
        </row>
        <row r="1306">
          <cell r="A1306" t="str">
            <v>74132/023</v>
          </cell>
          <cell r="B1306" t="str">
            <v>INSTALACAO 1 CONJUNTO 6 PONTOS LUZ EQUIVALENTE 8 VARAS ELETRODUTO PVC1/2", 53M FIO 2,5MM2 CAIXAS CONEXOES LUVAS E CONSIDERANDO O CONTROLEDOS PONTOS DIRETO NO QUADRO DE DISTRIBUICAO DE LUZ</v>
          </cell>
          <cell r="C1306" t="str">
            <v>UN</v>
          </cell>
          <cell r="D1306">
            <v>264.87</v>
          </cell>
        </row>
        <row r="1307">
          <cell r="A1307" t="str">
            <v>74132/024</v>
          </cell>
          <cell r="B1307" t="str">
            <v>INSTALACAO 1 CONJUNTO 8 PONTOS LUZ EQUIVALENTE 9 VARAS ELETRODUTO PVC3/4", 57M DE FIO 2,5MM2 CAIXAS CONEXOES LUVAS E CONSIDERANDO O CONTROLE DOS PONTOS DIRETO NO QUADRO DE DISTRIBUICAO DE LUZ</v>
          </cell>
          <cell r="C1307" t="str">
            <v>UN</v>
          </cell>
          <cell r="D1307">
            <v>342.77</v>
          </cell>
        </row>
        <row r="1308">
          <cell r="A1308">
            <v>178</v>
          </cell>
          <cell r="B1308" t="str">
            <v>GERADORES</v>
          </cell>
          <cell r="C1308" t="str">
            <v/>
          </cell>
          <cell r="D1308" t="str">
            <v/>
          </cell>
        </row>
        <row r="1309">
          <cell r="A1309">
            <v>74027</v>
          </cell>
          <cell r="B1309" t="str">
            <v>GRUPO GERADOR 150/170 KVA - MOTOR DIESEL</v>
          </cell>
          <cell r="C1309" t="str">
            <v/>
          </cell>
          <cell r="D1309" t="str">
            <v/>
          </cell>
        </row>
        <row r="1310">
          <cell r="A1310" t="str">
            <v>74027/001</v>
          </cell>
          <cell r="B1310" t="str">
            <v>GRUPO GERADOR 150/170 KVA MOTOR DIESEL - DEPRECIACAO</v>
          </cell>
          <cell r="C1310" t="str">
            <v>H</v>
          </cell>
          <cell r="D1310">
            <v>4.51</v>
          </cell>
        </row>
        <row r="1311">
          <cell r="A1311" t="str">
            <v>74027/002</v>
          </cell>
          <cell r="B1311" t="str">
            <v>GRUPO GERADOR 150/170 KVA MOTOR DIESEL - JUROS</v>
          </cell>
          <cell r="C1311" t="str">
            <v>H</v>
          </cell>
          <cell r="D1311">
            <v>1.7</v>
          </cell>
        </row>
        <row r="1312">
          <cell r="A1312" t="str">
            <v>74027/003</v>
          </cell>
          <cell r="B1312" t="str">
            <v>GRUPO GERADOR 150/170 KVA MOTOR DIESEL - MANUTENCAO</v>
          </cell>
          <cell r="C1312" t="str">
            <v>H</v>
          </cell>
          <cell r="D1312">
            <v>2.2599999999999998</v>
          </cell>
        </row>
        <row r="1313">
          <cell r="A1313" t="str">
            <v>74027/004</v>
          </cell>
          <cell r="B1313" t="str">
            <v>GRUPO GERADOR 150/170 KVA MOTOR DIESEL - MATERIAL NA OPERACAO</v>
          </cell>
          <cell r="C1313" t="str">
            <v>H</v>
          </cell>
          <cell r="D1313">
            <v>69.25</v>
          </cell>
        </row>
        <row r="1314">
          <cell r="A1314" t="str">
            <v>74027/005</v>
          </cell>
          <cell r="B1314" t="str">
            <v>GRUPO GERADOR 150/170 KVA MOTOR DIESEL - UTILIZACAO OPERATIVA</v>
          </cell>
          <cell r="C1314" t="str">
            <v>CHP</v>
          </cell>
          <cell r="D1314">
            <v>77.709999999999994</v>
          </cell>
        </row>
        <row r="1315">
          <cell r="A1315">
            <v>74028</v>
          </cell>
          <cell r="B1315" t="str">
            <v>GRUPO GERADOR 40 KVA - MOTOR DIESEL</v>
          </cell>
          <cell r="C1315" t="str">
            <v/>
          </cell>
          <cell r="D1315" t="str">
            <v/>
          </cell>
        </row>
        <row r="1316">
          <cell r="A1316" t="str">
            <v>74028/001</v>
          </cell>
          <cell r="B1316" t="str">
            <v>GRUPO GERADOR 40 KVA MOTOR DIESEL - DEPRECIACAO E JUROS</v>
          </cell>
          <cell r="C1316" t="str">
            <v>H</v>
          </cell>
          <cell r="D1316">
            <v>2.0499999999999998</v>
          </cell>
        </row>
        <row r="1317">
          <cell r="A1317" t="str">
            <v>74028/002</v>
          </cell>
          <cell r="B1317" t="str">
            <v>GRUPO GERADOR 40 KVA MOTOR DIESEL - MANUTENCAO</v>
          </cell>
          <cell r="C1317" t="str">
            <v>H</v>
          </cell>
          <cell r="D1317">
            <v>0.73</v>
          </cell>
        </row>
        <row r="1318">
          <cell r="A1318" t="str">
            <v>74028/003</v>
          </cell>
          <cell r="B1318" t="str">
            <v>GRUPO GERADOR 40 KVA MOTOR DIESEL - MATERIAL NA OPERACAO</v>
          </cell>
          <cell r="C1318" t="str">
            <v>H</v>
          </cell>
          <cell r="D1318">
            <v>22.67</v>
          </cell>
        </row>
        <row r="1319">
          <cell r="A1319" t="str">
            <v>74028/004</v>
          </cell>
          <cell r="B1319" t="str">
            <v>GRUPO GERADOR 40 KVA MOTOR DIESEL - UTILIZACAO OPERATIVA</v>
          </cell>
          <cell r="C1319" t="str">
            <v>CHP</v>
          </cell>
          <cell r="D1319">
            <v>25.45</v>
          </cell>
        </row>
        <row r="1320">
          <cell r="A1320">
            <v>243</v>
          </cell>
          <cell r="B1320" t="str">
            <v>SISTEMAS DE PROTECAO/ATERRAMENTO</v>
          </cell>
          <cell r="C1320" t="str">
            <v/>
          </cell>
          <cell r="D1320" t="str">
            <v/>
          </cell>
        </row>
        <row r="1321">
          <cell r="A1321">
            <v>68069</v>
          </cell>
          <cell r="B1321" t="str">
            <v>HASTE COPPERWELD 5/8” X 3,0M COM CONECTOR</v>
          </cell>
          <cell r="C1321" t="str">
            <v>UN</v>
          </cell>
          <cell r="D1321">
            <v>35.49</v>
          </cell>
        </row>
        <row r="1322">
          <cell r="A1322">
            <v>68070</v>
          </cell>
          <cell r="B1322" t="str">
            <v>PARA-RAIOS TIPO FRANKLIN - CABO E SUPORTE ISOLADOR</v>
          </cell>
          <cell r="C1322" t="str">
            <v>M</v>
          </cell>
          <cell r="D1322">
            <v>28.32</v>
          </cell>
        </row>
        <row r="1323">
          <cell r="A1323">
            <v>72927</v>
          </cell>
          <cell r="B1323" t="str">
            <v>CORDOALHA DE COBRE NU, INCLUSIVE ISOLADORES - 16,00 MM2 - FORNECIMENTOE INSTALACAO</v>
          </cell>
          <cell r="C1323" t="str">
            <v>M</v>
          </cell>
          <cell r="D1323">
            <v>17.28</v>
          </cell>
        </row>
        <row r="1324">
          <cell r="A1324">
            <v>72928</v>
          </cell>
          <cell r="B1324" t="str">
            <v>CORDOALHA DE COBRE NU, INCLUSIVE ISOLADORES - 25,00 MM2 - FORNECIMENTOE INSTALACAO</v>
          </cell>
          <cell r="C1324" t="str">
            <v>M</v>
          </cell>
          <cell r="D1324">
            <v>21.03</v>
          </cell>
        </row>
        <row r="1325">
          <cell r="A1325">
            <v>72929</v>
          </cell>
          <cell r="B1325" t="str">
            <v>CORDOALHA DE COBRE NU, INCLUSIVE ISOLADORES - 35,00 MM2 - FORNECIMENTOE INSTALACAO</v>
          </cell>
          <cell r="C1325" t="str">
            <v>M</v>
          </cell>
          <cell r="D1325">
            <v>24.02</v>
          </cell>
        </row>
        <row r="1326">
          <cell r="A1326">
            <v>72930</v>
          </cell>
          <cell r="B1326" t="str">
            <v>CORDOALHA DE COBRE NU, INCLUSIVE ISOLADORES - 50,00 MM2 - FORNECIMENTOE INSTALACAO</v>
          </cell>
          <cell r="C1326" t="str">
            <v>M</v>
          </cell>
          <cell r="D1326">
            <v>28.87</v>
          </cell>
        </row>
        <row r="1327">
          <cell r="A1327">
            <v>72931</v>
          </cell>
          <cell r="B1327" t="str">
            <v>CORDOALHA DE COBRE NU, INCLUSIVE ISOLADORES - 70,00 MM2 - FORNECIMENTOE INSTALACAO</v>
          </cell>
          <cell r="C1327" t="str">
            <v>M</v>
          </cell>
          <cell r="D1327">
            <v>35.869999999999997</v>
          </cell>
        </row>
        <row r="1328">
          <cell r="A1328">
            <v>72932</v>
          </cell>
          <cell r="B1328" t="str">
            <v>CORDOALHA DE COBRE NU, INCLUSIVE ISOLADORES - 95,00 MM2 - FORNECIMENTOE INSTALACAO</v>
          </cell>
          <cell r="C1328" t="str">
            <v>M</v>
          </cell>
          <cell r="D1328">
            <v>42.81</v>
          </cell>
        </row>
        <row r="1329">
          <cell r="A1329">
            <v>244</v>
          </cell>
          <cell r="B1329" t="str">
            <v>SERVICOS DIVERSOS</v>
          </cell>
          <cell r="C1329" t="str">
            <v/>
          </cell>
          <cell r="D1329" t="str">
            <v/>
          </cell>
        </row>
        <row r="1330">
          <cell r="A1330">
            <v>9535</v>
          </cell>
          <cell r="B1330" t="str">
            <v>CHUVEIRO ELETRICO COMUM CORPO PLASTICO TIPO DUCHA, FORNECIMENTO E INSTALACAO</v>
          </cell>
          <cell r="C1330" t="str">
            <v>UN</v>
          </cell>
          <cell r="D1330">
            <v>34.18</v>
          </cell>
        </row>
        <row r="1331">
          <cell r="A1331">
            <v>9540</v>
          </cell>
          <cell r="B1331" t="str">
            <v>ENTRADA DE ENERGIA ELETRICA AEREA MONOFASICA 50A</v>
          </cell>
          <cell r="C1331" t="str">
            <v>UN</v>
          </cell>
          <cell r="D1331">
            <v>751.04</v>
          </cell>
        </row>
        <row r="1332">
          <cell r="A1332">
            <v>41598</v>
          </cell>
          <cell r="B1332" t="str">
            <v>ENTRADA PROVISORIA DE ENERGIA ELETRICA AEREA TRIFASICA 40A EM POSTE MADEIRA</v>
          </cell>
          <cell r="C1332" t="str">
            <v>UN</v>
          </cell>
          <cell r="D1332">
            <v>618.29</v>
          </cell>
        </row>
        <row r="1333">
          <cell r="A1333">
            <v>72315</v>
          </cell>
          <cell r="B1333" t="str">
            <v>TERMINAL AÉREO EM AÇO GALVANIZADO COM BASE DE FIXAÇÃO H=30CM</v>
          </cell>
          <cell r="C1333" t="str">
            <v>UN</v>
          </cell>
          <cell r="D1333">
            <v>15.6</v>
          </cell>
        </row>
        <row r="1334">
          <cell r="A1334">
            <v>72941</v>
          </cell>
          <cell r="B1334" t="str">
            <v>APARELHO SINALIZADOR DE SAIDA DE GARAGEM, COM CELULA FOTOELETRICA - FORNECIMENTO E INSTALACAO</v>
          </cell>
          <cell r="C1334" t="str">
            <v>UN</v>
          </cell>
          <cell r="D1334">
            <v>272.58</v>
          </cell>
        </row>
        <row r="1335">
          <cell r="A1335">
            <v>73781</v>
          </cell>
          <cell r="B1335" t="str">
            <v>DIVERSOS PARA SUBESTACAO</v>
          </cell>
          <cell r="C1335" t="str">
            <v/>
          </cell>
          <cell r="D1335" t="str">
            <v/>
          </cell>
        </row>
        <row r="1336">
          <cell r="A1336" t="str">
            <v>73781/001</v>
          </cell>
          <cell r="B1336" t="str">
            <v>MUFLA TERMINAL PRIMARIA UNIPOLAR USO INTERNO PARA CABO 35/120MM2, ISOLACAO 15/25KV EM EPR - BORRACHA DE SILICONE. FORNECIMENTO E INSTALACAO.</v>
          </cell>
          <cell r="C1336" t="str">
            <v>UN</v>
          </cell>
          <cell r="D1336">
            <v>314.06</v>
          </cell>
        </row>
        <row r="1337">
          <cell r="A1337" t="str">
            <v>73781/002</v>
          </cell>
          <cell r="B1337" t="str">
            <v>ISOLADOR DE PINO TP HI-POT CILINDRICO CLASSE 15KV. FORNECIMENTO E INSTALACAO.</v>
          </cell>
          <cell r="C1337" t="str">
            <v>UN</v>
          </cell>
          <cell r="D1337">
            <v>14.26</v>
          </cell>
        </row>
        <row r="1338">
          <cell r="A1338" t="str">
            <v>73781/003</v>
          </cell>
          <cell r="B1338" t="str">
            <v>ISOLADOR DE SUSPENSAO (DISCO) TP CAVILHA CLASSE 15KV - 6''. FORNECIMENTO E INSTALACAO.</v>
          </cell>
          <cell r="C1338" t="str">
            <v>UN</v>
          </cell>
          <cell r="D1338">
            <v>52.34</v>
          </cell>
        </row>
        <row r="1339">
          <cell r="A1339" t="str">
            <v>73781/004</v>
          </cell>
          <cell r="B1339" t="str">
            <v>CAIXA DE MEDICAO PADRAO CONCESSIONARIA LOCAL ALTA TENSAO-FORNECIMENTOE INSTALACAO.</v>
          </cell>
          <cell r="C1339" t="str">
            <v>UN</v>
          </cell>
          <cell r="D1339">
            <v>531.79</v>
          </cell>
        </row>
        <row r="1340">
          <cell r="A1340" t="str">
            <v>73781/005</v>
          </cell>
          <cell r="B1340" t="str">
            <v>DISJUNTOR TRIFASICO A VOLUME REDUZIDO DE OLEO,INSTALACAO ABRIGADA, 15KV - CN630A, COM RELE PRIMARIO, LCC - 14,7 KA, 350MVA-FORNECIMENTO E INSTALACAO.</v>
          </cell>
          <cell r="C1340" t="str">
            <v>UN</v>
          </cell>
          <cell r="D1340">
            <v>10864.68</v>
          </cell>
        </row>
        <row r="1341">
          <cell r="A1341">
            <v>73782</v>
          </cell>
          <cell r="B1341" t="str">
            <v>TERMINAL MECANICO</v>
          </cell>
          <cell r="C1341" t="str">
            <v/>
          </cell>
          <cell r="D1341" t="str">
            <v/>
          </cell>
        </row>
        <row r="1342">
          <cell r="A1342" t="str">
            <v>73782/001</v>
          </cell>
          <cell r="B1342" t="str">
            <v>TERMINAL A PRESSAO REFORCADO PARA CONEXAO DE CABO DE COBRE A BARRA, CABO 16 E 25MM2 - FORNECIMENTO E INSTALACAO</v>
          </cell>
          <cell r="C1342" t="str">
            <v>UN</v>
          </cell>
          <cell r="D1342">
            <v>11.4</v>
          </cell>
        </row>
        <row r="1343">
          <cell r="A1343" t="str">
            <v>73782/002</v>
          </cell>
          <cell r="B1343" t="str">
            <v>TERMINAL A PRESSAO REFORCADO PARA CONEXAO DE CABO DE COBRE A BARRA, CABO 50 E 70MM2 - FORNECIMENTO E INSTALACAO</v>
          </cell>
          <cell r="C1343" t="str">
            <v>UN</v>
          </cell>
          <cell r="D1343">
            <v>18.190000000000001</v>
          </cell>
        </row>
        <row r="1344">
          <cell r="A1344" t="str">
            <v>73782/003</v>
          </cell>
          <cell r="B1344" t="str">
            <v>TERMINAL A PRESSAO REFORCADO PARA CONEXAO DE CABO DE COBRE A BARRA, CABO 95 E 120MM2 - FORNECIMENTO E INSTALACAO</v>
          </cell>
          <cell r="C1344" t="str">
            <v>UN</v>
          </cell>
          <cell r="D1344">
            <v>27.97</v>
          </cell>
        </row>
        <row r="1345">
          <cell r="A1345" t="str">
            <v>73782/004</v>
          </cell>
          <cell r="B1345" t="str">
            <v>TERMINAL A PRESSAO REFORCADO PARA CONEXAO DE CABO DE COBRE A BARRA, CABO 150 E 185MM2 - FORNECIMENTO E INSTALACAO</v>
          </cell>
          <cell r="C1345" t="str">
            <v>UN</v>
          </cell>
          <cell r="D1345">
            <v>34.19</v>
          </cell>
        </row>
        <row r="1346">
          <cell r="A1346">
            <v>73851</v>
          </cell>
          <cell r="B1346" t="str">
            <v>ARMACOES SECUNDARIAS</v>
          </cell>
          <cell r="C1346" t="str">
            <v/>
          </cell>
          <cell r="D1346" t="str">
            <v/>
          </cell>
        </row>
        <row r="1347">
          <cell r="A1347" t="str">
            <v>73851/001</v>
          </cell>
          <cell r="B1347" t="str">
            <v>ARMACAO SECUNDARIA OU REX COMPLETA PARA DUAS LINHAS-FORNECIMENTO E INSTALACAO.</v>
          </cell>
          <cell r="C1347" t="str">
            <v>UN</v>
          </cell>
          <cell r="D1347">
            <v>51.71</v>
          </cell>
        </row>
        <row r="1348">
          <cell r="A1348" t="str">
            <v>73851/002</v>
          </cell>
          <cell r="B1348" t="str">
            <v>ARMACAO SECUNDARIA OU REX COMPLETA PARA TRESLINHAS-FORNECIMENTO E INSTALACAO.</v>
          </cell>
          <cell r="C1348" t="str">
            <v>UN</v>
          </cell>
          <cell r="D1348">
            <v>73.930000000000007</v>
          </cell>
        </row>
        <row r="1349">
          <cell r="A1349" t="str">
            <v>73851/003</v>
          </cell>
          <cell r="B1349" t="str">
            <v>ARMACAO SECUNDARIA OU REX COMPLETA PARA QUATRO LINHAS-FORNECIMENTO E INSTALACAO.</v>
          </cell>
          <cell r="C1349" t="str">
            <v>UN</v>
          </cell>
          <cell r="D1349">
            <v>87.37</v>
          </cell>
        </row>
        <row r="1350">
          <cell r="A1350">
            <v>270</v>
          </cell>
          <cell r="B1350" t="str">
            <v>CHAVES EM GERAL/FUSIVEIS E CONECTORES</v>
          </cell>
          <cell r="C1350" t="str">
            <v/>
          </cell>
          <cell r="D1350" t="str">
            <v/>
          </cell>
        </row>
        <row r="1351">
          <cell r="A1351">
            <v>72322</v>
          </cell>
          <cell r="B1351" t="str">
            <v>CHAVE SECCIONADORA TRIPOLAR, ABERTURA SOB CARGA, COM FUSÍVEIS NH - 100A/250V - FORNECIMENTO E INSTALACAO</v>
          </cell>
          <cell r="C1351" t="str">
            <v>UN</v>
          </cell>
          <cell r="D1351">
            <v>185.03</v>
          </cell>
        </row>
        <row r="1352">
          <cell r="A1352">
            <v>72326</v>
          </cell>
          <cell r="B1352" t="str">
            <v>CHAVE SECCIONADORA TRIPOLAR, ABERTURA SOB CARGA, COM FUSÍVEIS NH - 200A/250V</v>
          </cell>
          <cell r="C1352" t="str">
            <v>UN</v>
          </cell>
          <cell r="D1352">
            <v>226.89</v>
          </cell>
        </row>
        <row r="1353">
          <cell r="A1353">
            <v>72327</v>
          </cell>
          <cell r="B1353" t="str">
            <v>FUSÍVEL TIPO "DIAZED", TIPO RÁPIDO OU RETARDADO - 2/25A - FORNECIMENTOE INSTALACAO</v>
          </cell>
          <cell r="C1353" t="str">
            <v>UN</v>
          </cell>
          <cell r="D1353">
            <v>2.59</v>
          </cell>
        </row>
        <row r="1354">
          <cell r="A1354">
            <v>72328</v>
          </cell>
          <cell r="B1354" t="str">
            <v>FUSÍVEL TIPO "DIAZED", TIPO RÁPIDO OU RETARDADO - 35/63A - FORNECIMENTO E INSTALACAO</v>
          </cell>
          <cell r="C1354" t="str">
            <v>UN</v>
          </cell>
          <cell r="D1354">
            <v>2.79</v>
          </cell>
        </row>
        <row r="1355">
          <cell r="A1355">
            <v>72330</v>
          </cell>
          <cell r="B1355" t="str">
            <v>FUSÍVEL TIPO NH - 100 / 200A - FORNECIMENTO E INSTALACAO</v>
          </cell>
          <cell r="C1355" t="str">
            <v>UN</v>
          </cell>
          <cell r="D1355">
            <v>12.99</v>
          </cell>
        </row>
        <row r="1356">
          <cell r="A1356">
            <v>73780</v>
          </cell>
          <cell r="B1356" t="str">
            <v>CHAVES</v>
          </cell>
          <cell r="C1356" t="str">
            <v/>
          </cell>
          <cell r="D1356" t="str">
            <v/>
          </cell>
        </row>
        <row r="1357">
          <cell r="A1357" t="str">
            <v>73780/001</v>
          </cell>
          <cell r="B1357" t="str">
            <v>CHAVE FUSIVEL UNIPOLAR, 15KV - 100A, EQUIPADA COM COMANDO PARA HASTE DE MANOBRA . FORNECIMENTO E INSTALAÇÃO.</v>
          </cell>
          <cell r="C1357" t="str">
            <v>UN</v>
          </cell>
          <cell r="D1357">
            <v>157.21</v>
          </cell>
        </row>
        <row r="1358">
          <cell r="A1358" t="str">
            <v>73780/002</v>
          </cell>
          <cell r="B1358" t="str">
            <v>CHAVE BLINDADA TRIPOLAR 250V, 30A - FORNECIMENTO E INSTALACAO</v>
          </cell>
          <cell r="C1358" t="str">
            <v>UN</v>
          </cell>
          <cell r="D1358">
            <v>98.48</v>
          </cell>
        </row>
        <row r="1359">
          <cell r="A1359" t="str">
            <v>73780/003</v>
          </cell>
          <cell r="B1359" t="str">
            <v>CHAVE BLINDADA TRIPOLAR 250V, 60A - FORNECIMENTO E INSTALACAO</v>
          </cell>
          <cell r="C1359" t="str">
            <v>UN</v>
          </cell>
          <cell r="D1359">
            <v>156.56</v>
          </cell>
        </row>
        <row r="1360">
          <cell r="A1360" t="str">
            <v>73780/004</v>
          </cell>
          <cell r="B1360" t="str">
            <v>CHAVE BLINDADA TRIPOLAR 250V, 100A - FORNECIMENTO E INSTALACAO</v>
          </cell>
          <cell r="C1360" t="str">
            <v>UN</v>
          </cell>
          <cell r="D1360">
            <v>351.51</v>
          </cell>
        </row>
        <row r="1361">
          <cell r="A1361" t="str">
            <v>INES</v>
          </cell>
          <cell r="B1361" t="str">
            <v>INSTALACOES ESPECIAIS</v>
          </cell>
          <cell r="C1361" t="str">
            <v/>
          </cell>
          <cell r="D1361" t="str">
            <v/>
          </cell>
        </row>
        <row r="1362">
          <cell r="A1362">
            <v>186</v>
          </cell>
          <cell r="B1362" t="str">
            <v>INCENDIO</v>
          </cell>
          <cell r="C1362" t="str">
            <v/>
          </cell>
          <cell r="D1362" t="str">
            <v/>
          </cell>
        </row>
        <row r="1363">
          <cell r="A1363">
            <v>72283</v>
          </cell>
          <cell r="B1363" t="str">
            <v>ABRIGO PARA HIDRANTE, 75X45X17CM, COM REGISTRO GLOBO ANGULAR 45º 2.1/2", ADAPTADOR STORZ 2.1/2", MANGUEIRA DE INCÊNDIO 15M, REDUÇÃO 2.1/2X1.1/2" E ESGUICHO EM LATÃO 1.1/2" - FORNECIMENTO E INSTALAÇÃO</v>
          </cell>
          <cell r="C1363" t="str">
            <v>UN</v>
          </cell>
          <cell r="D1363">
            <v>912.19</v>
          </cell>
        </row>
        <row r="1364">
          <cell r="A1364">
            <v>72284</v>
          </cell>
          <cell r="B1364" t="str">
            <v>ABRIGO PARA HIDRANTE, 90X60X17CM, COM REGISTRO GLOBO ANGULAR 45º 2.1/2", ADAPTADOR STORZ 2.1/2", MANGUEIRA DE INCÊNDIO 20M, REDUÇÃO 2.1/2X1.1/2" E ESGUICHO EM LATÃO 1.1/2" - FORNECIMENTO E INSTALAÇÃO</v>
          </cell>
          <cell r="C1364" t="str">
            <v>UN</v>
          </cell>
          <cell r="D1364">
            <v>1070.1400000000001</v>
          </cell>
        </row>
        <row r="1365">
          <cell r="A1365">
            <v>72287</v>
          </cell>
          <cell r="B1365" t="str">
            <v>CAIXA DE INCÊNDIO 45X75X17CM - FORNECIMENTO E INSTALAÇÃO</v>
          </cell>
          <cell r="C1365" t="str">
            <v>UN</v>
          </cell>
          <cell r="D1365">
            <v>247.33</v>
          </cell>
        </row>
        <row r="1366">
          <cell r="A1366">
            <v>72288</v>
          </cell>
          <cell r="B1366" t="str">
            <v>CAIXA DE INCÊNDIO 60X75X17CM - FORNECIMENTO E INSTALAÇÃO</v>
          </cell>
          <cell r="C1366" t="str">
            <v>UN</v>
          </cell>
          <cell r="D1366">
            <v>317.76</v>
          </cell>
        </row>
        <row r="1367">
          <cell r="A1367">
            <v>72554</v>
          </cell>
          <cell r="B1367" t="str">
            <v>EXTINTOR DE CO2 6KG - FORNECIMENTO E INSTALACAO</v>
          </cell>
          <cell r="C1367" t="str">
            <v>UN</v>
          </cell>
          <cell r="D1367">
            <v>430.23</v>
          </cell>
        </row>
        <row r="1368">
          <cell r="A1368">
            <v>73775</v>
          </cell>
          <cell r="B1368" t="str">
            <v>EXTINTOR DE INCENDIO</v>
          </cell>
          <cell r="C1368" t="str">
            <v/>
          </cell>
          <cell r="D1368" t="str">
            <v/>
          </cell>
        </row>
        <row r="1369">
          <cell r="A1369" t="str">
            <v>73775/001</v>
          </cell>
          <cell r="B1369" t="str">
            <v>EXTINTOR INCENDIO TP PO QUIMICO 4KG FORNECIMENTO E COLOCACAO</v>
          </cell>
          <cell r="C1369" t="str">
            <v>UN</v>
          </cell>
          <cell r="D1369">
            <v>112.73</v>
          </cell>
        </row>
        <row r="1370">
          <cell r="A1370" t="str">
            <v>73775/002</v>
          </cell>
          <cell r="B1370" t="str">
            <v>EXTINTOR INCENDIO AGUA-PRESSURIZADA 10L INCL SUPORTE PAREDE CARGACOMPLETA FORNECIMENTO E COLOCACAO</v>
          </cell>
          <cell r="C1370" t="str">
            <v>UN</v>
          </cell>
          <cell r="D1370">
            <v>128.18</v>
          </cell>
        </row>
        <row r="1371">
          <cell r="A1371">
            <v>187</v>
          </cell>
          <cell r="B1371" t="str">
            <v>TELEFONE</v>
          </cell>
          <cell r="C1371" t="str">
            <v/>
          </cell>
          <cell r="D1371" t="str">
            <v/>
          </cell>
        </row>
        <row r="1372">
          <cell r="A1372">
            <v>73662</v>
          </cell>
          <cell r="B1372" t="str">
            <v>PONTO DE TOMADA PARA TELEFONE, COM TOMADA PADRAO TELEBRAS EM CAIXA DEPVC COM PLACA, ELETRODUTO DE PVC RIGIDO E FIACAO ATE A CAIXA DE DISTRIBUICAO DO PAVIMENTO</v>
          </cell>
          <cell r="C1372" t="str">
            <v>PT</v>
          </cell>
          <cell r="D1372">
            <v>96.95</v>
          </cell>
        </row>
        <row r="1373">
          <cell r="A1373">
            <v>73749</v>
          </cell>
          <cell r="B1373" t="str">
            <v>CAIXAS PARA INSTALACOES TELEFONICAS</v>
          </cell>
          <cell r="C1373" t="str">
            <v/>
          </cell>
          <cell r="D1373" t="str">
            <v/>
          </cell>
        </row>
        <row r="1374">
          <cell r="A1374" t="str">
            <v>73749/001</v>
          </cell>
          <cell r="B1374" t="str">
            <v>CAIXA ENTERRADA PARA INSTALACOES TELEFONICAS TIPO R1 MEDIDAS 0,60X0,35X0,50M EM BLOCOS DE CONCRETO ESTRUTURAL 0,10X0,20X0,40M ASSENTADOS COMARGAMASSA DE CIMENTO E AREIA TRACO 1:4</v>
          </cell>
          <cell r="C1374" t="str">
            <v>UN</v>
          </cell>
          <cell r="D1374">
            <v>113.77</v>
          </cell>
        </row>
        <row r="1375">
          <cell r="A1375" t="str">
            <v>73749/002</v>
          </cell>
          <cell r="B1375" t="str">
            <v>CAIXA ENTERRADA PARA INSTALACOES TELEFONICAS TIPO R2 MEDIDAS 1,07X0,52X0,50M EM BLOCOS DE CONCRETO ESTRUTURAL 0,10X0,20X0,40M ASSENTADOS COMARGAMASSA DE CIMENTO E AREIA TRACO 1:4</v>
          </cell>
          <cell r="C1375" t="str">
            <v>UN</v>
          </cell>
          <cell r="D1375">
            <v>212.88</v>
          </cell>
        </row>
        <row r="1376">
          <cell r="A1376" t="str">
            <v>73749/003</v>
          </cell>
          <cell r="B1376" t="str">
            <v>CAIXA ENTERRADA PARA INSTALACOES TELEFONICAS TIPO R3 MEDIDAS 1,30X1,20X1,20M EM BLOCOS DE CONCRETO ESTRUTURAL 0,10X0,20X0,40M ASSENTADOS COMARGAMASSA DE CIMENTO E AREIA TRACO 1:4</v>
          </cell>
          <cell r="C1376" t="str">
            <v>UN</v>
          </cell>
          <cell r="D1376">
            <v>695.12</v>
          </cell>
        </row>
        <row r="1377">
          <cell r="A1377">
            <v>73768</v>
          </cell>
          <cell r="B1377" t="str">
            <v>CABOS TELEFONICOS</v>
          </cell>
          <cell r="C1377" t="str">
            <v/>
          </cell>
          <cell r="D1377" t="str">
            <v/>
          </cell>
        </row>
        <row r="1378">
          <cell r="A1378" t="str">
            <v>73768/001</v>
          </cell>
          <cell r="B1378" t="str">
            <v>FIO TELEFONICO FI BITOLA 0,6MM - 2 CONDUTORES - FORNECIMENTO E INSTALACAO</v>
          </cell>
          <cell r="C1378" t="str">
            <v>M</v>
          </cell>
          <cell r="D1378">
            <v>0.95</v>
          </cell>
        </row>
        <row r="1379">
          <cell r="A1379" t="str">
            <v>73768/002</v>
          </cell>
          <cell r="B1379" t="str">
            <v>CABO TELEFONICO FE BITOLA 1,0MM - 2 CONDUTORES PARA USO EXTERNO - FORNECIMENTO E INSTALACAO</v>
          </cell>
          <cell r="C1379" t="str">
            <v>M</v>
          </cell>
          <cell r="D1379">
            <v>1.74</v>
          </cell>
        </row>
        <row r="1380">
          <cell r="A1380" t="str">
            <v>73768/003</v>
          </cell>
          <cell r="B1380" t="str">
            <v>CABO TELEFONICO CI-50 10 PARES (USO INTERNO) - FORNECIMENTO E INSTALACAO</v>
          </cell>
          <cell r="C1380" t="str">
            <v>M</v>
          </cell>
          <cell r="D1380">
            <v>3.87</v>
          </cell>
        </row>
        <row r="1381">
          <cell r="A1381" t="str">
            <v>73768/004</v>
          </cell>
          <cell r="B1381" t="str">
            <v>CABO TELEFONICO CI-50 20PARES (USO INTERNO) - FORNECIMENTO E INSTALACAO</v>
          </cell>
          <cell r="C1381" t="str">
            <v>M</v>
          </cell>
          <cell r="D1381">
            <v>5.79</v>
          </cell>
        </row>
        <row r="1382">
          <cell r="A1382" t="str">
            <v>73768/005</v>
          </cell>
          <cell r="B1382" t="str">
            <v>CABO TELEFONICO CI-50 30PARES (USO INTERNO) - FORNECIMENTO E INSTALACAO</v>
          </cell>
          <cell r="C1382" t="str">
            <v>M</v>
          </cell>
          <cell r="D1382">
            <v>7.8</v>
          </cell>
        </row>
        <row r="1383">
          <cell r="A1383" t="str">
            <v>73768/006</v>
          </cell>
          <cell r="B1383" t="str">
            <v>CABO TELEFONICO CI-50 50PARES (USO INTERNO) - FORNECIMENTO E INSTALACAO</v>
          </cell>
          <cell r="C1383" t="str">
            <v>M</v>
          </cell>
          <cell r="D1383">
            <v>12.98</v>
          </cell>
        </row>
        <row r="1384">
          <cell r="A1384" t="str">
            <v>73768/007</v>
          </cell>
          <cell r="B1384" t="str">
            <v>CABO TELEFONICO CI-50 75 PARES (USO INTERNO) - FORNECIMENTO E INSTALACAO</v>
          </cell>
          <cell r="C1384" t="str">
            <v>M</v>
          </cell>
          <cell r="D1384">
            <v>15.91</v>
          </cell>
        </row>
        <row r="1385">
          <cell r="A1385" t="str">
            <v>73768/008</v>
          </cell>
          <cell r="B1385" t="str">
            <v>CABO TELEFONICO CI-50 200 PARES (USO INTERNO) - FORNECIMENTO E INSTALACAO</v>
          </cell>
          <cell r="C1385" t="str">
            <v>M</v>
          </cell>
          <cell r="D1385">
            <v>46.06</v>
          </cell>
        </row>
        <row r="1386">
          <cell r="A1386" t="str">
            <v>73768/009</v>
          </cell>
          <cell r="B1386" t="str">
            <v>CABO TELEFONICO CCI-50 1 PAR (USO INTERNO) - FORNECIMENTO E INSTALACAO</v>
          </cell>
          <cell r="C1386" t="str">
            <v>M</v>
          </cell>
          <cell r="D1386">
            <v>0.71</v>
          </cell>
        </row>
        <row r="1387">
          <cell r="A1387" t="str">
            <v>73768/010</v>
          </cell>
          <cell r="B1387" t="str">
            <v>CABO TELEFONICO CCI-50 2 PARES (USO INTERNO) - FORNECIMENTO E INSTALACAO</v>
          </cell>
          <cell r="C1387" t="str">
            <v>M</v>
          </cell>
          <cell r="D1387">
            <v>0.96</v>
          </cell>
        </row>
        <row r="1388">
          <cell r="A1388" t="str">
            <v>73768/011</v>
          </cell>
          <cell r="B1388" t="str">
            <v>CABO TELEFONICO CCI-50 3 PARES (USO INTERNO) - FORNECIMENTO E INSTALACAO</v>
          </cell>
          <cell r="C1388" t="str">
            <v>M</v>
          </cell>
          <cell r="D1388">
            <v>1.25</v>
          </cell>
        </row>
        <row r="1389">
          <cell r="A1389" t="str">
            <v>73768/012</v>
          </cell>
          <cell r="B1389" t="str">
            <v>CABO TELEFONICO CCI-50 4 PARES (USO INTERNO) - FORNECIMENTO E INSTALACAO</v>
          </cell>
          <cell r="C1389" t="str">
            <v>M</v>
          </cell>
          <cell r="D1389">
            <v>1.44</v>
          </cell>
        </row>
        <row r="1390">
          <cell r="A1390" t="str">
            <v>73768/013</v>
          </cell>
          <cell r="B1390" t="str">
            <v>CABO TELEFONICO CCI-50 5 PARES (USO INTERNO) - FORNECIMENTO E INSTALACAO</v>
          </cell>
          <cell r="C1390" t="str">
            <v>M</v>
          </cell>
          <cell r="D1390">
            <v>1.67</v>
          </cell>
        </row>
        <row r="1391">
          <cell r="A1391" t="str">
            <v>73768/014</v>
          </cell>
          <cell r="B1391" t="str">
            <v>CABO TELEFONICO CCI-50 6 PARES (USO INTERNO) - FORNECIMENTO E INSTALACAO</v>
          </cell>
          <cell r="C1391" t="str">
            <v>M</v>
          </cell>
          <cell r="D1391">
            <v>2.29</v>
          </cell>
        </row>
        <row r="1392">
          <cell r="A1392">
            <v>74002</v>
          </cell>
          <cell r="B1392" t="str">
            <v>INSTALACAO TELEFONICA</v>
          </cell>
          <cell r="C1392" t="str">
            <v/>
          </cell>
          <cell r="D1392" t="str">
            <v/>
          </cell>
        </row>
        <row r="1393">
          <cell r="A1393" t="str">
            <v>74002/001</v>
          </cell>
          <cell r="B1393" t="str">
            <v>INSTALACOES TELEFONICAS P/ EDIFICIO RESIDENCIAL C/ 4 PAVTOS 16 UNID.</v>
          </cell>
          <cell r="C1393" t="str">
            <v>UN</v>
          </cell>
          <cell r="D1393">
            <v>3041.27</v>
          </cell>
        </row>
        <row r="1394">
          <cell r="A1394">
            <v>200</v>
          </cell>
          <cell r="B1394" t="str">
            <v>PARA RAIOS</v>
          </cell>
          <cell r="C1394" t="str">
            <v/>
          </cell>
          <cell r="D1394" t="str">
            <v/>
          </cell>
        </row>
        <row r="1395">
          <cell r="A1395">
            <v>8260</v>
          </cell>
          <cell r="B1395" t="str">
            <v>INSTALACAO PARA-RAIOS P/RESERVATORIO</v>
          </cell>
          <cell r="C1395" t="str">
            <v>UN</v>
          </cell>
          <cell r="D1395">
            <v>1737.3</v>
          </cell>
        </row>
        <row r="1396">
          <cell r="A1396">
            <v>274</v>
          </cell>
          <cell r="B1396" t="str">
            <v>GAS</v>
          </cell>
          <cell r="C1396" t="str">
            <v/>
          </cell>
          <cell r="D1396" t="str">
            <v/>
          </cell>
        </row>
        <row r="1397">
          <cell r="A1397">
            <v>74003</v>
          </cell>
          <cell r="B1397" t="str">
            <v>INSTALACAO GAS</v>
          </cell>
          <cell r="C1397" t="str">
            <v/>
          </cell>
          <cell r="D1397" t="str">
            <v/>
          </cell>
        </row>
        <row r="1398">
          <cell r="A1398" t="str">
            <v>74003/001</v>
          </cell>
          <cell r="B1398" t="str">
            <v>INSTALACOES GAS CENTRAL P/ EDIFICIO RESIDENCIAL C/ 4 PAVTOS 16 UNID.UMA CENTRAL POR BLOCO COM 16 PONTOS</v>
          </cell>
          <cell r="C1398" t="str">
            <v>UN</v>
          </cell>
          <cell r="D1398">
            <v>3309.44</v>
          </cell>
        </row>
        <row r="1399">
          <cell r="A1399" t="str">
            <v>INHI</v>
          </cell>
          <cell r="B1399" t="str">
            <v>INSTALACOES HIDRO SANITARIAS</v>
          </cell>
          <cell r="C1399" t="str">
            <v/>
          </cell>
          <cell r="D1399" t="str">
            <v/>
          </cell>
        </row>
        <row r="1400">
          <cell r="A1400">
            <v>179</v>
          </cell>
          <cell r="B1400" t="str">
            <v>FORNEC. E ASSENTAMENTO DE TUBOS P/INSTALACAO DOMICILIAR</v>
          </cell>
          <cell r="C1400" t="str">
            <v/>
          </cell>
          <cell r="D1400" t="str">
            <v/>
          </cell>
        </row>
        <row r="1401">
          <cell r="A1401">
            <v>73777</v>
          </cell>
          <cell r="B1401" t="str">
            <v>TUBULAÇÃO EM PVC ROSCAVEL S/ CONEXOES P/ AGUA FRIA</v>
          </cell>
          <cell r="C1401" t="str">
            <v/>
          </cell>
          <cell r="D1401" t="str">
            <v/>
          </cell>
        </row>
        <row r="1402">
          <cell r="A1402" t="str">
            <v>73777/001</v>
          </cell>
          <cell r="B1402" t="str">
            <v>TUBO DE PVC BRANCO ROSQUEÁVEL 1/2" - FORNECIMENTO E INSTALAÇÃO</v>
          </cell>
          <cell r="C1402" t="str">
            <v>M</v>
          </cell>
          <cell r="D1402">
            <v>4.6500000000000004</v>
          </cell>
        </row>
        <row r="1403">
          <cell r="A1403" t="str">
            <v>73777/002</v>
          </cell>
          <cell r="B1403" t="str">
            <v>TUBO DE PVC BRANCO ROSQUEÁVEL 3/4" - FORNECIMENTO E INSTALAÇÃO</v>
          </cell>
          <cell r="C1403" t="str">
            <v>M</v>
          </cell>
          <cell r="D1403">
            <v>5.99</v>
          </cell>
        </row>
        <row r="1404">
          <cell r="A1404" t="str">
            <v>73777/003</v>
          </cell>
          <cell r="B1404" t="str">
            <v>TUBO DE PVC BRANCO ROSQUEÁVEL 1" - FORNECIMENTO E INSTALAÇÃO</v>
          </cell>
          <cell r="C1404" t="str">
            <v>M</v>
          </cell>
          <cell r="D1404">
            <v>10.27</v>
          </cell>
        </row>
        <row r="1405">
          <cell r="A1405" t="str">
            <v>73777/004</v>
          </cell>
          <cell r="B1405" t="str">
            <v>TUBO DE PVC BRANCO ROSQUEÁVEL 1.1/2" - FORNECIMENTO E INSTALAÇÃO</v>
          </cell>
          <cell r="C1405" t="str">
            <v>M</v>
          </cell>
          <cell r="D1405">
            <v>14.73</v>
          </cell>
        </row>
        <row r="1406">
          <cell r="A1406" t="str">
            <v>73777/005</v>
          </cell>
          <cell r="B1406" t="str">
            <v>TUBO DE PVC BRANCO ROSQUEÁVEL 2" - FORNECIMENTO E INSTALAÇÃO</v>
          </cell>
          <cell r="C1406" t="str">
            <v>M</v>
          </cell>
          <cell r="D1406">
            <v>21.36</v>
          </cell>
        </row>
        <row r="1407">
          <cell r="A1407" t="str">
            <v>73777/006</v>
          </cell>
          <cell r="B1407" t="str">
            <v>TUBO DE PVC BRANCO ROSQUEÁVEL 2.1/2" - FORNECIMENTO E INSTALAÇÃO</v>
          </cell>
          <cell r="C1407" t="str">
            <v>M</v>
          </cell>
          <cell r="D1407">
            <v>39.840000000000003</v>
          </cell>
        </row>
        <row r="1408">
          <cell r="A1408" t="str">
            <v>73777/007</v>
          </cell>
          <cell r="B1408" t="str">
            <v>TUBO DE PVC BRANCO ROSQUEÁVEL 3" - FORNECIMENTO E INSTALAÇÃO</v>
          </cell>
          <cell r="C1408" t="str">
            <v>M</v>
          </cell>
          <cell r="D1408">
            <v>51.04</v>
          </cell>
        </row>
        <row r="1409">
          <cell r="A1409" t="str">
            <v>73777/008</v>
          </cell>
          <cell r="B1409" t="str">
            <v>TUBO DE PVC BRANCO ROSQUEÁVEL 4" - FORNECIMENTO E INSTALAÇÃO</v>
          </cell>
          <cell r="C1409" t="str">
            <v>M</v>
          </cell>
          <cell r="D1409">
            <v>60.21</v>
          </cell>
        </row>
        <row r="1410">
          <cell r="A1410">
            <v>73779</v>
          </cell>
          <cell r="B1410" t="str">
            <v>TUBULAÇÃO EM PVC S/ CONEXÕES P/ ESGOTO E AGUAS PLUVIAIS</v>
          </cell>
          <cell r="C1410" t="str">
            <v/>
          </cell>
          <cell r="D1410" t="str">
            <v/>
          </cell>
        </row>
        <row r="1411">
          <cell r="A1411" t="str">
            <v>73779/001</v>
          </cell>
          <cell r="B1411" t="str">
            <v>TUBO DE PVC BRANCO, SEM CONEXÕES, PONTA E BOLSA SOLDÁVEL 40MM - FORNECIMENTO E INSTALAÇÃO</v>
          </cell>
          <cell r="C1411" t="str">
            <v>M</v>
          </cell>
          <cell r="D1411">
            <v>5.92</v>
          </cell>
        </row>
        <row r="1412">
          <cell r="A1412" t="str">
            <v>73779/002</v>
          </cell>
          <cell r="B1412" t="str">
            <v>TUBO DE PVC BRANCO, SEM CONEXÕES, PONTA, BOLSA E VIROLA 50MM - FORNECIMENTO E INSTALAÇÃO</v>
          </cell>
          <cell r="C1412" t="str">
            <v>M</v>
          </cell>
          <cell r="D1412">
            <v>8.9600000000000009</v>
          </cell>
        </row>
        <row r="1413">
          <cell r="A1413" t="str">
            <v>73779/003</v>
          </cell>
          <cell r="B1413" t="str">
            <v>TUBO DE PVC BRANCO, SEM CONEXÕES, PONTA, BOLSA E VIROLA 75MM - FORNECIMENTO E INSTALAÇÃO</v>
          </cell>
          <cell r="C1413" t="str">
            <v>M</v>
          </cell>
          <cell r="D1413">
            <v>11.75</v>
          </cell>
        </row>
        <row r="1414">
          <cell r="A1414">
            <v>73786</v>
          </cell>
          <cell r="B1414" t="str">
            <v>TUBULAÇÃO EM AÇO GALVANIZADO C/ COSTURA S/ CONEXÕES</v>
          </cell>
          <cell r="C1414" t="str">
            <v/>
          </cell>
          <cell r="D1414" t="str">
            <v/>
          </cell>
        </row>
        <row r="1415">
          <cell r="A1415" t="str">
            <v>73786/001</v>
          </cell>
          <cell r="B1415" t="str">
            <v>TUBO DE AÇO GALVANIZADO, SEM CONEXÕES COM COSTURA Ø20MM (3/4") - FORNECIMENTO E INSTALAÇÃO</v>
          </cell>
          <cell r="C1415" t="str">
            <v>M</v>
          </cell>
          <cell r="D1415">
            <v>15.12</v>
          </cell>
        </row>
        <row r="1416">
          <cell r="A1416" t="str">
            <v>73786/002</v>
          </cell>
          <cell r="B1416" t="str">
            <v>TUBO DE AÇO GALVANIZADO, SEM CONEXÕES COM COSTURA Ø25MM (1") - FORNECIMENTO E INSTALAÇÃO</v>
          </cell>
          <cell r="C1416" t="str">
            <v>M</v>
          </cell>
          <cell r="D1416">
            <v>17.829999999999998</v>
          </cell>
        </row>
        <row r="1417">
          <cell r="A1417" t="str">
            <v>73786/003</v>
          </cell>
          <cell r="B1417" t="str">
            <v>TUBO DE AÇO GALVANIZADO, SEM CONEXÕES COM COSTURA Ø32MM (1.1/4") - FORNECIMENTO E INSTALAÇÃO</v>
          </cell>
          <cell r="C1417" t="str">
            <v>M</v>
          </cell>
          <cell r="D1417">
            <v>28.09</v>
          </cell>
        </row>
        <row r="1418">
          <cell r="A1418" t="str">
            <v>73786/004</v>
          </cell>
          <cell r="B1418" t="str">
            <v>TUBO DE AÇO GALVANIZADO, SEM CONEXÕES COM COSTURA Ø40MM (1.1/2") - FORNECIMENTO E INSTALAÇÃO</v>
          </cell>
          <cell r="C1418" t="str">
            <v>M</v>
          </cell>
          <cell r="D1418">
            <v>31.2</v>
          </cell>
        </row>
        <row r="1419">
          <cell r="A1419" t="str">
            <v>73786/005</v>
          </cell>
          <cell r="B1419" t="str">
            <v>TUBO DE AÇO GALVANIZADO, SEM CONEXÕES COM COSTURA Ø50MM (2") - FORNECIMENTO E INSTALAÇÃO</v>
          </cell>
          <cell r="C1419" t="str">
            <v>M</v>
          </cell>
          <cell r="D1419">
            <v>42.88</v>
          </cell>
        </row>
        <row r="1420">
          <cell r="A1420" t="str">
            <v>73786/006</v>
          </cell>
          <cell r="B1420" t="str">
            <v>TUBO DE AÇO GALVANIZADO, SEM CONEXÕES COM COSTURA Ø65MM (2.1/2") - FORNECIMENTO E INSTALAÇÃO</v>
          </cell>
          <cell r="C1420" t="str">
            <v>M</v>
          </cell>
          <cell r="D1420">
            <v>55.9</v>
          </cell>
        </row>
        <row r="1421">
          <cell r="A1421" t="str">
            <v>73786/007</v>
          </cell>
          <cell r="B1421" t="str">
            <v>TUBO DE AÇO GALVANIZADO, SEM CONEXÕES COM COSTURA Ø80MM (3") - FORNECIMENTO E INSTALAÇÃO</v>
          </cell>
          <cell r="C1421" t="str">
            <v>M</v>
          </cell>
          <cell r="D1421">
            <v>63.08</v>
          </cell>
        </row>
        <row r="1422">
          <cell r="A1422" t="str">
            <v>73786/008</v>
          </cell>
          <cell r="B1422" t="str">
            <v>TUBO DE AÇO GALVANIZADO, SEM CONEXÕES COM COSTURA Ø100MM (4") - FORNECIMENTO E INSTALAÇÃO</v>
          </cell>
          <cell r="C1422" t="str">
            <v>M</v>
          </cell>
          <cell r="D1422">
            <v>99.83</v>
          </cell>
        </row>
        <row r="1423">
          <cell r="A1423" t="str">
            <v>73786/011</v>
          </cell>
          <cell r="B1423" t="str">
            <v>TUBO ACO GALVANIZADO, C/ COSTURA S/ CONEXÕES 15MM (1/2") - FORNECIMENTO E INSTALAÇÃO</v>
          </cell>
          <cell r="C1423" t="str">
            <v>M</v>
          </cell>
          <cell r="D1423">
            <v>13.27</v>
          </cell>
        </row>
        <row r="1424">
          <cell r="A1424">
            <v>73976</v>
          </cell>
          <cell r="B1424" t="str">
            <v>TUBULAÇÃO EM AÇO GALVANIZADO C/ COSTURA C/ CONEXÕES</v>
          </cell>
          <cell r="C1424" t="str">
            <v/>
          </cell>
          <cell r="D1424" t="str">
            <v/>
          </cell>
        </row>
        <row r="1425">
          <cell r="A1425" t="str">
            <v>73976/002</v>
          </cell>
          <cell r="B1425" t="str">
            <v>TUBO DE AÇO GALVANIZADO COM COSTURA 1/2" (15MM), INCLUSIVE CONEXÕES -FORNECIMENTO E INSTALAÇÃO</v>
          </cell>
          <cell r="C1425" t="str">
            <v>M</v>
          </cell>
          <cell r="D1425">
            <v>12.23</v>
          </cell>
        </row>
        <row r="1426">
          <cell r="A1426" t="str">
            <v>73976/003</v>
          </cell>
          <cell r="B1426" t="str">
            <v>TUBO DE AÇO GALVANIZADO COM COSTURA 3/4" (20MM), INCLUSIVE CONEXÕES -FORNECIMENTO E INSTALAÇÃO</v>
          </cell>
          <cell r="C1426" t="str">
            <v>M</v>
          </cell>
          <cell r="D1426">
            <v>16.399999999999999</v>
          </cell>
        </row>
        <row r="1427">
          <cell r="A1427" t="str">
            <v>73976/004</v>
          </cell>
          <cell r="B1427" t="str">
            <v>TUBO DE AÇO GALVANIZADO COM COSTURA 1" (25MM), INCLUSIVE CONEXOES - FORNECIMENTO E INSTALACAO</v>
          </cell>
          <cell r="C1427" t="str">
            <v>M</v>
          </cell>
          <cell r="D1427">
            <v>39.46</v>
          </cell>
        </row>
        <row r="1428">
          <cell r="A1428" t="str">
            <v>73976/005</v>
          </cell>
          <cell r="B1428" t="str">
            <v>TUBO DE AÇO GALVANIZADO COM COSTURA 1.1/4" (32MM), INCLUSIVE CONEXOES- FORNECIMENTO E INSTALACAO</v>
          </cell>
          <cell r="C1428" t="str">
            <v>M</v>
          </cell>
          <cell r="D1428">
            <v>54.72</v>
          </cell>
        </row>
        <row r="1429">
          <cell r="A1429" t="str">
            <v>73976/006</v>
          </cell>
          <cell r="B1429" t="str">
            <v>TUBO DE AÇO GALVANIZADO COM COSTURA 1.1/2" (40MM), INCLUSIVE CONEXOES- FORNECIMENTO E INSTALACAO</v>
          </cell>
          <cell r="C1429" t="str">
            <v>M</v>
          </cell>
          <cell r="D1429">
            <v>59.18</v>
          </cell>
        </row>
        <row r="1430">
          <cell r="A1430" t="str">
            <v>73976/007</v>
          </cell>
          <cell r="B1430" t="str">
            <v>TUBO DE AÇO GALVANIZADO COM COSTURA 2" (50MM), INCLUSIVE CONEXOES - FORNECIMENTO E INSTALACAO</v>
          </cell>
          <cell r="C1430" t="str">
            <v>M</v>
          </cell>
          <cell r="D1430">
            <v>76.63</v>
          </cell>
        </row>
        <row r="1431">
          <cell r="A1431" t="str">
            <v>73976/008</v>
          </cell>
          <cell r="B1431" t="str">
            <v>TUBO DE AÇO GALVANIZADO COM COSTURA 2.1/2" (65MM), INCLUSIVE CONEXOES- FORNECIMENTO E INSTALACAO</v>
          </cell>
          <cell r="C1431" t="str">
            <v>M</v>
          </cell>
          <cell r="D1431">
            <v>96.02</v>
          </cell>
        </row>
        <row r="1432">
          <cell r="A1432" t="str">
            <v>73976/009</v>
          </cell>
          <cell r="B1432" t="str">
            <v>TUBO DE AÇO GALVANIZADO COM COSTURA 3" (80MM), INCLUSIVE CONEXOES - FORNECIMENTO E INSTALACAO</v>
          </cell>
          <cell r="C1432" t="str">
            <v>M</v>
          </cell>
          <cell r="D1432">
            <v>102.86</v>
          </cell>
        </row>
        <row r="1433">
          <cell r="A1433" t="str">
            <v>73976/010</v>
          </cell>
          <cell r="B1433" t="str">
            <v>TUBO DE AÇO GALVANIZADO COM COSTURA 4" (100MM), INCLUSIVE CONEXOES - FORNECIMENTO E INSTALACAO</v>
          </cell>
          <cell r="C1433" t="str">
            <v>M</v>
          </cell>
          <cell r="D1433">
            <v>148.80000000000001</v>
          </cell>
        </row>
        <row r="1434">
          <cell r="A1434" t="str">
            <v>73976/011</v>
          </cell>
          <cell r="B1434" t="str">
            <v>TUBO DE AÇO GALVANIZADO COM COSTURA 6" (150MM), INCLUSIVE CONEXÕES - INSTALAÇÃO</v>
          </cell>
          <cell r="C1434" t="str">
            <v>M</v>
          </cell>
          <cell r="D1434">
            <v>217.67</v>
          </cell>
        </row>
        <row r="1435">
          <cell r="A1435">
            <v>74061</v>
          </cell>
          <cell r="B1435" t="str">
            <v>TUBULAÇÃO EM COBRE S/ CONEXÕES</v>
          </cell>
          <cell r="C1435" t="str">
            <v/>
          </cell>
          <cell r="D1435" t="str">
            <v/>
          </cell>
        </row>
        <row r="1436">
          <cell r="A1436" t="str">
            <v>74061/001</v>
          </cell>
          <cell r="B1436" t="str">
            <v>TUBO DE COBRE CLASSE "E" 15MM - FORNECIMENTO E INSTALACAO</v>
          </cell>
          <cell r="C1436" t="str">
            <v>M</v>
          </cell>
          <cell r="D1436">
            <v>16.54</v>
          </cell>
        </row>
        <row r="1437">
          <cell r="A1437" t="str">
            <v>74061/002</v>
          </cell>
          <cell r="B1437" t="str">
            <v>TUBO DE COBRE CLASSE "E" 22MM - FORNECIMENTO E INSTALACAO</v>
          </cell>
          <cell r="C1437" t="str">
            <v>M</v>
          </cell>
          <cell r="D1437">
            <v>22.39</v>
          </cell>
        </row>
        <row r="1438">
          <cell r="A1438" t="str">
            <v>74061/003</v>
          </cell>
          <cell r="B1438" t="str">
            <v>TUBO DE COBRE CLASSE "E" 28MM - FORNECIMENTO E INSTALACAO</v>
          </cell>
          <cell r="C1438" t="str">
            <v>M</v>
          </cell>
          <cell r="D1438">
            <v>26.79</v>
          </cell>
        </row>
        <row r="1439">
          <cell r="A1439" t="str">
            <v>74061/004</v>
          </cell>
          <cell r="B1439" t="str">
            <v>TUBO DE COBRE CLASSE "E" 35MM - FORNECIMENTO E INSTALACAO</v>
          </cell>
          <cell r="C1439" t="str">
            <v>M</v>
          </cell>
          <cell r="D1439">
            <v>39</v>
          </cell>
        </row>
        <row r="1440">
          <cell r="A1440" t="str">
            <v>74061/005</v>
          </cell>
          <cell r="B1440" t="str">
            <v>TUBO DE COBRE CLASSE "E" 42MM - FORNECIMENTO E INSTALACAO</v>
          </cell>
          <cell r="C1440" t="str">
            <v>M</v>
          </cell>
          <cell r="D1440">
            <v>61.98</v>
          </cell>
        </row>
        <row r="1441">
          <cell r="A1441" t="str">
            <v>74061/006</v>
          </cell>
          <cell r="B1441" t="str">
            <v>TUBO DE COBRE CLASSE "E" 54MM - FORNECIMENTO E INSTALACAO</v>
          </cell>
          <cell r="C1441" t="str">
            <v>M</v>
          </cell>
          <cell r="D1441">
            <v>76.34</v>
          </cell>
        </row>
        <row r="1442">
          <cell r="A1442" t="str">
            <v>74061/007</v>
          </cell>
          <cell r="B1442" t="str">
            <v>TUBO DE COBRE CLASSE "E" 66MM - FORNECIMENTO E INSTALACAO</v>
          </cell>
          <cell r="C1442" t="str">
            <v>M</v>
          </cell>
          <cell r="D1442">
            <v>106.33</v>
          </cell>
        </row>
        <row r="1443">
          <cell r="A1443" t="str">
            <v>74061/008</v>
          </cell>
          <cell r="B1443" t="str">
            <v>TUBO DE COBRE CLASSE "E" 79MM - FORNECIMENTO E INSTALACAO</v>
          </cell>
          <cell r="C1443" t="str">
            <v>M</v>
          </cell>
          <cell r="D1443">
            <v>150.66</v>
          </cell>
        </row>
        <row r="1444">
          <cell r="A1444" t="str">
            <v>74061/009</v>
          </cell>
          <cell r="B1444" t="str">
            <v>TUBO DE COBRE CLASSE "E" 104MM - FORNECIMENTO E INSTALACAO</v>
          </cell>
          <cell r="C1444" t="str">
            <v>M</v>
          </cell>
          <cell r="D1444">
            <v>215.14</v>
          </cell>
        </row>
        <row r="1445">
          <cell r="A1445">
            <v>74089</v>
          </cell>
          <cell r="B1445" t="str">
            <v>TUBULAÇÃO EM PVC SERIE 'R' C/ JUNTA SOLDADA P/ ESGOTO E AGUAS PLUVIAIS</v>
          </cell>
          <cell r="C1445" t="str">
            <v/>
          </cell>
          <cell r="D1445" t="str">
            <v/>
          </cell>
        </row>
        <row r="1446">
          <cell r="A1446" t="str">
            <v>74089/001</v>
          </cell>
          <cell r="B1446" t="str">
            <v>TUBO PVC ESGOTO SÉRIE R DN 100MM JUNTA SOLDADA - FORNECIMENTO E INSTALAÇÃO</v>
          </cell>
          <cell r="C1446" t="str">
            <v>M</v>
          </cell>
          <cell r="D1446">
            <v>18.89</v>
          </cell>
        </row>
        <row r="1447">
          <cell r="A1447">
            <v>74090</v>
          </cell>
          <cell r="B1447" t="str">
            <v>TUBULAÇÃO EM PVC ROSCAVEL C/ CONEXÕES P/ AGUA FRIA</v>
          </cell>
          <cell r="C1447" t="str">
            <v/>
          </cell>
          <cell r="D1447" t="str">
            <v/>
          </cell>
        </row>
        <row r="1448">
          <cell r="A1448" t="str">
            <v>74090/001</v>
          </cell>
          <cell r="B1448" t="str">
            <v>TUBO PVC ROSCÁVEL ÁGUA FRIA 3" (75MM), INCLUSIVE CONEXÕES - FORNECIMENTO E INSTALAÇÃ</v>
          </cell>
          <cell r="C1448" t="str">
            <v>M</v>
          </cell>
          <cell r="D1448">
            <v>71.83</v>
          </cell>
        </row>
        <row r="1449">
          <cell r="A1449" t="str">
            <v>74090/002</v>
          </cell>
          <cell r="B1449" t="str">
            <v>TUBO PVC ROSCÁVEL AGUA FRIA 1" (25MM), INCLUSIVE CONEXOES - FORNECIMENTO E INSTALACAO</v>
          </cell>
          <cell r="C1449" t="str">
            <v>M</v>
          </cell>
          <cell r="D1449">
            <v>11.07</v>
          </cell>
        </row>
        <row r="1450">
          <cell r="A1450">
            <v>74165</v>
          </cell>
          <cell r="B1450" t="str">
            <v>TUBULAÇÃO EM PVC C/ CONEXÕES P/ ESGOTO E AGUAS PLUVIAIS</v>
          </cell>
          <cell r="C1450" t="str">
            <v/>
          </cell>
          <cell r="D1450" t="str">
            <v/>
          </cell>
        </row>
        <row r="1451">
          <cell r="A1451" t="str">
            <v>74165/001</v>
          </cell>
          <cell r="B1451" t="str">
            <v>TUBO PVC ESGOTO JS PREDIAL DN 40MM, INCLUSIVE CONEXOES - FORNECIMENTOE INSTALACAO</v>
          </cell>
          <cell r="C1451" t="str">
            <v>M</v>
          </cell>
          <cell r="D1451">
            <v>13.96</v>
          </cell>
        </row>
        <row r="1452">
          <cell r="A1452" t="str">
            <v>74165/002</v>
          </cell>
          <cell r="B1452" t="str">
            <v>TUBO PVC ESGOTO PREDIAL DN 50MM, INCLUSIVE CONEXOES - FORNECIMENTO E INSTALACAO</v>
          </cell>
          <cell r="C1452" t="str">
            <v>M</v>
          </cell>
          <cell r="D1452">
            <v>18.940000000000001</v>
          </cell>
        </row>
        <row r="1453">
          <cell r="A1453" t="str">
            <v>74165/003</v>
          </cell>
          <cell r="B1453" t="str">
            <v>TUBO PVC ESGOTO PREDIAL DN 75MM, INCLUSIVE CONEXOES - FORNECIMENTO E INSTALACAO</v>
          </cell>
          <cell r="C1453" t="str">
            <v>M</v>
          </cell>
          <cell r="D1453">
            <v>25.86</v>
          </cell>
        </row>
        <row r="1454">
          <cell r="A1454" t="str">
            <v>74165/004</v>
          </cell>
          <cell r="B1454" t="str">
            <v>TUBO PVC ESGOTO PREDIAL DN 100MM, INCLUSIVE CONEXOES - FORNECIMENTO EINSTALACAO</v>
          </cell>
          <cell r="C1454" t="str">
            <v>M</v>
          </cell>
          <cell r="D1454">
            <v>27.71</v>
          </cell>
        </row>
        <row r="1455">
          <cell r="A1455">
            <v>74168</v>
          </cell>
          <cell r="B1455" t="str">
            <v>TUBULAÇÃO EM PVC SERIE 'R' C/ ANEL DE BORRACHA P/ ESGOTO E AGUAS PLUVIAIS</v>
          </cell>
          <cell r="C1455" t="str">
            <v/>
          </cell>
          <cell r="D1455" t="str">
            <v/>
          </cell>
        </row>
        <row r="1456">
          <cell r="A1456" t="str">
            <v>74168/001</v>
          </cell>
          <cell r="B1456" t="str">
            <v>TUBO PVC ESGOTO SERIE R DN 150MM C/ ANEL DE BORRACHA - FORNECIMENTO EINSTALACAO</v>
          </cell>
          <cell r="C1456" t="str">
            <v>M</v>
          </cell>
          <cell r="D1456">
            <v>42.11</v>
          </cell>
        </row>
        <row r="1457">
          <cell r="A1457" t="str">
            <v>74168/002</v>
          </cell>
          <cell r="B1457" t="str">
            <v>TUBO PVC ESGOTO SERIE R DN 100MM C/ ANEL DE BORRACHA - FORNECIMENTO EINSTALACAO</v>
          </cell>
          <cell r="C1457" t="str">
            <v>M</v>
          </cell>
          <cell r="D1457">
            <v>19.36</v>
          </cell>
        </row>
        <row r="1458">
          <cell r="A1458">
            <v>75027</v>
          </cell>
          <cell r="B1458" t="str">
            <v>TUBULAÇÃO EM AÇO PRETO S/ COSTURA C/ CONEXÕES</v>
          </cell>
          <cell r="C1458" t="str">
            <v/>
          </cell>
          <cell r="D1458" t="str">
            <v/>
          </cell>
        </row>
        <row r="1459">
          <cell r="A1459" t="str">
            <v>75027/001</v>
          </cell>
          <cell r="B1459" t="str">
            <v>TUBO DE AÇO PRETO 2" SEM COSTURA SCHEDULE 40/NBR 5590, INCLUSIVE CONEXOES - FORNECIMENTO E INSTALACAO</v>
          </cell>
          <cell r="C1459" t="str">
            <v>M</v>
          </cell>
          <cell r="D1459">
            <v>93.3</v>
          </cell>
        </row>
        <row r="1460">
          <cell r="A1460" t="str">
            <v>75027/002</v>
          </cell>
          <cell r="B1460" t="str">
            <v>TUBO DE AÇO PRETO 2.1/2" SEM COSTURA SCHEDULE 40/NBR 5590, INCLUSIVE CONEXOES - FORNECIMENTO E INSTALACAO</v>
          </cell>
          <cell r="C1460" t="str">
            <v>M</v>
          </cell>
          <cell r="D1460">
            <v>103.1</v>
          </cell>
        </row>
        <row r="1461">
          <cell r="A1461" t="str">
            <v>75027/003</v>
          </cell>
          <cell r="B1461" t="str">
            <v>TUBO DE AÇO PRETO 3" SEM COSTURA SCHEDULE 40/NBR 5590, INCLUSIVE CONEXOES - FORNECIMENTO E INSTALACAO</v>
          </cell>
          <cell r="C1461" t="str">
            <v>M</v>
          </cell>
          <cell r="D1461">
            <v>115.57</v>
          </cell>
        </row>
        <row r="1462">
          <cell r="A1462" t="str">
            <v>75027/004</v>
          </cell>
          <cell r="B1462" t="str">
            <v>TUBO DE AÇO PRETO 4" SEM COSTURA SCHEDULE 40/NBR 5590, INCLUSIVE CONEXOES - FORNECIMENTO E INSTALACAO</v>
          </cell>
          <cell r="C1462" t="str">
            <v>M</v>
          </cell>
          <cell r="D1462">
            <v>166.57</v>
          </cell>
        </row>
        <row r="1463">
          <cell r="A1463" t="str">
            <v>75027/005</v>
          </cell>
          <cell r="B1463" t="str">
            <v>TUBO DE AÇO PRETO 6" SEM COSTURA SCHEDULE 40/NBR 5590, INCLUSIVE CONEXÕES - FORNECIMENTO E INSTALAÇÃO</v>
          </cell>
          <cell r="C1463" t="str">
            <v>M</v>
          </cell>
          <cell r="D1463">
            <v>257.63</v>
          </cell>
        </row>
        <row r="1464">
          <cell r="A1464">
            <v>75028</v>
          </cell>
          <cell r="B1464" t="str">
            <v>TUBULAÇÃO CERAMICA C/ REJUNTE DE ARGAMASSA</v>
          </cell>
          <cell r="C1464" t="str">
            <v/>
          </cell>
          <cell r="D1464" t="str">
            <v/>
          </cell>
        </row>
        <row r="1465">
          <cell r="A1465" t="str">
            <v>75028/001</v>
          </cell>
          <cell r="B1465" t="str">
            <v>TUBO CERAMICO 75MM REJUNTADO COM ARGAMASSA DE CIMENTO E AREIA TRACO 1:3 - FORNECIMENTO E INSTALACAO</v>
          </cell>
          <cell r="C1465" t="str">
            <v>M</v>
          </cell>
          <cell r="D1465">
            <v>9.6</v>
          </cell>
        </row>
        <row r="1466">
          <cell r="A1466" t="str">
            <v>75028/002</v>
          </cell>
          <cell r="B1466" t="str">
            <v>TUBO CERÂMICO 100MM REJUNTADO COM ARGAMASSA DE CIMENTO E AREIA TRACO 1:3 - FORNECIMENTO E INSTALACAO</v>
          </cell>
          <cell r="C1466" t="str">
            <v>M</v>
          </cell>
          <cell r="D1466">
            <v>9.77</v>
          </cell>
        </row>
        <row r="1467">
          <cell r="A1467" t="str">
            <v>75028/003</v>
          </cell>
          <cell r="B1467" t="str">
            <v>TUBO CERÂMICO 150MM REJUNTADO COM ARGAMASSA DE CIMENTO E AREIA TRACO 1:3 - FORNECIMENTO E INSTALACAO</v>
          </cell>
          <cell r="C1467" t="str">
            <v>M</v>
          </cell>
          <cell r="D1467">
            <v>12</v>
          </cell>
        </row>
        <row r="1468">
          <cell r="A1468" t="str">
            <v>75028/004</v>
          </cell>
          <cell r="B1468" t="str">
            <v>TUBO CERÂMICO 200MM REJUNTADO COM ARGAMASSA DE CIMENTO E AREIA TRACO 1:3 - FORNECIMENTO E INSTALACAO</v>
          </cell>
          <cell r="C1468" t="str">
            <v>M</v>
          </cell>
          <cell r="D1468">
            <v>17.399999999999999</v>
          </cell>
        </row>
        <row r="1469">
          <cell r="A1469" t="str">
            <v>75028/005</v>
          </cell>
          <cell r="B1469" t="str">
            <v>TUBO CERAMICO 250MM REJUNTADO COM ARGAMASSA DE CIMENTO E AREIA TRACO 1:3 - FORNECIMENTO E INSTALACAO</v>
          </cell>
          <cell r="C1469" t="str">
            <v>M</v>
          </cell>
          <cell r="D1469">
            <v>27.04</v>
          </cell>
        </row>
        <row r="1470">
          <cell r="A1470" t="str">
            <v>75028/006</v>
          </cell>
          <cell r="B1470" t="str">
            <v>TUBO CERAMICO 300MM REJUNTADO COM ARGAMASSA DE CIMENTO E AREIA TRACO 1:3 - FORNECIMENTO E INSTALACAO</v>
          </cell>
          <cell r="C1470" t="str">
            <v>M</v>
          </cell>
          <cell r="D1470">
            <v>38.83</v>
          </cell>
        </row>
        <row r="1471">
          <cell r="A1471">
            <v>75030</v>
          </cell>
          <cell r="B1471" t="str">
            <v>TUBULAÇÃO EM PVC SOLDAVEL C/ CONEXÕES P/ AGUA FRIA</v>
          </cell>
          <cell r="C1471" t="str">
            <v/>
          </cell>
          <cell r="D1471" t="str">
            <v/>
          </cell>
        </row>
        <row r="1472">
          <cell r="A1472" t="str">
            <v>75030/001</v>
          </cell>
          <cell r="B1472" t="str">
            <v>TUBO PVC SOLDAVEL AGUA FRIA DN 25MM, INCLUSIVE CONEXOES - FORNECIMENTOE INSTALACAO</v>
          </cell>
          <cell r="C1472" t="str">
            <v>M</v>
          </cell>
          <cell r="D1472">
            <v>10.37</v>
          </cell>
        </row>
        <row r="1473">
          <cell r="A1473" t="str">
            <v>75030/002</v>
          </cell>
          <cell r="B1473" t="str">
            <v>TUBO PVC SOLDAVEL AGUA FRIA DN 32MM, INCLUSIVE CONEXOES - FORNECIMENTOE INSTALACAO</v>
          </cell>
          <cell r="C1473" t="str">
            <v>M</v>
          </cell>
          <cell r="D1473">
            <v>15.3</v>
          </cell>
        </row>
        <row r="1474">
          <cell r="A1474" t="str">
            <v>75030/003</v>
          </cell>
          <cell r="B1474" t="str">
            <v>TUBO PVC SOLDAVEL AGUA FRIA DN 40MM, INCLUSIVE CONEXOES - FORNECIMENTOE INSTALACAO</v>
          </cell>
          <cell r="C1474" t="str">
            <v>M</v>
          </cell>
          <cell r="D1474">
            <v>18.93</v>
          </cell>
        </row>
        <row r="1475">
          <cell r="A1475" t="str">
            <v>75030/004</v>
          </cell>
          <cell r="B1475" t="str">
            <v>TUBO PVC SOLDAVEL AGUA FRIA DN 50MM, INCLUSIVE CONEXOES - FORNECIMENTOE INSTALACAO</v>
          </cell>
          <cell r="C1475" t="str">
            <v>M</v>
          </cell>
          <cell r="D1475">
            <v>21.63</v>
          </cell>
        </row>
        <row r="1476">
          <cell r="A1476" t="str">
            <v>75030/005</v>
          </cell>
          <cell r="B1476" t="str">
            <v>TUBO PVC SOLDAVEL AGUA FRIA DN 60MM, INCLUSIVE CONEXOES - FORNECIMENTOE INSTALACAO</v>
          </cell>
          <cell r="C1476" t="str">
            <v>M</v>
          </cell>
          <cell r="D1476">
            <v>33.15</v>
          </cell>
        </row>
        <row r="1477">
          <cell r="A1477" t="str">
            <v>75030/006</v>
          </cell>
          <cell r="B1477" t="str">
            <v>TUBO PVC SOLDAVEL AGUA FRIA DN 75MM, INCLUSIVE CONEXOES - FORNECIMENTOE INSTALACAO</v>
          </cell>
          <cell r="C1477" t="str">
            <v>M</v>
          </cell>
          <cell r="D1477">
            <v>48.08</v>
          </cell>
        </row>
        <row r="1478">
          <cell r="A1478" t="str">
            <v>75030/007</v>
          </cell>
          <cell r="B1478" t="str">
            <v>TUBO PVC SOLDAVEL AGUA FRIA DN 85MM, INCLUSIVE CONEXOES - FORNECIMENTOE INSTALACAO</v>
          </cell>
          <cell r="C1478" t="str">
            <v>M</v>
          </cell>
          <cell r="D1478">
            <v>57.75</v>
          </cell>
        </row>
        <row r="1479">
          <cell r="A1479">
            <v>75031</v>
          </cell>
          <cell r="B1479" t="str">
            <v>TUBULAÇÃO EM CPVC S/ CONEXÕES P/ AGUA QUENTE</v>
          </cell>
          <cell r="C1479" t="str">
            <v/>
          </cell>
          <cell r="D1479" t="str">
            <v/>
          </cell>
        </row>
        <row r="1480">
          <cell r="A1480" t="str">
            <v>75031/001</v>
          </cell>
          <cell r="B1480" t="str">
            <v>TUBO CPVC 15MM - FORNECIMENTO E INSTALACAO</v>
          </cell>
          <cell r="C1480" t="str">
            <v>M</v>
          </cell>
          <cell r="D1480">
            <v>8.1999999999999993</v>
          </cell>
        </row>
        <row r="1481">
          <cell r="A1481" t="str">
            <v>75031/002</v>
          </cell>
          <cell r="B1481" t="str">
            <v>TUBO CPVC 22MM - FORNECIMENTO E INSTALACAO</v>
          </cell>
          <cell r="C1481" t="str">
            <v>M</v>
          </cell>
          <cell r="D1481">
            <v>13.42</v>
          </cell>
        </row>
        <row r="1482">
          <cell r="A1482" t="str">
            <v>75031/003</v>
          </cell>
          <cell r="B1482" t="str">
            <v>TUBO CPVC 28MM - FORNECIMENTO E INSTALACAO</v>
          </cell>
          <cell r="C1482" t="str">
            <v>M</v>
          </cell>
          <cell r="D1482">
            <v>20.59</v>
          </cell>
        </row>
        <row r="1483">
          <cell r="A1483">
            <v>75051</v>
          </cell>
          <cell r="B1483" t="str">
            <v>TUBULAÇÃO EM PVC SOLDAVEL S/ CONEXÕES P/ AGUA FRIA</v>
          </cell>
          <cell r="C1483" t="str">
            <v/>
          </cell>
          <cell r="D1483" t="str">
            <v/>
          </cell>
        </row>
        <row r="1484">
          <cell r="A1484" t="str">
            <v>75051/001</v>
          </cell>
          <cell r="B1484" t="str">
            <v>TUBO DE PVC SOLDAVEL, SEM CONEXOES 20MM - FORNECIMENTO E INSTALACAO</v>
          </cell>
          <cell r="C1484" t="str">
            <v>M</v>
          </cell>
          <cell r="D1484">
            <v>3.27</v>
          </cell>
        </row>
        <row r="1485">
          <cell r="A1485" t="str">
            <v>75051/002</v>
          </cell>
          <cell r="B1485" t="str">
            <v>TUBO DE PVC SOLDAVEL, SEM CONEXOES 25MM - FORNECIMENTO E INSTALACAO</v>
          </cell>
          <cell r="C1485" t="str">
            <v>M</v>
          </cell>
          <cell r="D1485">
            <v>4.18</v>
          </cell>
        </row>
        <row r="1486">
          <cell r="A1486" t="str">
            <v>75051/003</v>
          </cell>
          <cell r="B1486" t="str">
            <v>TUBO DE PVC SOLDAVEL, SEM CONEXOES 32MM - FORNECIMENTO E INSTALACAO</v>
          </cell>
          <cell r="C1486" t="str">
            <v>M</v>
          </cell>
          <cell r="D1486">
            <v>7.21</v>
          </cell>
        </row>
        <row r="1487">
          <cell r="A1487" t="str">
            <v>75051/004</v>
          </cell>
          <cell r="B1487" t="str">
            <v>TUBO DE PVC SOLDAVEL, SEM CONEXOES 40MM - FORNECIMENTO E INSTALACAO</v>
          </cell>
          <cell r="C1487" t="str">
            <v>M</v>
          </cell>
          <cell r="D1487">
            <v>10.199999999999999</v>
          </cell>
        </row>
        <row r="1488">
          <cell r="A1488" t="str">
            <v>75051/005</v>
          </cell>
          <cell r="B1488" t="str">
            <v>TUBO DE PVC SOLDAVEL, SEM CONEXOES 50MM - FORNECIMENTO E INSTALACAO</v>
          </cell>
          <cell r="C1488" t="str">
            <v>M</v>
          </cell>
          <cell r="D1488">
            <v>12.05</v>
          </cell>
        </row>
        <row r="1489">
          <cell r="A1489" t="str">
            <v>75051/006</v>
          </cell>
          <cell r="B1489" t="str">
            <v>TUBO DE PVC SOLDAVEL, SEM CONEXOES 60MM - FORNECIMENTO E INSTALACAO</v>
          </cell>
          <cell r="C1489" t="str">
            <v>M</v>
          </cell>
          <cell r="D1489">
            <v>20.03</v>
          </cell>
        </row>
        <row r="1490">
          <cell r="A1490" t="str">
            <v>75051/007</v>
          </cell>
          <cell r="B1490" t="str">
            <v>TUBO DE PVC SOLDAVEL, SEM CONEXOES 85MM - FORNECIMENTO E INSTALACAO</v>
          </cell>
          <cell r="C1490" t="str">
            <v>M</v>
          </cell>
          <cell r="D1490">
            <v>39.1</v>
          </cell>
        </row>
        <row r="1491">
          <cell r="A1491">
            <v>180</v>
          </cell>
          <cell r="B1491" t="str">
            <v>CONEXOES</v>
          </cell>
          <cell r="C1491" t="str">
            <v/>
          </cell>
          <cell r="D1491" t="str">
            <v/>
          </cell>
        </row>
        <row r="1492">
          <cell r="A1492">
            <v>72291</v>
          </cell>
          <cell r="B1492" t="str">
            <v>CAIXA SIFONADA EM PVC 150X185X75MM SIMPLES - FORNECIMENTO E INSTALAÇÃO</v>
          </cell>
          <cell r="C1492" t="str">
            <v>UN</v>
          </cell>
          <cell r="D1492">
            <v>33.44</v>
          </cell>
        </row>
        <row r="1493">
          <cell r="A1493">
            <v>72293</v>
          </cell>
          <cell r="B1493" t="str">
            <v>CAP PVC ESGOTO 50MM (TAMPÃO) - FORNECIMENTO E INSTALAÇÃO</v>
          </cell>
          <cell r="C1493" t="str">
            <v>UN</v>
          </cell>
          <cell r="D1493">
            <v>4.24</v>
          </cell>
        </row>
        <row r="1494">
          <cell r="A1494">
            <v>72294</v>
          </cell>
          <cell r="B1494" t="str">
            <v>CAP PVC ESGOTO 75MM (TAMPÃO) - FORNECIMENTO E INSTALAÇÃO</v>
          </cell>
          <cell r="C1494" t="str">
            <v>UN</v>
          </cell>
          <cell r="D1494">
            <v>6.72</v>
          </cell>
        </row>
        <row r="1495">
          <cell r="A1495">
            <v>72295</v>
          </cell>
          <cell r="B1495" t="str">
            <v>CAP PVC ESGOTO 100MM (TAMPÃO) - FORNECIMENTO E INSTALAÇÃO</v>
          </cell>
          <cell r="C1495" t="str">
            <v>UN</v>
          </cell>
          <cell r="D1495">
            <v>9.1300000000000008</v>
          </cell>
        </row>
        <row r="1496">
          <cell r="A1496">
            <v>72297</v>
          </cell>
          <cell r="B1496" t="str">
            <v>COTOVELO DE AÇO GALVANIZADO 1.1/2" - FORNECIMENTO E INSTALAÇÃO</v>
          </cell>
          <cell r="C1496" t="str">
            <v>UN</v>
          </cell>
          <cell r="D1496">
            <v>28.86</v>
          </cell>
        </row>
        <row r="1497">
          <cell r="A1497">
            <v>72298</v>
          </cell>
          <cell r="B1497" t="str">
            <v>COTOVELO DE AÇO GALVANIZADO 1.1/4" - FORNECIMENTO E INSTALAÇÃO</v>
          </cell>
          <cell r="C1497" t="str">
            <v>UN</v>
          </cell>
          <cell r="D1497">
            <v>22.55</v>
          </cell>
        </row>
        <row r="1498">
          <cell r="A1498">
            <v>72300</v>
          </cell>
          <cell r="B1498" t="str">
            <v>COTOVELO DE AÇO GALVANIZADO 1" - FORNECIMENTO E INSTALAÇÃO</v>
          </cell>
          <cell r="C1498" t="str">
            <v>UN</v>
          </cell>
          <cell r="D1498">
            <v>14.52</v>
          </cell>
        </row>
        <row r="1499">
          <cell r="A1499">
            <v>72301</v>
          </cell>
          <cell r="B1499" t="str">
            <v>COTOVELO DE AÇO GALVANIZADO 1/2" - FORNECIMENTO E INSTALAÇÃO</v>
          </cell>
          <cell r="C1499" t="str">
            <v>UN</v>
          </cell>
          <cell r="D1499">
            <v>10.53</v>
          </cell>
        </row>
        <row r="1500">
          <cell r="A1500">
            <v>72302</v>
          </cell>
          <cell r="B1500" t="str">
            <v>COTOVELO DE AÇO GALVANIZADO 2.1/2"</v>
          </cell>
          <cell r="C1500" t="str">
            <v>UN</v>
          </cell>
          <cell r="D1500">
            <v>66.28</v>
          </cell>
        </row>
        <row r="1501">
          <cell r="A1501">
            <v>72303</v>
          </cell>
          <cell r="B1501" t="str">
            <v>COTOVELO DE AÇO GALVANIZADO 2.1/2" - FORNECIMENTO E INSTALAÇÃO</v>
          </cell>
          <cell r="C1501" t="str">
            <v>UN</v>
          </cell>
          <cell r="D1501">
            <v>39.44</v>
          </cell>
        </row>
        <row r="1502">
          <cell r="A1502">
            <v>72304</v>
          </cell>
          <cell r="B1502" t="str">
            <v>COTOVELO DE AÇO GALVANIZADO 3" - FORNECIMENTO E INSTALAÇÃO</v>
          </cell>
          <cell r="C1502" t="str">
            <v>UN</v>
          </cell>
          <cell r="D1502">
            <v>86.4</v>
          </cell>
        </row>
        <row r="1503">
          <cell r="A1503">
            <v>72305</v>
          </cell>
          <cell r="B1503" t="str">
            <v>COTOVELO DE AÇO GALVANIZADO 3/4" - FORNECIMENTO E INSTALAÇÃO</v>
          </cell>
          <cell r="C1503" t="str">
            <v>UN</v>
          </cell>
          <cell r="D1503">
            <v>11.98</v>
          </cell>
        </row>
        <row r="1504">
          <cell r="A1504">
            <v>72306</v>
          </cell>
          <cell r="B1504" t="str">
            <v>COTOVELO DE AÇO GALVANIZADO 4" - FORNECIMENTO E INSTALAÇÃO</v>
          </cell>
          <cell r="C1504" t="str">
            <v>UN</v>
          </cell>
          <cell r="D1504">
            <v>144.58000000000001</v>
          </cell>
        </row>
        <row r="1505">
          <cell r="A1505">
            <v>72307</v>
          </cell>
          <cell r="B1505" t="str">
            <v>COTOVELO DE AÇO GALVANIZADO 5" - FORNECIMENTO E INSTALAÇÃO</v>
          </cell>
          <cell r="C1505" t="str">
            <v>UN</v>
          </cell>
          <cell r="D1505">
            <v>343.61</v>
          </cell>
        </row>
        <row r="1506">
          <cell r="A1506">
            <v>72313</v>
          </cell>
          <cell r="B1506" t="str">
            <v>COTOVELO DE AÇO GALVANIZADO 6" - FORNECIMENTO E INSTALAÇÃO</v>
          </cell>
          <cell r="C1506" t="str">
            <v>UN</v>
          </cell>
          <cell r="D1506">
            <v>426.27</v>
          </cell>
        </row>
        <row r="1507">
          <cell r="A1507">
            <v>72314</v>
          </cell>
          <cell r="B1507" t="str">
            <v>COTOVELO DE COBRE 42MM, LIGAÇÃO SOLDADA - FORNECIMENTO E INSTALAÇÃO</v>
          </cell>
          <cell r="C1507" t="str">
            <v>UN</v>
          </cell>
          <cell r="D1507">
            <v>45.5</v>
          </cell>
        </row>
        <row r="1508">
          <cell r="A1508">
            <v>72317</v>
          </cell>
          <cell r="B1508" t="str">
            <v>COTOVELO DE COBRE 54MM, LIGAÇÃO SOLDADA - FORNECIMENTO E INSTALAÇÃO</v>
          </cell>
          <cell r="C1508" t="str">
            <v>UN</v>
          </cell>
          <cell r="D1508">
            <v>65.23</v>
          </cell>
        </row>
        <row r="1509">
          <cell r="A1509">
            <v>72318</v>
          </cell>
          <cell r="B1509" t="str">
            <v>COTOVELO DE COBRE 66MM, LIGAÇÃO SOLDADA - FORNECIMENTO E INSTALAÇÃO</v>
          </cell>
          <cell r="C1509" t="str">
            <v>UN</v>
          </cell>
          <cell r="D1509">
            <v>184.36</v>
          </cell>
        </row>
        <row r="1510">
          <cell r="A1510">
            <v>72320</v>
          </cell>
          <cell r="B1510" t="str">
            <v>COTOVELO DE COBRE 79MM, LIGAÇÃO SOLDADA - FORNECIMENTO E INSTALAÇÃO</v>
          </cell>
          <cell r="C1510" t="str">
            <v>UN</v>
          </cell>
          <cell r="D1510">
            <v>219.45</v>
          </cell>
        </row>
        <row r="1511">
          <cell r="A1511">
            <v>72431</v>
          </cell>
          <cell r="B1511" t="str">
            <v>TE DE PVC ROSQUEAVEL AGUA FRIA 1.1/2" - FORNECIMENTO E INSTALACAO</v>
          </cell>
          <cell r="C1511" t="str">
            <v>UN</v>
          </cell>
          <cell r="D1511">
            <v>17.34</v>
          </cell>
        </row>
        <row r="1512">
          <cell r="A1512">
            <v>72432</v>
          </cell>
          <cell r="B1512" t="str">
            <v>TE DE PVC ROSQUEAVEL AGUA FRIA 1.1/4" - FORNECIMENTO E INSTALACAO</v>
          </cell>
          <cell r="C1512" t="str">
            <v>UN</v>
          </cell>
          <cell r="D1512">
            <v>15.97</v>
          </cell>
        </row>
        <row r="1513">
          <cell r="A1513">
            <v>72433</v>
          </cell>
          <cell r="B1513" t="str">
            <v>TE DE PVC ROSQUEAVEL AGUA FRIA 1" - FORNECIMENTO E INSTALACAO</v>
          </cell>
          <cell r="C1513" t="str">
            <v>UN</v>
          </cell>
          <cell r="D1513">
            <v>8.92</v>
          </cell>
        </row>
        <row r="1514">
          <cell r="A1514">
            <v>72434</v>
          </cell>
          <cell r="B1514" t="str">
            <v>TE DE PVC ROSQUEAVEL AGUA FRIA 1/2" - FORNECIMENTO E INSTALACAO</v>
          </cell>
          <cell r="C1514" t="str">
            <v>UN</v>
          </cell>
          <cell r="D1514">
            <v>4.58</v>
          </cell>
        </row>
        <row r="1515">
          <cell r="A1515">
            <v>72435</v>
          </cell>
          <cell r="B1515" t="str">
            <v>TE DE PVC ROSQUEAVEL AGUA FRIA 2" - FORNECIMENTO E INSTALACAO</v>
          </cell>
          <cell r="C1515" t="str">
            <v>UN</v>
          </cell>
          <cell r="D1515">
            <v>27.93</v>
          </cell>
        </row>
        <row r="1516">
          <cell r="A1516">
            <v>72436</v>
          </cell>
          <cell r="B1516" t="str">
            <v>TE DE PVC ROSQUEAVEL AGUA FRIA 3/4" - FORNECIMENTO E INSTALACAO</v>
          </cell>
          <cell r="C1516" t="str">
            <v>UN</v>
          </cell>
          <cell r="D1516">
            <v>5.21</v>
          </cell>
        </row>
        <row r="1517">
          <cell r="A1517">
            <v>72437</v>
          </cell>
          <cell r="B1517" t="str">
            <v>TE DE PVC SOLDAVEL AGUA FRIA 110MM - FORNECIMENTO E INSTALACAO</v>
          </cell>
          <cell r="C1517" t="str">
            <v>UN</v>
          </cell>
          <cell r="D1517">
            <v>111.84</v>
          </cell>
        </row>
        <row r="1518">
          <cell r="A1518">
            <v>72438</v>
          </cell>
          <cell r="B1518" t="str">
            <v>TE DE PVC SOLDAVEL AGUA FRIA 20MM - FORNECIMENTO E INSTALACAO</v>
          </cell>
          <cell r="C1518" t="str">
            <v>UN</v>
          </cell>
          <cell r="D1518">
            <v>3.68</v>
          </cell>
        </row>
        <row r="1519">
          <cell r="A1519">
            <v>72439</v>
          </cell>
          <cell r="B1519" t="str">
            <v>TE DE PVC SOLDAVEL AGUA FRIA 25MM - FORNECIMENTO E INSTALACAO</v>
          </cell>
          <cell r="C1519" t="str">
            <v>UN</v>
          </cell>
          <cell r="D1519">
            <v>4.0199999999999996</v>
          </cell>
        </row>
        <row r="1520">
          <cell r="A1520">
            <v>72440</v>
          </cell>
          <cell r="B1520" t="str">
            <v>TE DE PVC SOLDAVEL AGUA FRIA 32MM - FORNECIMENTO E INSTALACAO</v>
          </cell>
          <cell r="C1520" t="str">
            <v>UN</v>
          </cell>
          <cell r="D1520">
            <v>5.64</v>
          </cell>
        </row>
        <row r="1521">
          <cell r="A1521">
            <v>72441</v>
          </cell>
          <cell r="B1521" t="str">
            <v>TE DE PVC SOLDAVEL AGUA FRIA 40MM - FORNECIMENTO E INSTALACAO</v>
          </cell>
          <cell r="C1521" t="str">
            <v>UN</v>
          </cell>
          <cell r="D1521">
            <v>9.6999999999999993</v>
          </cell>
        </row>
        <row r="1522">
          <cell r="A1522">
            <v>72442</v>
          </cell>
          <cell r="B1522" t="str">
            <v>TE DE PVC SOLDAVEL AGUA FRIA 50MM - FORNECIMENTO E INSTALACAO</v>
          </cell>
          <cell r="C1522" t="str">
            <v>UN</v>
          </cell>
          <cell r="D1522">
            <v>10.81</v>
          </cell>
        </row>
        <row r="1523">
          <cell r="A1523">
            <v>72443</v>
          </cell>
          <cell r="B1523" t="str">
            <v>TE DE PVC SOLDAVEL AGUA FRIA 60MM - FORNECIMENTO E INSTALACAO</v>
          </cell>
          <cell r="C1523" t="str">
            <v>UN</v>
          </cell>
          <cell r="D1523">
            <v>27.45</v>
          </cell>
        </row>
        <row r="1524">
          <cell r="A1524">
            <v>72444</v>
          </cell>
          <cell r="B1524" t="str">
            <v>TE DE PVC SOLDAVEL AGUA FRIA 75MM - FORNECIMENTO E INSTALACAO</v>
          </cell>
          <cell r="C1524" t="str">
            <v>UN</v>
          </cell>
          <cell r="D1524">
            <v>43.14</v>
          </cell>
        </row>
        <row r="1525">
          <cell r="A1525">
            <v>72445</v>
          </cell>
          <cell r="B1525" t="str">
            <v>TE DE PVC SOLDAVEL AGUA FRIA 85MM - FORNECIMENTO E INSTALACAO</v>
          </cell>
          <cell r="C1525" t="str">
            <v>UN</v>
          </cell>
          <cell r="D1525">
            <v>57.76</v>
          </cell>
        </row>
        <row r="1526">
          <cell r="A1526">
            <v>72446</v>
          </cell>
          <cell r="B1526" t="str">
            <v>TE REDUÇÃO PVC ROSQUEAVEL AGUA FRIA 1.1/2X3/4" - FORNECIMENTO E INSTALACAO</v>
          </cell>
          <cell r="C1526" t="str">
            <v>UN</v>
          </cell>
          <cell r="D1526">
            <v>14.99</v>
          </cell>
        </row>
        <row r="1527">
          <cell r="A1527">
            <v>72447</v>
          </cell>
          <cell r="B1527" t="str">
            <v>TE REDUÇÃO PVC ROSQUEAVEL AGUA FRIA 1X3/4" - FORNECIMENTO E INSTALACAO</v>
          </cell>
          <cell r="C1527" t="str">
            <v>UN</v>
          </cell>
          <cell r="D1527">
            <v>8.35</v>
          </cell>
        </row>
        <row r="1528">
          <cell r="A1528">
            <v>72448</v>
          </cell>
          <cell r="B1528" t="str">
            <v>TE REDUÇÃO PVC ROSQUEAVEL AGUA FRIA 3/4X1/2" - FORNECIMENTO E INSTALACAO</v>
          </cell>
          <cell r="C1528" t="str">
            <v>UN</v>
          </cell>
          <cell r="D1528">
            <v>6.25</v>
          </cell>
        </row>
        <row r="1529">
          <cell r="A1529">
            <v>72449</v>
          </cell>
          <cell r="B1529" t="str">
            <v>TE REDUÇÃO PVC SOLDAVEL AGUA FRIA 110X60MM - FORNECIMENTO E INSTALACAO</v>
          </cell>
          <cell r="C1529" t="str">
            <v>UN</v>
          </cell>
          <cell r="D1529">
            <v>75.19</v>
          </cell>
        </row>
        <row r="1530">
          <cell r="A1530">
            <v>72450</v>
          </cell>
          <cell r="B1530" t="str">
            <v>TE REDUÇÃO PVC SOLDAVEL AGUA FRIA 25X20MM - FORNECIMENTO E INSTALACAO</v>
          </cell>
          <cell r="C1530" t="str">
            <v>UN</v>
          </cell>
          <cell r="D1530">
            <v>4.95</v>
          </cell>
        </row>
        <row r="1531">
          <cell r="A1531">
            <v>72451</v>
          </cell>
          <cell r="B1531" t="str">
            <v>TE REDUÇÃO PVC SOLDAVEL AGUA FRIA 32X25MM - FORNECIMENTO E INSTALACAO</v>
          </cell>
          <cell r="C1531" t="str">
            <v>UN</v>
          </cell>
          <cell r="D1531">
            <v>7.3</v>
          </cell>
        </row>
        <row r="1532">
          <cell r="A1532">
            <v>72452</v>
          </cell>
          <cell r="B1532" t="str">
            <v>TE REDUÇÃO PVC SOLDAVEL AGUA FRIA 40X32MM - FORNECIMENTO E INSTALACAO</v>
          </cell>
          <cell r="C1532" t="str">
            <v>UN</v>
          </cell>
          <cell r="D1532">
            <v>8.7899999999999991</v>
          </cell>
        </row>
        <row r="1533">
          <cell r="A1533">
            <v>72453</v>
          </cell>
          <cell r="B1533" t="str">
            <v>TE REDUÇÃO PVC SOLDAVEL AGUA FRIA 50X20MM - FORNECIMENTO E INSTALACAO</v>
          </cell>
          <cell r="C1533" t="str">
            <v>UN</v>
          </cell>
          <cell r="D1533">
            <v>11.11</v>
          </cell>
        </row>
        <row r="1534">
          <cell r="A1534">
            <v>72454</v>
          </cell>
          <cell r="B1534" t="str">
            <v>TE REDUÇÃO PVC SOLDAVEL AGUA FRIA 50X25MM - FORNECIMENTO E INSTALACAO</v>
          </cell>
          <cell r="C1534" t="str">
            <v>UN</v>
          </cell>
          <cell r="D1534">
            <v>11.13</v>
          </cell>
        </row>
        <row r="1535">
          <cell r="A1535">
            <v>72455</v>
          </cell>
          <cell r="B1535" t="str">
            <v>TE REDUÇÃO PVC SOLDAVEL AGUA FRIA 50X32MM - FORNECIMENTO E INSTALACAO</v>
          </cell>
          <cell r="C1535" t="str">
            <v>UN</v>
          </cell>
          <cell r="D1535">
            <v>14.6</v>
          </cell>
        </row>
        <row r="1536">
          <cell r="A1536">
            <v>72456</v>
          </cell>
          <cell r="B1536" t="str">
            <v>TE REDUÇÃO PVC SOLDAVEL AGUA FRIA 50X40MM - FORNECIMENTO E INSTALACAO</v>
          </cell>
          <cell r="C1536" t="str">
            <v>UN</v>
          </cell>
          <cell r="D1536">
            <v>17.190000000000001</v>
          </cell>
        </row>
        <row r="1537">
          <cell r="A1537">
            <v>72457</v>
          </cell>
          <cell r="B1537" t="str">
            <v>TE REDUCAO PVC SOLDAVEL AGUA FRIA 75X50MM - FORNECIMENTO E INSTALACAO</v>
          </cell>
          <cell r="C1537" t="str">
            <v>UN</v>
          </cell>
          <cell r="D1537">
            <v>31.8</v>
          </cell>
        </row>
        <row r="1538">
          <cell r="A1538">
            <v>72458</v>
          </cell>
          <cell r="B1538" t="str">
            <v>TE REDUCAO PVC SOLDAVEL AGUA FRIA 85X60MM - FORNECIMENTO E INSTALACAO</v>
          </cell>
          <cell r="C1538" t="str">
            <v>UN</v>
          </cell>
          <cell r="D1538">
            <v>61.29</v>
          </cell>
        </row>
        <row r="1539">
          <cell r="A1539">
            <v>72459</v>
          </cell>
          <cell r="B1539" t="str">
            <v>TE SANITARIO 100X100MM, JUNTA SOLDADA - FORNECIMENTO E INSTALACAO</v>
          </cell>
          <cell r="C1539" t="str">
            <v>UN</v>
          </cell>
          <cell r="D1539">
            <v>19.93</v>
          </cell>
        </row>
        <row r="1540">
          <cell r="A1540">
            <v>72460</v>
          </cell>
          <cell r="B1540" t="str">
            <v>TE SANITARIO 100X100MM, COM ANEIS - FORNECIMENTO E INSTALACAO</v>
          </cell>
          <cell r="C1540" t="str">
            <v>UN</v>
          </cell>
          <cell r="D1540">
            <v>24.32</v>
          </cell>
        </row>
        <row r="1541">
          <cell r="A1541">
            <v>72461</v>
          </cell>
          <cell r="B1541" t="str">
            <v>TE SANITARIO 100X50MM, COM ANÉIS - FORNECIMENTO E INSTALACAO</v>
          </cell>
          <cell r="C1541" t="str">
            <v>UN</v>
          </cell>
          <cell r="D1541">
            <v>21.39</v>
          </cell>
        </row>
        <row r="1542">
          <cell r="A1542">
            <v>72462</v>
          </cell>
          <cell r="B1542" t="str">
            <v>TE SANITARIO 100X75MM, COM ANÉIS - FORNECIMENTO E INSTALACAO</v>
          </cell>
          <cell r="C1542" t="str">
            <v>UN</v>
          </cell>
          <cell r="D1542">
            <v>21.77</v>
          </cell>
        </row>
        <row r="1543">
          <cell r="A1543">
            <v>72463</v>
          </cell>
          <cell r="B1543" t="str">
            <v>TE SANITARIO 50X50MM, JUNTA SOLDADA - FORNECIMENTO E INSTALACAO</v>
          </cell>
          <cell r="C1543" t="str">
            <v>UN</v>
          </cell>
          <cell r="D1543">
            <v>9.9499999999999993</v>
          </cell>
        </row>
        <row r="1544">
          <cell r="A1544">
            <v>72464</v>
          </cell>
          <cell r="B1544" t="str">
            <v>TE SANITARIO 50X50MM, COM ANÉIS - FORNECIMENTO E INSTALACAO</v>
          </cell>
          <cell r="C1544" t="str">
            <v>UN</v>
          </cell>
          <cell r="D1544">
            <v>12.25</v>
          </cell>
        </row>
        <row r="1545">
          <cell r="A1545">
            <v>72465</v>
          </cell>
          <cell r="B1545" t="str">
            <v>TE SANITARIO 75X50MM, COM ANÉIS - FORNECIMENTO E INSTALACAO</v>
          </cell>
          <cell r="C1545" t="str">
            <v>UN</v>
          </cell>
          <cell r="D1545">
            <v>17.149999999999999</v>
          </cell>
        </row>
        <row r="1546">
          <cell r="A1546">
            <v>72466</v>
          </cell>
          <cell r="B1546" t="str">
            <v>TE SANITARIO 75X75MM, JUNTA SOLDADA - FORNECIMENTO E INSTALACAO</v>
          </cell>
          <cell r="C1546" t="str">
            <v>UN</v>
          </cell>
          <cell r="D1546">
            <v>17.940000000000001</v>
          </cell>
        </row>
        <row r="1547">
          <cell r="A1547">
            <v>72467</v>
          </cell>
          <cell r="B1547" t="str">
            <v>TE SANITARIO 75X75MM, COM ANEIS - FORNECIMENTO E INSTALACAO</v>
          </cell>
          <cell r="C1547" t="str">
            <v>UN</v>
          </cell>
          <cell r="D1547">
            <v>22.28</v>
          </cell>
        </row>
        <row r="1548">
          <cell r="A1548">
            <v>72474</v>
          </cell>
          <cell r="B1548" t="str">
            <v>UNIAO DE ACO GALVANIZADO 1.1/2" - FORNECIMENTO E INSTALACAO</v>
          </cell>
          <cell r="C1548" t="str">
            <v>UN</v>
          </cell>
          <cell r="D1548">
            <v>47.63</v>
          </cell>
        </row>
        <row r="1549">
          <cell r="A1549">
            <v>72475</v>
          </cell>
          <cell r="B1549" t="str">
            <v>UNIAO DE ACO GALVANIZADO 1.1/4" - FORNECIMENTO E INSTALACAO</v>
          </cell>
          <cell r="C1549" t="str">
            <v>UN</v>
          </cell>
          <cell r="D1549">
            <v>41.48</v>
          </cell>
        </row>
        <row r="1550">
          <cell r="A1550">
            <v>72476</v>
          </cell>
          <cell r="B1550" t="str">
            <v>UNIAO DE ACO GALVANIZADO 1" - FORNECIMENTO E INSTALACAO</v>
          </cell>
          <cell r="C1550" t="str">
            <v>UN</v>
          </cell>
          <cell r="D1550">
            <v>28.98</v>
          </cell>
        </row>
        <row r="1551">
          <cell r="A1551">
            <v>72477</v>
          </cell>
          <cell r="B1551" t="str">
            <v>UNIAO DE ACO GALVANIZADO 1/2" - FORNECIMENTO E INSTALACAO</v>
          </cell>
          <cell r="C1551" t="str">
            <v>UN</v>
          </cell>
          <cell r="D1551">
            <v>20.02</v>
          </cell>
        </row>
        <row r="1552">
          <cell r="A1552">
            <v>72478</v>
          </cell>
          <cell r="B1552" t="str">
            <v>UNIAO DE ACO GALVANIZADO 2.1/2" - FORNECIMENTO E INSTALACAO</v>
          </cell>
          <cell r="C1552" t="str">
            <v>UN</v>
          </cell>
          <cell r="D1552">
            <v>104.42</v>
          </cell>
        </row>
        <row r="1553">
          <cell r="A1553">
            <v>72479</v>
          </cell>
          <cell r="B1553" t="str">
            <v>UNIAO DE ACO GALVANIZADO 2" - FORNECIMENTO E INSTALACAO</v>
          </cell>
          <cell r="C1553" t="str">
            <v>UN</v>
          </cell>
          <cell r="D1553">
            <v>69.41</v>
          </cell>
        </row>
        <row r="1554">
          <cell r="A1554">
            <v>72480</v>
          </cell>
          <cell r="B1554" t="str">
            <v>UNIAO DE ACO GALVANIZADO 3" - FORNECIMENTO E INSTALACAO</v>
          </cell>
          <cell r="C1554" t="str">
            <v>UN</v>
          </cell>
          <cell r="D1554">
            <v>151.6</v>
          </cell>
        </row>
        <row r="1555">
          <cell r="A1555">
            <v>72481</v>
          </cell>
          <cell r="B1555" t="str">
            <v>UNIAO DE ACO GALVANIZADO 3/4" - FORNECIMENTO E INSTALACAO</v>
          </cell>
          <cell r="C1555" t="str">
            <v>UN</v>
          </cell>
          <cell r="D1555">
            <v>26.02</v>
          </cell>
        </row>
        <row r="1556">
          <cell r="A1556">
            <v>72482</v>
          </cell>
          <cell r="B1556" t="str">
            <v>UNIAO DE ACO GALVANIZADO 4" - FORNECIMENTO E INSTALACAO</v>
          </cell>
          <cell r="C1556" t="str">
            <v>UN</v>
          </cell>
          <cell r="D1556">
            <v>201.49</v>
          </cell>
        </row>
        <row r="1557">
          <cell r="A1557">
            <v>72539</v>
          </cell>
          <cell r="B1557" t="str">
            <v>CURVA PVC 90º ESGOTO 100X50MM COM VISITA - FORNECIMENTO E INSTALACAO</v>
          </cell>
          <cell r="C1557" t="str">
            <v>UN</v>
          </cell>
          <cell r="D1557">
            <v>16.64</v>
          </cell>
        </row>
        <row r="1558">
          <cell r="A1558">
            <v>72540</v>
          </cell>
          <cell r="B1558" t="str">
            <v>CURVA PVC 90º ESGOTO 100X75MM COM VISITA - FORNECIMENTO E INSTALACAO</v>
          </cell>
          <cell r="C1558" t="str">
            <v>UN</v>
          </cell>
          <cell r="D1558">
            <v>37.380000000000003</v>
          </cell>
        </row>
        <row r="1559">
          <cell r="A1559">
            <v>72541</v>
          </cell>
          <cell r="B1559" t="str">
            <v>CURVA PVC CURTA 90º ESGOTO 100MM - FORNECIMENTO E INSTALACAO</v>
          </cell>
          <cell r="C1559" t="str">
            <v>UN</v>
          </cell>
          <cell r="D1559">
            <v>20.64</v>
          </cell>
        </row>
        <row r="1560">
          <cell r="A1560">
            <v>72542</v>
          </cell>
          <cell r="B1560" t="str">
            <v>CURVA PVC LONGA 90º ESGOTO 100MM - FORNECIMENTO E INSTALACAO</v>
          </cell>
          <cell r="C1560" t="str">
            <v>UN</v>
          </cell>
          <cell r="D1560">
            <v>34.65</v>
          </cell>
        </row>
        <row r="1561">
          <cell r="A1561">
            <v>72543</v>
          </cell>
          <cell r="B1561" t="str">
            <v>CURVA PVC LONGA 45º ESGOTO 100MM - FORNECIMENTO E INSTALACAO</v>
          </cell>
          <cell r="C1561" t="str">
            <v>UN</v>
          </cell>
          <cell r="D1561">
            <v>35.21</v>
          </cell>
        </row>
        <row r="1562">
          <cell r="A1562">
            <v>72544</v>
          </cell>
          <cell r="B1562" t="str">
            <v>CURVA PVC CURTA 90º ESGOTO 50MM - FORNECIMENTO E INSTALACAO</v>
          </cell>
          <cell r="C1562" t="str">
            <v>UN</v>
          </cell>
          <cell r="D1562">
            <v>10.7</v>
          </cell>
        </row>
        <row r="1563">
          <cell r="A1563">
            <v>72545</v>
          </cell>
          <cell r="B1563" t="str">
            <v>CURVA PVC LONGA 90º ESGOTO 50MM - FORNECIMENTO E INSTALACAO</v>
          </cell>
          <cell r="C1563" t="str">
            <v>UN</v>
          </cell>
          <cell r="D1563">
            <v>8.93</v>
          </cell>
        </row>
        <row r="1564">
          <cell r="A1564">
            <v>72546</v>
          </cell>
          <cell r="B1564" t="str">
            <v>CURVA PVC LONGA 45º ESGOTO 50MM - FORNECIMENTO E INSTALACAO</v>
          </cell>
          <cell r="C1564" t="str">
            <v>UN</v>
          </cell>
          <cell r="D1564">
            <v>15.71</v>
          </cell>
        </row>
        <row r="1565">
          <cell r="A1565">
            <v>72547</v>
          </cell>
          <cell r="B1565" t="str">
            <v>CURVA PVC CURTA 90º ESGOTO 40MM - FORNECIMENTO E INSTALACAO</v>
          </cell>
          <cell r="C1565" t="str">
            <v>UN</v>
          </cell>
          <cell r="D1565">
            <v>5.07</v>
          </cell>
        </row>
        <row r="1566">
          <cell r="A1566">
            <v>72548</v>
          </cell>
          <cell r="B1566" t="str">
            <v>CURVA PVC LONGA 90º ESGOTO 40MM - FORNECIMENTO E INSTALACAO</v>
          </cell>
          <cell r="C1566" t="str">
            <v>UN</v>
          </cell>
          <cell r="D1566">
            <v>5.73</v>
          </cell>
        </row>
        <row r="1567">
          <cell r="A1567">
            <v>72550</v>
          </cell>
          <cell r="B1567" t="str">
            <v>CURVA PVC CURTA 90º ESGOTO 75MM - FORNECIMENTO E INSTALACAO</v>
          </cell>
          <cell r="C1567" t="str">
            <v>UN</v>
          </cell>
          <cell r="D1567">
            <v>18.3</v>
          </cell>
        </row>
        <row r="1568">
          <cell r="A1568">
            <v>72551</v>
          </cell>
          <cell r="B1568" t="str">
            <v>CURVA PVC LONGA 90º ESGOTO 75MM - FORNECIMENTO E INSTALACAO</v>
          </cell>
          <cell r="C1568" t="str">
            <v>UN</v>
          </cell>
          <cell r="D1568">
            <v>22.02</v>
          </cell>
        </row>
        <row r="1569">
          <cell r="A1569">
            <v>72552</v>
          </cell>
          <cell r="B1569" t="str">
            <v>CURVA PVC LONGA 45º ESGOTO 75MM - FORNECIMENTO E INSTALACAO</v>
          </cell>
          <cell r="C1569" t="str">
            <v>UN</v>
          </cell>
          <cell r="D1569">
            <v>32.36</v>
          </cell>
        </row>
        <row r="1570">
          <cell r="A1570">
            <v>72556</v>
          </cell>
          <cell r="B1570" t="str">
            <v>JOELHO PVC 90º ESGOTO 100MM - FORNECIMENTO E INSTALACAO</v>
          </cell>
          <cell r="C1570" t="str">
            <v>UN</v>
          </cell>
          <cell r="D1570">
            <v>14.65</v>
          </cell>
        </row>
        <row r="1571">
          <cell r="A1571">
            <v>72557</v>
          </cell>
          <cell r="B1571" t="str">
            <v>JOELHO PVC 45º ESGOTO 100MM - FORNECIMENTO E INSTALACAO</v>
          </cell>
          <cell r="C1571" t="str">
            <v>UN</v>
          </cell>
          <cell r="D1571">
            <v>14.21</v>
          </cell>
        </row>
        <row r="1572">
          <cell r="A1572">
            <v>72558</v>
          </cell>
          <cell r="B1572" t="str">
            <v>JOELHO PVC 90º ESGOTO 40MM - FORNECIMENTO E INSTALACAO</v>
          </cell>
          <cell r="C1572" t="str">
            <v>UN</v>
          </cell>
          <cell r="D1572">
            <v>5.67</v>
          </cell>
        </row>
        <row r="1573">
          <cell r="A1573">
            <v>72559</v>
          </cell>
          <cell r="B1573" t="str">
            <v>JOELHO PVC 45º ESGOTO 40MM - FORNECIMENTO E INSTALACAO</v>
          </cell>
          <cell r="C1573" t="str">
            <v>UN</v>
          </cell>
          <cell r="D1573">
            <v>5.87</v>
          </cell>
        </row>
        <row r="1574">
          <cell r="A1574">
            <v>72560</v>
          </cell>
          <cell r="B1574" t="str">
            <v>JOELHO PVC 90º ESGOTO 50MM - FORNECIMENTO E INSTALACAO</v>
          </cell>
          <cell r="C1574" t="str">
            <v>UN</v>
          </cell>
          <cell r="D1574">
            <v>6.81</v>
          </cell>
        </row>
        <row r="1575">
          <cell r="A1575">
            <v>72561</v>
          </cell>
          <cell r="B1575" t="str">
            <v>JOELHO PVC 45º ESGOTO 50MM - FORNECIMENTO E INSTALACAO</v>
          </cell>
          <cell r="C1575" t="str">
            <v>UN</v>
          </cell>
          <cell r="D1575">
            <v>7.31</v>
          </cell>
        </row>
        <row r="1576">
          <cell r="A1576">
            <v>72562</v>
          </cell>
          <cell r="B1576" t="str">
            <v>JOELHO PVC 90º ESGOTO 75MM - FORNECIMENTO E INSTALACAO</v>
          </cell>
          <cell r="C1576" t="str">
            <v>UN</v>
          </cell>
          <cell r="D1576">
            <v>11.17</v>
          </cell>
        </row>
        <row r="1577">
          <cell r="A1577">
            <v>72563</v>
          </cell>
          <cell r="B1577" t="str">
            <v>JOELHO PVC SOLDAVEL 90º AGUA FRIA 110MM - FORNECIMENTO E INSTALACAO</v>
          </cell>
          <cell r="C1577" t="str">
            <v>UN</v>
          </cell>
          <cell r="D1577">
            <v>151.05000000000001</v>
          </cell>
        </row>
        <row r="1578">
          <cell r="A1578">
            <v>72564</v>
          </cell>
          <cell r="B1578" t="str">
            <v>JOELHO PVC 45º ESGOTO 75MM - FORNECIMENTO E INSTALACAO</v>
          </cell>
          <cell r="C1578" t="str">
            <v>UN</v>
          </cell>
          <cell r="D1578">
            <v>11.81</v>
          </cell>
        </row>
        <row r="1579">
          <cell r="A1579">
            <v>72570</v>
          </cell>
          <cell r="B1579" t="str">
            <v>JOELHO PVC SOLDAVEL 45º AGUA FRIA 110MM - FORNECIMENTO E INSTALACAO</v>
          </cell>
          <cell r="C1579" t="str">
            <v>UN</v>
          </cell>
          <cell r="D1579">
            <v>138.79</v>
          </cell>
        </row>
        <row r="1580">
          <cell r="A1580">
            <v>72571</v>
          </cell>
          <cell r="B1580" t="str">
            <v>JOELHO PVC SOLDAVEL 90º AGUA FRIA 20MM - FORNECIMENTO E INSTALACAO</v>
          </cell>
          <cell r="C1580" t="str">
            <v>UN</v>
          </cell>
          <cell r="D1580">
            <v>3.37</v>
          </cell>
        </row>
        <row r="1581">
          <cell r="A1581">
            <v>72572</v>
          </cell>
          <cell r="B1581" t="str">
            <v>JOELHO PVC SOLDAVEL 45º AGUA FRIA 20MM - FORNECIMENTO E INSTALACAO</v>
          </cell>
          <cell r="C1581" t="str">
            <v>UN</v>
          </cell>
          <cell r="D1581">
            <v>3.52</v>
          </cell>
        </row>
        <row r="1582">
          <cell r="A1582">
            <v>72573</v>
          </cell>
          <cell r="B1582" t="str">
            <v>JOELHO PVC SOLDAVEL 90º AGUA FRIA 25MM - FORNECIMENTO E INSTALACAO</v>
          </cell>
          <cell r="C1582" t="str">
            <v>UN</v>
          </cell>
          <cell r="D1582">
            <v>3.68</v>
          </cell>
        </row>
        <row r="1583">
          <cell r="A1583">
            <v>72574</v>
          </cell>
          <cell r="B1583" t="str">
            <v>JOELHO PVC SOLDAVEL 45º AGUA FRIA 25MM - FORNECIMENTO E INSTALACAO</v>
          </cell>
          <cell r="C1583" t="str">
            <v>UN</v>
          </cell>
          <cell r="D1583">
            <v>4.2300000000000004</v>
          </cell>
        </row>
        <row r="1584">
          <cell r="A1584">
            <v>72575</v>
          </cell>
          <cell r="B1584" t="str">
            <v>JOELHO PVC SOLDAVEL 90º AGUA FRIA 32MM - FORNECIMENTO E INSTALACAO</v>
          </cell>
          <cell r="C1584" t="str">
            <v>UN</v>
          </cell>
          <cell r="D1584">
            <v>4.55</v>
          </cell>
        </row>
        <row r="1585">
          <cell r="A1585">
            <v>72576</v>
          </cell>
          <cell r="B1585" t="str">
            <v>JOELHO PVC SOLDAVEL 45º AGUA FRIA 32MM - FORNECIMENTO E INSTALACAO</v>
          </cell>
          <cell r="C1585" t="str">
            <v>UN</v>
          </cell>
          <cell r="D1585">
            <v>5.79</v>
          </cell>
        </row>
        <row r="1586">
          <cell r="A1586">
            <v>72577</v>
          </cell>
          <cell r="B1586" t="str">
            <v>JOELHO PVC SOLDAVEL 90º AGUA FRIA 40MM - FORNECIMENTO E INSTALACAO</v>
          </cell>
          <cell r="C1586" t="str">
            <v>UN</v>
          </cell>
          <cell r="D1586">
            <v>7.31</v>
          </cell>
        </row>
        <row r="1587">
          <cell r="A1587">
            <v>72578</v>
          </cell>
          <cell r="B1587" t="str">
            <v>JOELHO PVC SOLDAVEL 45º AGUA FRIA 40MM - FORNECIMENTO E INSTALACAO</v>
          </cell>
          <cell r="C1587" t="str">
            <v>UN</v>
          </cell>
          <cell r="D1587">
            <v>8.0500000000000007</v>
          </cell>
        </row>
        <row r="1588">
          <cell r="A1588">
            <v>72579</v>
          </cell>
          <cell r="B1588" t="str">
            <v>JOELHO PVC SOLDAVEL 90º AGUA FRIA 50MM - FORNECIMENTO E INSTALACAO</v>
          </cell>
          <cell r="C1588" t="str">
            <v>UN</v>
          </cell>
          <cell r="D1588">
            <v>7.96</v>
          </cell>
        </row>
        <row r="1589">
          <cell r="A1589">
            <v>72580</v>
          </cell>
          <cell r="B1589" t="str">
            <v>JOELHO PVC SOLDAVEL 45º AGUA FRIA 50MM - FORNECIMENTO E INSTALACAO</v>
          </cell>
          <cell r="C1589" t="str">
            <v>UN</v>
          </cell>
          <cell r="D1589">
            <v>9.1999999999999993</v>
          </cell>
        </row>
        <row r="1590">
          <cell r="A1590">
            <v>72581</v>
          </cell>
          <cell r="B1590" t="str">
            <v>JOELHO PVC SOLDAVEL 90º AGUA FRIA 60MM - FORNECIMENTO E INSTALACAO</v>
          </cell>
          <cell r="C1590" t="str">
            <v>UN</v>
          </cell>
          <cell r="D1590">
            <v>22.28</v>
          </cell>
        </row>
        <row r="1591">
          <cell r="A1591">
            <v>72582</v>
          </cell>
          <cell r="B1591" t="str">
            <v>JOELHO PVC SOLDAVEL 45º AGUA FRIA 60MM - FORNECIMENTO E INSTALACAO</v>
          </cell>
          <cell r="C1591" t="str">
            <v>UN</v>
          </cell>
          <cell r="D1591">
            <v>21.88</v>
          </cell>
        </row>
        <row r="1592">
          <cell r="A1592">
            <v>72583</v>
          </cell>
          <cell r="B1592" t="str">
            <v>JOELHO PVC SOLDAVEL 90º AGUA FRIA 75MM - FORNECIMENTO E INSTALACAO</v>
          </cell>
          <cell r="C1592" t="str">
            <v>UN</v>
          </cell>
          <cell r="D1592">
            <v>60.7</v>
          </cell>
        </row>
        <row r="1593">
          <cell r="A1593">
            <v>72584</v>
          </cell>
          <cell r="B1593" t="str">
            <v>JOELHO PVC SOLDAVEL 45º AGUA FRIA 75MM - FORNECIMENTO E INSTALACAO</v>
          </cell>
          <cell r="C1593" t="str">
            <v>UN</v>
          </cell>
          <cell r="D1593">
            <v>46.41</v>
          </cell>
        </row>
        <row r="1594">
          <cell r="A1594">
            <v>72585</v>
          </cell>
          <cell r="B1594" t="str">
            <v>JOELHO PVC SOLDAVEL 90º AGUA FRIA 85MM - FORNECIMENTO E INSTALACAO</v>
          </cell>
          <cell r="C1594" t="str">
            <v>UN</v>
          </cell>
          <cell r="D1594">
            <v>68.47</v>
          </cell>
        </row>
        <row r="1595">
          <cell r="A1595">
            <v>72586</v>
          </cell>
          <cell r="B1595" t="str">
            <v>JOELHO PVC SOLDAVEL 45º AGUA FRIA 85MM - FORNECIMENTO E INSTALACAO</v>
          </cell>
          <cell r="C1595" t="str">
            <v>UN</v>
          </cell>
          <cell r="D1595">
            <v>52.64</v>
          </cell>
        </row>
        <row r="1596">
          <cell r="A1596">
            <v>72587</v>
          </cell>
          <cell r="B1596" t="str">
            <v>JOELHO PVC ROSQUEAVEL 90º AGUA FRIA 1.1/2" - FORNECIMENTO E INSTALACAO</v>
          </cell>
          <cell r="C1596" t="str">
            <v>UN</v>
          </cell>
          <cell r="D1596">
            <v>13.16</v>
          </cell>
        </row>
        <row r="1597">
          <cell r="A1597">
            <v>72588</v>
          </cell>
          <cell r="B1597" t="str">
            <v>JOELHO PVC ROSQUEAVEL 45º AGUA FRIA 1.1/2" - FORNECIMENTO E INSTALACAO</v>
          </cell>
          <cell r="C1597" t="str">
            <v>UN</v>
          </cell>
          <cell r="D1597">
            <v>14.86</v>
          </cell>
        </row>
        <row r="1598">
          <cell r="A1598">
            <v>72589</v>
          </cell>
          <cell r="B1598" t="str">
            <v>JOELHO PVC ROSQUEAVEL 90º AGUA FRIA 1.1/4" - FORNECIMENTO E INSTALACAO</v>
          </cell>
          <cell r="C1598" t="str">
            <v>UN</v>
          </cell>
          <cell r="D1598">
            <v>12.28</v>
          </cell>
        </row>
        <row r="1599">
          <cell r="A1599">
            <v>72590</v>
          </cell>
          <cell r="B1599" t="str">
            <v>JOELHO PVC ROSQUEAVEL 45º AGUA FRIA 1.1/4" - FORNECIMENTO E INSTALACAO</v>
          </cell>
          <cell r="C1599" t="str">
            <v>UN</v>
          </cell>
          <cell r="D1599">
            <v>10.67</v>
          </cell>
        </row>
        <row r="1600">
          <cell r="A1600">
            <v>72591</v>
          </cell>
          <cell r="B1600" t="str">
            <v>JOELHO PVC ROSQUEAVEL 90º AGUA FRIA 1" - FORNECIMENTO E INSTALACAO</v>
          </cell>
          <cell r="C1600" t="str">
            <v>UN</v>
          </cell>
          <cell r="D1600">
            <v>6.5</v>
          </cell>
        </row>
        <row r="1601">
          <cell r="A1601">
            <v>72592</v>
          </cell>
          <cell r="B1601" t="str">
            <v>JOELHO PVC ROSQUEAVEL 45º AGUA FRIA 1" - FORNECIMENTO E INSTALACAO</v>
          </cell>
          <cell r="C1601" t="str">
            <v>UN</v>
          </cell>
          <cell r="D1601">
            <v>9.76</v>
          </cell>
        </row>
        <row r="1602">
          <cell r="A1602">
            <v>72593</v>
          </cell>
          <cell r="B1602" t="str">
            <v>JOELHO PVC ROSQUEAVEL 90º AGUA FRIA 1/2" - FORNECIMENTO E INSTALACAO</v>
          </cell>
          <cell r="C1602" t="str">
            <v>UN</v>
          </cell>
          <cell r="D1602">
            <v>4.13</v>
          </cell>
        </row>
        <row r="1603">
          <cell r="A1603">
            <v>72594</v>
          </cell>
          <cell r="B1603" t="str">
            <v>JOELHO PVC ROSQUEAVEL 45º AGUA FRIA 1/2" - FORNECIMENTO E INSTALACAO</v>
          </cell>
          <cell r="C1603" t="str">
            <v>UN</v>
          </cell>
          <cell r="D1603">
            <v>4.87</v>
          </cell>
        </row>
        <row r="1604">
          <cell r="A1604">
            <v>72595</v>
          </cell>
          <cell r="B1604" t="str">
            <v>JOELHO PVC ROSQUEAVEL 90º AGUA FRIA 2" - FORNECIMENTO E INSTALACAO</v>
          </cell>
          <cell r="C1604" t="str">
            <v>UN</v>
          </cell>
          <cell r="D1604">
            <v>23.01</v>
          </cell>
        </row>
        <row r="1605">
          <cell r="A1605">
            <v>72596</v>
          </cell>
          <cell r="B1605" t="str">
            <v>JOELHO PVC ROSQUEAVEL 45º AGUA FRIA 2" - FORNECIMENTO E INSTALACAO</v>
          </cell>
          <cell r="C1605" t="str">
            <v>UN</v>
          </cell>
          <cell r="D1605">
            <v>20.100000000000001</v>
          </cell>
        </row>
        <row r="1606">
          <cell r="A1606">
            <v>72597</v>
          </cell>
          <cell r="B1606" t="str">
            <v>JOELHO PVC ROSQUEAVEL 90º AGUA FRIA 3/4" - FORNECIMENTO E INSTALACAO</v>
          </cell>
          <cell r="C1606" t="str">
            <v>UN</v>
          </cell>
          <cell r="D1606">
            <v>4.92</v>
          </cell>
        </row>
        <row r="1607">
          <cell r="A1607">
            <v>72598</v>
          </cell>
          <cell r="B1607" t="str">
            <v>JOELHO PVC ROSQUEAVEL 45º AGUA FRIA 3/4" - FORNECIMENTO E INSTALACAO</v>
          </cell>
          <cell r="C1607" t="str">
            <v>UN</v>
          </cell>
          <cell r="D1607">
            <v>5.76</v>
          </cell>
        </row>
        <row r="1608">
          <cell r="A1608">
            <v>72599</v>
          </cell>
          <cell r="B1608" t="str">
            <v>JOELHO REDUCAO PVC ROSQUEAVEL 90º AGUA FRIA 1X3/4" - FORNECIMENTO E INSTALACAO</v>
          </cell>
          <cell r="C1608" t="str">
            <v>UN</v>
          </cell>
          <cell r="D1608">
            <v>6.53</v>
          </cell>
        </row>
        <row r="1609">
          <cell r="A1609">
            <v>72600</v>
          </cell>
          <cell r="B1609" t="str">
            <v>JOELHO REDUCAO PVC ROSQUEAVEL 90º AGUA FRIA 3/4X1/2" - FORNECIMENTO EINSTALACAO</v>
          </cell>
          <cell r="C1609" t="str">
            <v>UN</v>
          </cell>
          <cell r="D1609">
            <v>5.0999999999999996</v>
          </cell>
        </row>
        <row r="1610">
          <cell r="A1610">
            <v>72601</v>
          </cell>
          <cell r="B1610" t="str">
            <v>JOELHO REDUCAO PVC SOLDAVEL 90º AGUA FRIA 25X20MM - FORNECIMENTO E INSTALACAO</v>
          </cell>
          <cell r="C1610" t="str">
            <v>UN</v>
          </cell>
          <cell r="D1610">
            <v>4.57</v>
          </cell>
        </row>
        <row r="1611">
          <cell r="A1611">
            <v>72602</v>
          </cell>
          <cell r="B1611" t="str">
            <v>JOELHO REDUCAO PVC SOLDAVEL 90º AGUA FRIA 32X25MM - FORNECIMENTO E INSTALACAO</v>
          </cell>
          <cell r="C1611" t="str">
            <v>UN</v>
          </cell>
          <cell r="D1611">
            <v>5.44</v>
          </cell>
        </row>
        <row r="1612">
          <cell r="A1612">
            <v>72603</v>
          </cell>
          <cell r="B1612" t="str">
            <v>JUNCAO PVC ESGOTO 100X100MM - FORNECIMENTO E INSTALACAO</v>
          </cell>
          <cell r="C1612" t="str">
            <v>UN</v>
          </cell>
          <cell r="D1612">
            <v>22.96</v>
          </cell>
        </row>
        <row r="1613">
          <cell r="A1613">
            <v>72604</v>
          </cell>
          <cell r="B1613" t="str">
            <v>JUNCAO PVC ESGOTO 50X50MM - FORNECIMENTO E INSTALACAO</v>
          </cell>
          <cell r="C1613" t="str">
            <v>UN</v>
          </cell>
          <cell r="D1613">
            <v>9.84</v>
          </cell>
        </row>
        <row r="1614">
          <cell r="A1614">
            <v>72605</v>
          </cell>
          <cell r="B1614" t="str">
            <v>JUNCAO PVC ESGOTO 75X75MM - FORNECIMENTO E INSTALACAO</v>
          </cell>
          <cell r="C1614" t="str">
            <v>UN</v>
          </cell>
          <cell r="D1614">
            <v>17.79</v>
          </cell>
        </row>
        <row r="1615">
          <cell r="A1615">
            <v>72609</v>
          </cell>
          <cell r="B1615" t="str">
            <v>JUNCAO DUPLA PVC ESGOTO 100X100X100MM - FORNECIMENTO E INSTALACAO</v>
          </cell>
          <cell r="C1615" t="str">
            <v>UN</v>
          </cell>
          <cell r="D1615">
            <v>35.07</v>
          </cell>
        </row>
        <row r="1616">
          <cell r="A1616">
            <v>72610</v>
          </cell>
          <cell r="B1616" t="str">
            <v>JUNCAO DUPLA PVC ESGOTO 75X75X75MM - FORNECIMENTO E INSTALACAO</v>
          </cell>
          <cell r="C1616" t="str">
            <v>UN</v>
          </cell>
          <cell r="D1616">
            <v>20.52</v>
          </cell>
        </row>
        <row r="1617">
          <cell r="A1617">
            <v>72611</v>
          </cell>
          <cell r="B1617" t="str">
            <v>LUVA DE ACO GALVANIZADO 1.1/2" - FORNECIMENTO E INSTALACAO</v>
          </cell>
          <cell r="C1617" t="str">
            <v>UN</v>
          </cell>
          <cell r="D1617">
            <v>18.32</v>
          </cell>
        </row>
        <row r="1618">
          <cell r="A1618">
            <v>72612</v>
          </cell>
          <cell r="B1618" t="str">
            <v>LUVA DE ACO GALVANIZADO 1.1/4" - FORNECIMENTO E INSTALACAO</v>
          </cell>
          <cell r="C1618" t="str">
            <v>UN</v>
          </cell>
          <cell r="D1618">
            <v>14.61</v>
          </cell>
        </row>
        <row r="1619">
          <cell r="A1619">
            <v>72613</v>
          </cell>
          <cell r="B1619" t="str">
            <v>LUVA DE ACO GALVANIZADO 1" - FORNECIMENTO E INSTALACAO</v>
          </cell>
          <cell r="C1619" t="str">
            <v>UN</v>
          </cell>
          <cell r="D1619">
            <v>11.43</v>
          </cell>
        </row>
        <row r="1620">
          <cell r="A1620">
            <v>72614</v>
          </cell>
          <cell r="B1620" t="str">
            <v>LUVA DE ACO GALVANIZADO 1/2" - FORNECIMENTO E INSTALACAO</v>
          </cell>
          <cell r="C1620" t="str">
            <v>UN</v>
          </cell>
          <cell r="D1620">
            <v>7.09</v>
          </cell>
        </row>
        <row r="1621">
          <cell r="A1621">
            <v>72615</v>
          </cell>
          <cell r="B1621" t="str">
            <v>LUVA DE ACO GALVANIZADO 2.1/2" - FORNECIMENTO E INSTALACAO</v>
          </cell>
          <cell r="C1621" t="str">
            <v>UN</v>
          </cell>
          <cell r="D1621">
            <v>43.7</v>
          </cell>
        </row>
        <row r="1622">
          <cell r="A1622">
            <v>72616</v>
          </cell>
          <cell r="B1622" t="str">
            <v>LUVA DE ACO GALVANIZADO 2" - FORNECIMENTO E INSTALACAO</v>
          </cell>
          <cell r="C1622" t="str">
            <v>UN</v>
          </cell>
          <cell r="D1622">
            <v>25.28</v>
          </cell>
        </row>
        <row r="1623">
          <cell r="A1623">
            <v>72617</v>
          </cell>
          <cell r="B1623" t="str">
            <v>LUVA DE ACO GALVANIZADO 3" - FORNECIMENTO E INSTALACAO</v>
          </cell>
          <cell r="C1623" t="str">
            <v>UN</v>
          </cell>
          <cell r="D1623">
            <v>62.03</v>
          </cell>
        </row>
        <row r="1624">
          <cell r="A1624">
            <v>72618</v>
          </cell>
          <cell r="B1624" t="str">
            <v>LUVA DE ACO GALVANIZADO 3/4" - FORNECIMENTO E INSTALACAO</v>
          </cell>
          <cell r="C1624" t="str">
            <v>UN</v>
          </cell>
          <cell r="D1624">
            <v>8.89</v>
          </cell>
        </row>
        <row r="1625">
          <cell r="A1625">
            <v>72619</v>
          </cell>
          <cell r="B1625" t="str">
            <v>LUVA DE ACO GALVANIZADO 4" - FORNECIMENTO E INSTALACAO</v>
          </cell>
          <cell r="C1625" t="str">
            <v>UN</v>
          </cell>
          <cell r="D1625">
            <v>89.22</v>
          </cell>
        </row>
        <row r="1626">
          <cell r="A1626">
            <v>72620</v>
          </cell>
          <cell r="B1626" t="str">
            <v>LUVA DE ACO GALVANIZADO 5" - FORNECIMENTO E INSTALACAO</v>
          </cell>
          <cell r="C1626" t="str">
            <v>UN</v>
          </cell>
          <cell r="D1626">
            <v>170.5</v>
          </cell>
        </row>
        <row r="1627">
          <cell r="A1627">
            <v>72621</v>
          </cell>
          <cell r="B1627" t="str">
            <v>LUVA DE ACO GALVANIZADO 6" - FORNECIMENTO E INSTALACAO</v>
          </cell>
          <cell r="C1627" t="str">
            <v>UN</v>
          </cell>
          <cell r="D1627">
            <v>241.54</v>
          </cell>
        </row>
        <row r="1628">
          <cell r="A1628">
            <v>72622</v>
          </cell>
          <cell r="B1628" t="str">
            <v>LUVA DE COBRE SEM ANEL SOLDA 15MM - FORNECIMENTO E INSTALACAO</v>
          </cell>
          <cell r="C1628" t="str">
            <v>UN</v>
          </cell>
          <cell r="D1628">
            <v>4.08</v>
          </cell>
        </row>
        <row r="1629">
          <cell r="A1629">
            <v>72623</v>
          </cell>
          <cell r="B1629" t="str">
            <v>LUVA DE COBRE SEM ANEL SOLDA 28MM - FORNECIMENTO E INSTALACAO</v>
          </cell>
          <cell r="C1629" t="str">
            <v>UN</v>
          </cell>
          <cell r="D1629">
            <v>9.19</v>
          </cell>
        </row>
        <row r="1630">
          <cell r="A1630">
            <v>72624</v>
          </cell>
          <cell r="B1630" t="str">
            <v>LUVA DE COBRE SEM ANEL SOLDA 42MM - FORNECIMENTO E INSTALACAO</v>
          </cell>
          <cell r="C1630" t="str">
            <v>UN</v>
          </cell>
          <cell r="D1630">
            <v>25.33</v>
          </cell>
        </row>
        <row r="1631">
          <cell r="A1631">
            <v>72625</v>
          </cell>
          <cell r="B1631" t="str">
            <v>LUVA DE COBRE SEM ANEL SOLDA 54MM - FORNECIMENTO E INSTALACAO</v>
          </cell>
          <cell r="C1631" t="str">
            <v>UN</v>
          </cell>
          <cell r="D1631">
            <v>37.409999999999997</v>
          </cell>
        </row>
        <row r="1632">
          <cell r="A1632">
            <v>72626</v>
          </cell>
          <cell r="B1632" t="str">
            <v>LUVA DE COBRE SEM ANEL SOLDA 66MM - FORNECIMENTO E INSTALACAO</v>
          </cell>
          <cell r="C1632" t="str">
            <v>UN</v>
          </cell>
          <cell r="D1632">
            <v>101.87</v>
          </cell>
        </row>
        <row r="1633">
          <cell r="A1633">
            <v>72627</v>
          </cell>
          <cell r="B1633" t="str">
            <v>LUVA DE COBRE SEM ANEL SOLDA 79MM - FORNECIMENTO E INSTALACAO</v>
          </cell>
          <cell r="C1633" t="str">
            <v>UN</v>
          </cell>
          <cell r="D1633">
            <v>138.62</v>
          </cell>
        </row>
        <row r="1634">
          <cell r="A1634">
            <v>72628</v>
          </cell>
          <cell r="B1634" t="str">
            <v>LUVA PVC ESGOTO 100MM - FORNECIMENTO E INSTALACAO</v>
          </cell>
          <cell r="C1634" t="str">
            <v>UN</v>
          </cell>
          <cell r="D1634">
            <v>9.3800000000000008</v>
          </cell>
        </row>
        <row r="1635">
          <cell r="A1635">
            <v>72629</v>
          </cell>
          <cell r="B1635" t="str">
            <v>LUVA PVC ESGOTO 40MM - FORNECIMENTO E INSTALACAO</v>
          </cell>
          <cell r="C1635" t="str">
            <v>UN</v>
          </cell>
          <cell r="D1635">
            <v>3.32</v>
          </cell>
        </row>
        <row r="1636">
          <cell r="A1636">
            <v>72630</v>
          </cell>
          <cell r="B1636" t="str">
            <v>LUVA PVC ESGOTO 50MM - FORNECIMENTO E INSTALACAO</v>
          </cell>
          <cell r="C1636" t="str">
            <v>UN</v>
          </cell>
          <cell r="D1636">
            <v>4.8499999999999996</v>
          </cell>
        </row>
        <row r="1637">
          <cell r="A1637">
            <v>72631</v>
          </cell>
          <cell r="B1637" t="str">
            <v>LUVA PVC ESGOTO 75MM - FORNECIMENTO E INSTALACAO</v>
          </cell>
          <cell r="C1637" t="str">
            <v>UN</v>
          </cell>
          <cell r="D1637">
            <v>7.17</v>
          </cell>
        </row>
        <row r="1638">
          <cell r="A1638">
            <v>72632</v>
          </cell>
          <cell r="B1638" t="str">
            <v>LUVA PVC ROSQUEAVEL AGUA FRIA 1.1/2" - FORNECIMENTO E INSTALACAO</v>
          </cell>
          <cell r="C1638" t="str">
            <v>UN</v>
          </cell>
          <cell r="D1638">
            <v>5.85</v>
          </cell>
        </row>
        <row r="1639">
          <cell r="A1639">
            <v>72633</v>
          </cell>
          <cell r="B1639" t="str">
            <v>LUVA PVC ROSQUEAVEL AGUA FRIA 1.1/4" - FORNECIMENTO E INSTALACAO</v>
          </cell>
          <cell r="C1639" t="str">
            <v>UN</v>
          </cell>
          <cell r="D1639">
            <v>5.78</v>
          </cell>
        </row>
        <row r="1640">
          <cell r="A1640">
            <v>72634</v>
          </cell>
          <cell r="B1640" t="str">
            <v>LUVA PVC ROSQUEAVEL AGUA FRIA 1" - FORNECIMENTO E INSTALACAO</v>
          </cell>
          <cell r="C1640" t="str">
            <v>UN</v>
          </cell>
          <cell r="D1640">
            <v>3.96</v>
          </cell>
        </row>
        <row r="1641">
          <cell r="A1641">
            <v>72635</v>
          </cell>
          <cell r="B1641" t="str">
            <v>LUVA PVC ROSQUEAVEL AGUA FRIA 1/2" - FORNECIMENTO E INSTALACAO</v>
          </cell>
          <cell r="C1641" t="str">
            <v>UN</v>
          </cell>
          <cell r="D1641">
            <v>2.38</v>
          </cell>
        </row>
        <row r="1642">
          <cell r="A1642">
            <v>72636</v>
          </cell>
          <cell r="B1642" t="str">
            <v>LUVA PVC ROSQUEAVEL AGUA FRIA 2.1/2" - FORNECIMENTO E INSTALACAO</v>
          </cell>
          <cell r="C1642" t="str">
            <v>UN</v>
          </cell>
          <cell r="D1642">
            <v>14.65</v>
          </cell>
        </row>
        <row r="1643">
          <cell r="A1643">
            <v>72637</v>
          </cell>
          <cell r="B1643" t="str">
            <v>LUVA PVC ROSQUEAVEL AGUA FRIA 2" - FORNECIMENTO E INSTALACAO</v>
          </cell>
          <cell r="C1643" t="str">
            <v>UN</v>
          </cell>
          <cell r="D1643">
            <v>10.68</v>
          </cell>
        </row>
        <row r="1644">
          <cell r="A1644">
            <v>72638</v>
          </cell>
          <cell r="B1644" t="str">
            <v>LUVA PVC ROSQUEAVEL AGUA FRIA 3" - FORNECIMENTO E INSTALACAO</v>
          </cell>
          <cell r="C1644" t="str">
            <v>UN</v>
          </cell>
          <cell r="D1644">
            <v>17.37</v>
          </cell>
        </row>
        <row r="1645">
          <cell r="A1645">
            <v>72639</v>
          </cell>
          <cell r="B1645" t="str">
            <v>LUVA PVC ROSQUEAVEL AGUA FRIA 3/4" - FORNECIMENTO E INSTALACAO</v>
          </cell>
          <cell r="C1645" t="str">
            <v>UN</v>
          </cell>
          <cell r="D1645">
            <v>2.92</v>
          </cell>
        </row>
        <row r="1646">
          <cell r="A1646">
            <v>72640</v>
          </cell>
          <cell r="B1646" t="str">
            <v>LUVA PVC ROSQUEAVEL AGUA FRIA 4" - FORNECIMENTO E INSTALACAO</v>
          </cell>
          <cell r="C1646" t="str">
            <v>UN</v>
          </cell>
          <cell r="D1646">
            <v>27.26</v>
          </cell>
        </row>
        <row r="1647">
          <cell r="A1647">
            <v>72641</v>
          </cell>
          <cell r="B1647" t="str">
            <v>LUVA PVC SOLDAVEL AGUA FRIA 110MM - FORNECIMENTO E INSTALACAO</v>
          </cell>
          <cell r="C1647" t="str">
            <v>UN</v>
          </cell>
          <cell r="D1647">
            <v>55.24</v>
          </cell>
        </row>
        <row r="1648">
          <cell r="A1648">
            <v>72642</v>
          </cell>
          <cell r="B1648" t="str">
            <v>LUVA PVC SOLDAVEL AGUA FRIA 20MM - FORNECIMENTO E INSTALACAO</v>
          </cell>
          <cell r="C1648" t="str">
            <v>UN</v>
          </cell>
          <cell r="D1648">
            <v>2.15</v>
          </cell>
        </row>
        <row r="1649">
          <cell r="A1649">
            <v>72643</v>
          </cell>
          <cell r="B1649" t="str">
            <v>LUVA PVC SOLDAVEL AGUA FRIA 25MM - FORNECIMENTO E INSTALACAO</v>
          </cell>
          <cell r="C1649" t="str">
            <v>UN</v>
          </cell>
          <cell r="D1649">
            <v>2.39</v>
          </cell>
        </row>
        <row r="1650">
          <cell r="A1650">
            <v>72644</v>
          </cell>
          <cell r="B1650" t="str">
            <v>LUVA PVC SOLDAVEL AGUA FRIA 32MM - FORNECIMENTO E INSTALACAO</v>
          </cell>
          <cell r="C1650" t="str">
            <v>UN</v>
          </cell>
          <cell r="D1650">
            <v>3.33</v>
          </cell>
        </row>
        <row r="1651">
          <cell r="A1651">
            <v>72645</v>
          </cell>
          <cell r="B1651" t="str">
            <v>LUVA PVC SOLDAVEL AGUA FRIA 40MM - FORNECIMENTO E INSTALACAO</v>
          </cell>
          <cell r="C1651" t="str">
            <v>UN</v>
          </cell>
          <cell r="D1651">
            <v>5.33</v>
          </cell>
        </row>
        <row r="1652">
          <cell r="A1652">
            <v>72646</v>
          </cell>
          <cell r="B1652" t="str">
            <v>LUVA PVC SOLDAVEL AGUA FRIA 50MM - FORNECIMENTO E INSTALACAO</v>
          </cell>
          <cell r="C1652" t="str">
            <v>UN</v>
          </cell>
          <cell r="D1652">
            <v>5.62</v>
          </cell>
        </row>
        <row r="1653">
          <cell r="A1653">
            <v>72647</v>
          </cell>
          <cell r="B1653" t="str">
            <v>LUVA PVC SOLDAVEL AGUA FRIA 60MM - FORNECIMENTO E INSTALACAO</v>
          </cell>
          <cell r="C1653" t="str">
            <v>UN</v>
          </cell>
          <cell r="D1653">
            <v>13.29</v>
          </cell>
        </row>
        <row r="1654">
          <cell r="A1654">
            <v>72648</v>
          </cell>
          <cell r="B1654" t="str">
            <v>LUVA PVC SOLDAVEL AGUA FRIA 75MM - FORNECIMENTO E INSTALACAO</v>
          </cell>
          <cell r="C1654" t="str">
            <v>UN</v>
          </cell>
          <cell r="D1654">
            <v>17.05</v>
          </cell>
        </row>
        <row r="1655">
          <cell r="A1655">
            <v>72649</v>
          </cell>
          <cell r="B1655" t="str">
            <v>LUVA PVC SOLDAVEL AGUA FRIA 85MM - FORNECIMENTO E INSTALACAO</v>
          </cell>
          <cell r="C1655" t="str">
            <v>UN</v>
          </cell>
          <cell r="D1655">
            <v>41.07</v>
          </cell>
        </row>
        <row r="1656">
          <cell r="A1656">
            <v>72650</v>
          </cell>
          <cell r="B1656" t="str">
            <v>LUVA REDUCAO ACO GALVANIZADO 1.1/2X1.1/4" - FORNECIMENTO E INSTALACAO</v>
          </cell>
          <cell r="C1656" t="str">
            <v>UN</v>
          </cell>
          <cell r="D1656">
            <v>25.61</v>
          </cell>
        </row>
        <row r="1657">
          <cell r="A1657">
            <v>72651</v>
          </cell>
          <cell r="B1657" t="str">
            <v>LUVA REDUCAO ACO GALVANIZADO 1.1/2X1" - FORNECIMENTO E INSTALACAO</v>
          </cell>
          <cell r="C1657" t="str">
            <v>UN</v>
          </cell>
          <cell r="D1657">
            <v>24.76</v>
          </cell>
        </row>
        <row r="1658">
          <cell r="A1658">
            <v>72652</v>
          </cell>
          <cell r="B1658" t="str">
            <v>LUVA REDUCAO ACO GALVANIZADO 1.1/2X3/4" - FORNECIMENTO E INSTALACAO</v>
          </cell>
          <cell r="C1658" t="str">
            <v>UN</v>
          </cell>
          <cell r="D1658">
            <v>23.37</v>
          </cell>
        </row>
        <row r="1659">
          <cell r="A1659">
            <v>72653</v>
          </cell>
          <cell r="B1659" t="str">
            <v>LUVA REDUCAO ACO GALVANIZADO 1.1/4X1" - FORNECIMENTO E INSTALACAO</v>
          </cell>
          <cell r="C1659" t="str">
            <v>UN</v>
          </cell>
          <cell r="D1659">
            <v>19.649999999999999</v>
          </cell>
        </row>
        <row r="1660">
          <cell r="A1660">
            <v>72654</v>
          </cell>
          <cell r="B1660" t="str">
            <v>LUVA REDUCAO ACO GALVANIZADO 1.1/4X1/2" - FORNECIMENTO E INSTALACAO</v>
          </cell>
          <cell r="C1660" t="str">
            <v>UN</v>
          </cell>
          <cell r="D1660">
            <v>17.77</v>
          </cell>
        </row>
        <row r="1661">
          <cell r="A1661">
            <v>72655</v>
          </cell>
          <cell r="B1661" t="str">
            <v>LUVA REDUCAO ACO GALVANIZADO 1.1/4X3/4" - FORNECIMENTO E INSTALACAO</v>
          </cell>
          <cell r="C1661" t="str">
            <v>UN</v>
          </cell>
          <cell r="D1661">
            <v>18.62</v>
          </cell>
        </row>
        <row r="1662">
          <cell r="A1662">
            <v>72656</v>
          </cell>
          <cell r="B1662" t="str">
            <v>LUVA REDUCAO ACO GALVANIZADO 1X1/2" - FORNECIMENTO E INSTALACAO</v>
          </cell>
          <cell r="C1662" t="str">
            <v>UN</v>
          </cell>
          <cell r="D1662">
            <v>13.53</v>
          </cell>
        </row>
        <row r="1663">
          <cell r="A1663">
            <v>72657</v>
          </cell>
          <cell r="B1663" t="str">
            <v>LUVA REDUCAO ACO GALVANIZADO 1X3/4" - FORNECIMENTO E INSTALACAO</v>
          </cell>
          <cell r="C1663" t="str">
            <v>UN</v>
          </cell>
          <cell r="D1663">
            <v>14.3</v>
          </cell>
        </row>
        <row r="1664">
          <cell r="A1664">
            <v>72658</v>
          </cell>
          <cell r="B1664" t="str">
            <v>LUVA REDUCAO ACO GALVANIZADO 2.1/2X1.1/2" - FORNECIMENTO E INSTALACAO</v>
          </cell>
          <cell r="C1664" t="str">
            <v>UN</v>
          </cell>
          <cell r="D1664">
            <v>51.83</v>
          </cell>
        </row>
        <row r="1665">
          <cell r="A1665">
            <v>72659</v>
          </cell>
          <cell r="B1665" t="str">
            <v>LUVA REDUCAO ACO GALVANIZADO 2.1/2X2" - FORNECIMENTO E INSTALACAO</v>
          </cell>
          <cell r="C1665" t="str">
            <v>UN</v>
          </cell>
          <cell r="D1665">
            <v>52.19</v>
          </cell>
        </row>
        <row r="1666">
          <cell r="A1666">
            <v>72660</v>
          </cell>
          <cell r="B1666" t="str">
            <v>LUVA REDUCAO ACO GALVANIZADO 2X1.1/2" - FORNECIMENTO E INSTALACAO</v>
          </cell>
          <cell r="C1666" t="str">
            <v>UN</v>
          </cell>
          <cell r="D1666">
            <v>33.97</v>
          </cell>
        </row>
        <row r="1667">
          <cell r="A1667">
            <v>72661</v>
          </cell>
          <cell r="B1667" t="str">
            <v>LUVA REDUCAO ACO GALVANIZADO 2X1.1/4" - FORNECIMENTO E INSTALACAO</v>
          </cell>
          <cell r="C1667" t="str">
            <v>UN</v>
          </cell>
          <cell r="D1667">
            <v>33.25</v>
          </cell>
        </row>
        <row r="1668">
          <cell r="A1668">
            <v>72662</v>
          </cell>
          <cell r="B1668" t="str">
            <v>LUVA REDUCAO ACO GALVANIZADO 2X1" - FORNECIMENTO E INSTALACAO</v>
          </cell>
          <cell r="C1668" t="str">
            <v>UN</v>
          </cell>
          <cell r="D1668">
            <v>32.72</v>
          </cell>
        </row>
        <row r="1669">
          <cell r="A1669">
            <v>72663</v>
          </cell>
          <cell r="B1669" t="str">
            <v>LUVA REDUCAO ACO GALVANIZADO 3/4X1/2" - FORNECIMENTO E INSTALACAO</v>
          </cell>
          <cell r="C1669" t="str">
            <v>UN</v>
          </cell>
          <cell r="D1669">
            <v>10.75</v>
          </cell>
        </row>
        <row r="1670">
          <cell r="A1670">
            <v>72664</v>
          </cell>
          <cell r="B1670" t="str">
            <v>LUVA REDUCAO ACO GALVANIZADO 3X1.1/2" - FORNECIMENTO E INSTALACAO</v>
          </cell>
          <cell r="C1670" t="str">
            <v>UN</v>
          </cell>
          <cell r="D1670">
            <v>69.510000000000005</v>
          </cell>
        </row>
        <row r="1671">
          <cell r="A1671">
            <v>72665</v>
          </cell>
          <cell r="B1671" t="str">
            <v>LUVA REDUCAO ACO GALVANIZADO 3X2.1/2" - FORNECIMENTO E INSTALACAO</v>
          </cell>
          <cell r="C1671" t="str">
            <v>UN</v>
          </cell>
          <cell r="D1671">
            <v>70.39</v>
          </cell>
        </row>
        <row r="1672">
          <cell r="A1672">
            <v>72666</v>
          </cell>
          <cell r="B1672" t="str">
            <v>LUVA REDUCAO ACO GALVANIZADO 3X2" - FORNECIMENTO E INSTALACAO</v>
          </cell>
          <cell r="C1672" t="str">
            <v>UN</v>
          </cell>
          <cell r="D1672">
            <v>69.87</v>
          </cell>
        </row>
        <row r="1673">
          <cell r="A1673">
            <v>72667</v>
          </cell>
          <cell r="B1673" t="str">
            <v>LUVA REDUCAO ACO GALVANIZADO 4X2.1/2" - FORNECIMENTO E INSTALACAO</v>
          </cell>
          <cell r="C1673" t="str">
            <v>UN</v>
          </cell>
          <cell r="D1673">
            <v>97.55</v>
          </cell>
        </row>
        <row r="1674">
          <cell r="A1674">
            <v>72668</v>
          </cell>
          <cell r="B1674" t="str">
            <v>LUVA REDUCAO ACO GALVANIZADO 4X2" - FORNECIMENTO E INSTALACAO</v>
          </cell>
          <cell r="C1674" t="str">
            <v>UN</v>
          </cell>
          <cell r="D1674">
            <v>97.21</v>
          </cell>
        </row>
        <row r="1675">
          <cell r="A1675">
            <v>72669</v>
          </cell>
          <cell r="B1675" t="str">
            <v>LUVA REDUCAO ACO GALVANIZADO 4X3" - FORNECIMENTO E INSTALACAO</v>
          </cell>
          <cell r="C1675" t="str">
            <v>UN</v>
          </cell>
          <cell r="D1675">
            <v>100.59</v>
          </cell>
        </row>
        <row r="1676">
          <cell r="A1676">
            <v>72670</v>
          </cell>
          <cell r="B1676" t="str">
            <v>NIPLE DE PVC ROSQUEAVEL AGUA FRIA 1" - FORNECIMENTO E INSTALACAO</v>
          </cell>
          <cell r="C1676" t="str">
            <v>UN</v>
          </cell>
          <cell r="D1676">
            <v>3.74</v>
          </cell>
        </row>
        <row r="1677">
          <cell r="A1677">
            <v>72671</v>
          </cell>
          <cell r="B1677" t="str">
            <v>NIPLE DE PVC ROSQUEAVEL AGUA FRIA 1/2" - FORNECIMENTO E INSTALACAO</v>
          </cell>
          <cell r="C1677" t="str">
            <v>UN</v>
          </cell>
          <cell r="D1677">
            <v>2.5499999999999998</v>
          </cell>
        </row>
        <row r="1678">
          <cell r="A1678">
            <v>72672</v>
          </cell>
          <cell r="B1678" t="str">
            <v>NIPLE DE PVC ROSQUEAVEL AGUA FRIA 2" - FORNECIMENTO E INSTALACAO</v>
          </cell>
          <cell r="C1678" t="str">
            <v>UN</v>
          </cell>
          <cell r="D1678">
            <v>9.6300000000000008</v>
          </cell>
        </row>
        <row r="1679">
          <cell r="A1679">
            <v>72673</v>
          </cell>
          <cell r="B1679" t="str">
            <v>NIPLE DE ACO GALVANIZADO 1.1/2" - FORNECIMENTO E INSTALACAO</v>
          </cell>
          <cell r="C1679" t="str">
            <v>UN</v>
          </cell>
          <cell r="D1679">
            <v>15.09</v>
          </cell>
        </row>
        <row r="1680">
          <cell r="A1680">
            <v>72674</v>
          </cell>
          <cell r="B1680" t="str">
            <v>NIPLE DE ACO GALVANIZADO 1.1/4" - FORNECIMENTO E INSTALACAO</v>
          </cell>
          <cell r="C1680" t="str">
            <v>UN</v>
          </cell>
          <cell r="D1680">
            <v>13.31</v>
          </cell>
        </row>
        <row r="1681">
          <cell r="A1681">
            <v>72675</v>
          </cell>
          <cell r="B1681" t="str">
            <v>NIPLE DE ACO GALVANIZADO 1" - FORNECIMENTO E INSTALACAO</v>
          </cell>
          <cell r="C1681" t="str">
            <v>UN</v>
          </cell>
          <cell r="D1681">
            <v>10.6</v>
          </cell>
        </row>
        <row r="1682">
          <cell r="A1682">
            <v>72676</v>
          </cell>
          <cell r="B1682" t="str">
            <v>NIPLE DE ACO GALVANIZADO 1/2" - FORNECIMENTO E INSTALACAO</v>
          </cell>
          <cell r="C1682" t="str">
            <v>UN</v>
          </cell>
          <cell r="D1682">
            <v>6.4</v>
          </cell>
        </row>
        <row r="1683">
          <cell r="A1683">
            <v>72677</v>
          </cell>
          <cell r="B1683" t="str">
            <v>NIPLE DE ACO GALVANIZADO 2.1/2" - FORNECIMENTO E INSTALACAO</v>
          </cell>
          <cell r="C1683" t="str">
            <v>UN</v>
          </cell>
          <cell r="D1683">
            <v>36.28</v>
          </cell>
        </row>
        <row r="1684">
          <cell r="A1684">
            <v>72678</v>
          </cell>
          <cell r="B1684" t="str">
            <v>NIPLE DE ACO GALVANIZADO 2" - FORNECIMENTO E INSTALACAO</v>
          </cell>
          <cell r="C1684" t="str">
            <v>UN</v>
          </cell>
          <cell r="D1684">
            <v>27.02</v>
          </cell>
        </row>
        <row r="1685">
          <cell r="A1685">
            <v>72679</v>
          </cell>
          <cell r="B1685" t="str">
            <v>NIPLE DE ACO GALVANIZADO 3" - FORNECIMENTO E INSTALACAO</v>
          </cell>
          <cell r="C1685" t="str">
            <v>UN</v>
          </cell>
          <cell r="D1685">
            <v>49.63</v>
          </cell>
        </row>
        <row r="1686">
          <cell r="A1686">
            <v>72680</v>
          </cell>
          <cell r="B1686" t="str">
            <v>NIPLE DE ACO GALVANIZADO 3/4" - FORNECIMENTO E INSTALACAO</v>
          </cell>
          <cell r="C1686" t="str">
            <v>UN</v>
          </cell>
          <cell r="D1686">
            <v>7.81</v>
          </cell>
        </row>
        <row r="1687">
          <cell r="A1687">
            <v>72681</v>
          </cell>
          <cell r="B1687" t="str">
            <v>NIPLE DE ACO GALVANIZADO 4" - FORNECIMENTO E INSTALACAO</v>
          </cell>
          <cell r="C1687" t="str">
            <v>UN</v>
          </cell>
          <cell r="D1687">
            <v>74.599999999999994</v>
          </cell>
        </row>
        <row r="1688">
          <cell r="A1688">
            <v>72682</v>
          </cell>
          <cell r="B1688" t="str">
            <v>NIPLE DE ACO GALVANIZADO 5" - FORNECIMENTO E INSTALACAO</v>
          </cell>
          <cell r="C1688" t="str">
            <v>UN</v>
          </cell>
          <cell r="D1688">
            <v>128.35</v>
          </cell>
        </row>
        <row r="1689">
          <cell r="A1689">
            <v>72683</v>
          </cell>
          <cell r="B1689" t="str">
            <v>NIPLE DE ACO GALVANIZADO 6" - FORNECIMENTO E INSTALACAO</v>
          </cell>
          <cell r="C1689" t="str">
            <v>UN</v>
          </cell>
          <cell r="D1689">
            <v>155.66999999999999</v>
          </cell>
        </row>
        <row r="1690">
          <cell r="A1690">
            <v>72686</v>
          </cell>
          <cell r="B1690" t="str">
            <v>REDUCAO DE PVC ROSQUEAVEL AGUA FRIA 1.1/2X1.1/4" - FORNECIMENTO E INSTALACAO</v>
          </cell>
          <cell r="C1690" t="str">
            <v>UN</v>
          </cell>
          <cell r="D1690">
            <v>7.31</v>
          </cell>
        </row>
        <row r="1691">
          <cell r="A1691">
            <v>72687</v>
          </cell>
          <cell r="B1691" t="str">
            <v>REDUCAO DE PVC ROSQUEAVEL AGUA FRIA 1.1/2X1" - FORNECIMENTO E INSTALACAO</v>
          </cell>
          <cell r="C1691" t="str">
            <v>UN</v>
          </cell>
          <cell r="D1691">
            <v>8.81</v>
          </cell>
        </row>
        <row r="1692">
          <cell r="A1692">
            <v>72688</v>
          </cell>
          <cell r="B1692" t="str">
            <v>REDUCAO DE PVC ROSQUEAVEL AGUA FRIA 1.1/2X3/4" - FORNECIMENTO E INSTALACAO</v>
          </cell>
          <cell r="C1692" t="str">
            <v>UN</v>
          </cell>
          <cell r="D1692">
            <v>8.4</v>
          </cell>
        </row>
        <row r="1693">
          <cell r="A1693">
            <v>72689</v>
          </cell>
          <cell r="B1693" t="str">
            <v>REDUCAO DE PVC ROSQUEAVEL AGUA FRIA 1.1/4X1" - FORNECIMENTO E INSTALACAO</v>
          </cell>
          <cell r="C1693" t="str">
            <v>UN</v>
          </cell>
          <cell r="D1693">
            <v>5.18</v>
          </cell>
        </row>
        <row r="1694">
          <cell r="A1694">
            <v>72690</v>
          </cell>
          <cell r="B1694" t="str">
            <v>REDUCAO DE PVC ROSQUEAVEL AGUA FRIA 1.1/4X3/4" - FORNECIMENTO E INSTALACAO</v>
          </cell>
          <cell r="C1694" t="str">
            <v>UN</v>
          </cell>
          <cell r="D1694">
            <v>4.76</v>
          </cell>
        </row>
        <row r="1695">
          <cell r="A1695">
            <v>72691</v>
          </cell>
          <cell r="B1695" t="str">
            <v>REDUCAO DE PVC ROSQUEAVEL AGUA FRIA 1X1/2" - FORNECIMENTO E INSTALACAO</v>
          </cell>
          <cell r="C1695" t="str">
            <v>UN</v>
          </cell>
          <cell r="D1695">
            <v>3.92</v>
          </cell>
        </row>
        <row r="1696">
          <cell r="A1696">
            <v>72692</v>
          </cell>
          <cell r="B1696" t="str">
            <v>REDUCAO DE PVC ROSQUEAVEL AGUA FRIA 1X3/4" - FORNECIMENTO E INSTALACAO</v>
          </cell>
          <cell r="C1696" t="str">
            <v>UN</v>
          </cell>
          <cell r="D1696">
            <v>3.52</v>
          </cell>
        </row>
        <row r="1697">
          <cell r="A1697">
            <v>72693</v>
          </cell>
          <cell r="B1697" t="str">
            <v>REDUCAO DE PVC ROSQUEAVEL AGUA FRIA 2X1.1/2" - FORNECIMENTO E INSTALACAO</v>
          </cell>
          <cell r="C1697" t="str">
            <v>UN</v>
          </cell>
          <cell r="D1697">
            <v>12.18</v>
          </cell>
        </row>
        <row r="1698">
          <cell r="A1698">
            <v>72694</v>
          </cell>
          <cell r="B1698" t="str">
            <v>REDUCAO DE PVC ROSQUEAVEL AGUA FRIA 2X1.1/4" - FORNECIMENTO E INSTALACAO</v>
          </cell>
          <cell r="C1698" t="str">
            <v>UN</v>
          </cell>
          <cell r="D1698">
            <v>12.56</v>
          </cell>
        </row>
        <row r="1699">
          <cell r="A1699">
            <v>72695</v>
          </cell>
          <cell r="B1699" t="str">
            <v>REDUCAO DE PVC ROSQUEAVEL AGUA FRIA 2X1" - FORNECIMENTO E INSTALACAO</v>
          </cell>
          <cell r="C1699" t="str">
            <v>UN</v>
          </cell>
          <cell r="D1699">
            <v>13.72</v>
          </cell>
        </row>
        <row r="1700">
          <cell r="A1700">
            <v>72696</v>
          </cell>
          <cell r="B1700" t="str">
            <v>REDUCAO DE PVC ROSQUEAVEL AGUA FRIA 3/4X1/2" - FORNECIMENTO E INSTALACAO</v>
          </cell>
          <cell r="C1700" t="str">
            <v>UN</v>
          </cell>
          <cell r="D1700">
            <v>2.38</v>
          </cell>
        </row>
        <row r="1701">
          <cell r="A1701">
            <v>72697</v>
          </cell>
          <cell r="B1701" t="str">
            <v>REDUCAO DE PVC SOLDAVEL AGUA FRIA 110X60MM - FORNECIMENTO E INSTALACAO</v>
          </cell>
          <cell r="C1701" t="str">
            <v>UN</v>
          </cell>
          <cell r="D1701">
            <v>27.84</v>
          </cell>
        </row>
        <row r="1702">
          <cell r="A1702">
            <v>72698</v>
          </cell>
          <cell r="B1702" t="str">
            <v>REDUCAO DE PVC SOLDAVEL AGUA FRIA 110X75MM - FORNECIMENTO E INSTALACAO</v>
          </cell>
          <cell r="C1702" t="str">
            <v>UN</v>
          </cell>
          <cell r="D1702">
            <v>32.08</v>
          </cell>
        </row>
        <row r="1703">
          <cell r="A1703">
            <v>72699</v>
          </cell>
          <cell r="B1703" t="str">
            <v>REDUCAO DE PVC SOLDAVEL AGUA FRIA 32X20MM - FORNECIMENTO E INSTALACAO</v>
          </cell>
          <cell r="C1703" t="str">
            <v>UN</v>
          </cell>
          <cell r="D1703">
            <v>3.24</v>
          </cell>
        </row>
        <row r="1704">
          <cell r="A1704">
            <v>72700</v>
          </cell>
          <cell r="B1704" t="str">
            <v>REDUCAO DE PVC SOLDAVEL AGUA FRIA 40X20MM - FORNECIMENTO E INSTALACAO</v>
          </cell>
          <cell r="C1704" t="str">
            <v>UN</v>
          </cell>
          <cell r="D1704">
            <v>4.16</v>
          </cell>
        </row>
        <row r="1705">
          <cell r="A1705">
            <v>72701</v>
          </cell>
          <cell r="B1705" t="str">
            <v>REDUCAO DE PVC SOLDAVEL AGUA FRIA 40X25MM - FORNECIMENTO E INSTALACAO</v>
          </cell>
          <cell r="C1705" t="str">
            <v>UN</v>
          </cell>
          <cell r="D1705">
            <v>4.63</v>
          </cell>
        </row>
        <row r="1706">
          <cell r="A1706">
            <v>72702</v>
          </cell>
          <cell r="B1706" t="str">
            <v>REDUCAO DE PVC SOLDAVEL AGUA FRIA 50X20MM - FORNECIMENTO E INSTALACAO</v>
          </cell>
          <cell r="C1706" t="str">
            <v>UN</v>
          </cell>
          <cell r="D1706">
            <v>5.21</v>
          </cell>
        </row>
        <row r="1707">
          <cell r="A1707">
            <v>72703</v>
          </cell>
          <cell r="B1707" t="str">
            <v>REDUCAO DE PVC SOLDAVEL AGUA FRIA 50X25MM - FORNECIMENTO E INSTALACAO</v>
          </cell>
          <cell r="C1707" t="str">
            <v>UN</v>
          </cell>
          <cell r="D1707">
            <v>5.33</v>
          </cell>
        </row>
        <row r="1708">
          <cell r="A1708">
            <v>72704</v>
          </cell>
          <cell r="B1708" t="str">
            <v>REDUCAO DE PVC SOLDAVEL AGUA FRIA 50X32MM - FORNECIMENTO E INSTALACAO</v>
          </cell>
          <cell r="C1708" t="str">
            <v>UN</v>
          </cell>
          <cell r="D1708">
            <v>6.49</v>
          </cell>
        </row>
        <row r="1709">
          <cell r="A1709">
            <v>72705</v>
          </cell>
          <cell r="B1709" t="str">
            <v>REDUCAO DE PVC SOLDAVEL AGUA FRIA 60X25MM - FORNECIMENTO E INSTALACAO</v>
          </cell>
          <cell r="C1709" t="str">
            <v>UN</v>
          </cell>
          <cell r="D1709">
            <v>9.49</v>
          </cell>
        </row>
        <row r="1710">
          <cell r="A1710">
            <v>72706</v>
          </cell>
          <cell r="B1710" t="str">
            <v>REDUCAO DE PVC SOLDAVEL AGUA FRIA 60X32MM - FORNECIMENTO E INSTALACAO</v>
          </cell>
          <cell r="C1710" t="str">
            <v>UN</v>
          </cell>
          <cell r="D1710">
            <v>11.36</v>
          </cell>
        </row>
        <row r="1711">
          <cell r="A1711">
            <v>72707</v>
          </cell>
          <cell r="B1711" t="str">
            <v>REDUCAO DE PVC SOLDAVEL AGUA FRIA 60X40MM - FORNECIMENTO E INSTALACAO</v>
          </cell>
          <cell r="C1711" t="str">
            <v>UN</v>
          </cell>
          <cell r="D1711">
            <v>12.67</v>
          </cell>
        </row>
        <row r="1712">
          <cell r="A1712">
            <v>72708</v>
          </cell>
          <cell r="B1712" t="str">
            <v>REDUCAO DE PVC SOLDAVEL AGUA FRIA 60X50MM - FORNECIMENTO E INSTALACAO</v>
          </cell>
          <cell r="C1712" t="str">
            <v>UN</v>
          </cell>
          <cell r="D1712">
            <v>16.02</v>
          </cell>
        </row>
        <row r="1713">
          <cell r="A1713">
            <v>72709</v>
          </cell>
          <cell r="B1713" t="str">
            <v>REDUCAO DE PVC SOLDAVEL AGUA FRIA 75X50MM - FORNECIMENTO E INSTALACAO</v>
          </cell>
          <cell r="C1713" t="str">
            <v>UN</v>
          </cell>
          <cell r="D1713">
            <v>18.18</v>
          </cell>
        </row>
        <row r="1714">
          <cell r="A1714">
            <v>72710</v>
          </cell>
          <cell r="B1714" t="str">
            <v>REDUCAO DE PVC SOLDAVEL AGUA FRIA 85X60MM - FORNECIMENTO E INSTALACAO</v>
          </cell>
          <cell r="C1714" t="str">
            <v>UN</v>
          </cell>
          <cell r="D1714">
            <v>20.04</v>
          </cell>
        </row>
        <row r="1715">
          <cell r="A1715">
            <v>72712</v>
          </cell>
          <cell r="B1715" t="str">
            <v>TE DE ACO GALVANIZADO 1.1/2" - FORNECIMENTO E INSTALACAO</v>
          </cell>
          <cell r="C1715" t="str">
            <v>UN</v>
          </cell>
          <cell r="D1715">
            <v>31.8</v>
          </cell>
        </row>
        <row r="1716">
          <cell r="A1716">
            <v>72713</v>
          </cell>
          <cell r="B1716" t="str">
            <v>TE DE ACO GALVANIZADO 1.1/4" - FORNECIMENTO E INSTALACAO</v>
          </cell>
          <cell r="C1716" t="str">
            <v>UN</v>
          </cell>
          <cell r="D1716">
            <v>26.86</v>
          </cell>
        </row>
        <row r="1717">
          <cell r="A1717">
            <v>72714</v>
          </cell>
          <cell r="B1717" t="str">
            <v>TE DE ACO GALVANIZADO 1" - FORNECIMENTO E INSTALACAO</v>
          </cell>
          <cell r="C1717" t="str">
            <v>UN</v>
          </cell>
          <cell r="D1717">
            <v>18.420000000000002</v>
          </cell>
        </row>
        <row r="1718">
          <cell r="A1718">
            <v>72715</v>
          </cell>
          <cell r="B1718" t="str">
            <v>TE DE ACO GALVANIZADO 2.1/2" - FORNECIMENTO E INSTALACAO</v>
          </cell>
          <cell r="C1718" t="str">
            <v>UN</v>
          </cell>
          <cell r="D1718">
            <v>79.22</v>
          </cell>
        </row>
        <row r="1719">
          <cell r="A1719">
            <v>72716</v>
          </cell>
          <cell r="B1719" t="str">
            <v>TE DE ACO GALVANIZADO 2" - FORNECIMENTO E INSTALACAO</v>
          </cell>
          <cell r="C1719" t="str">
            <v>UN</v>
          </cell>
          <cell r="D1719">
            <v>50.12</v>
          </cell>
        </row>
        <row r="1720">
          <cell r="A1720">
            <v>72717</v>
          </cell>
          <cell r="B1720" t="str">
            <v>TE DE ACO GALVANIZADO 3" - FORNECIMENTO E INSTALACAO</v>
          </cell>
          <cell r="C1720" t="str">
            <v>UN</v>
          </cell>
          <cell r="D1720">
            <v>99.51</v>
          </cell>
        </row>
        <row r="1721">
          <cell r="A1721">
            <v>72718</v>
          </cell>
          <cell r="B1721" t="str">
            <v>TE DE ACO GALVANIZADO 3/4" - FORNECIMENTO E INSTALACAO</v>
          </cell>
          <cell r="C1721" t="str">
            <v>UN</v>
          </cell>
          <cell r="D1721">
            <v>13.37</v>
          </cell>
        </row>
        <row r="1722">
          <cell r="A1722">
            <v>72719</v>
          </cell>
          <cell r="B1722" t="str">
            <v>TE DE ACO GALVANIZADO 4" - FORNECIMENTO E INSTALACAO</v>
          </cell>
          <cell r="C1722" t="str">
            <v>UN</v>
          </cell>
          <cell r="D1722">
            <v>179.59</v>
          </cell>
        </row>
        <row r="1723">
          <cell r="A1723">
            <v>72720</v>
          </cell>
          <cell r="B1723" t="str">
            <v>TE DE ACO GALVANIZADO 5" - FORNECIMENTO E INSTALACAO</v>
          </cell>
          <cell r="C1723" t="str">
            <v>UN</v>
          </cell>
          <cell r="D1723">
            <v>324.43</v>
          </cell>
        </row>
        <row r="1724">
          <cell r="A1724">
            <v>72721</v>
          </cell>
          <cell r="B1724" t="str">
            <v>TE DE ACO GALVANIZADO 6" - FORNECIMENTO E INSTALACAO</v>
          </cell>
          <cell r="C1724" t="str">
            <v>UN</v>
          </cell>
          <cell r="D1724">
            <v>458.33</v>
          </cell>
        </row>
        <row r="1725">
          <cell r="A1725">
            <v>72722</v>
          </cell>
          <cell r="B1725" t="str">
            <v>TE DE COBRE 15MM LIGAÇÃO SOLDADA - FORNECIMENTO E INSTALACAO</v>
          </cell>
          <cell r="C1725" t="str">
            <v>UN</v>
          </cell>
          <cell r="D1725">
            <v>5.92</v>
          </cell>
        </row>
        <row r="1726">
          <cell r="A1726">
            <v>72723</v>
          </cell>
          <cell r="B1726" t="str">
            <v>TE DE COBRE 22MM LIGAÇÃO SOLDADA - FORNECIMENTO E INSTALACAO</v>
          </cell>
          <cell r="C1726" t="str">
            <v>UN</v>
          </cell>
          <cell r="D1726">
            <v>10.69</v>
          </cell>
        </row>
        <row r="1727">
          <cell r="A1727">
            <v>72724</v>
          </cell>
          <cell r="B1727" t="str">
            <v>TE DE COBRE 28MM LIGAÇÃO SOLDADA - FORNECIMENTO E INSTALACAO</v>
          </cell>
          <cell r="C1727" t="str">
            <v>UN</v>
          </cell>
          <cell r="D1727">
            <v>16.84</v>
          </cell>
        </row>
        <row r="1728">
          <cell r="A1728">
            <v>72725</v>
          </cell>
          <cell r="B1728" t="str">
            <v>TE DE COBRE 35MM LIGAÇÃO SOLDADA - FORNECIMENTO E INSTALACAO</v>
          </cell>
          <cell r="C1728" t="str">
            <v>UN</v>
          </cell>
          <cell r="D1728">
            <v>36.11</v>
          </cell>
        </row>
        <row r="1729">
          <cell r="A1729">
            <v>72726</v>
          </cell>
          <cell r="B1729" t="str">
            <v>TE DE COBRE 42MM LIGAÇÃO SOLDADA - FORNECIMENTO E INSTALACAO</v>
          </cell>
          <cell r="C1729" t="str">
            <v>UN</v>
          </cell>
          <cell r="D1729">
            <v>47.84</v>
          </cell>
        </row>
        <row r="1730">
          <cell r="A1730">
            <v>72727</v>
          </cell>
          <cell r="B1730" t="str">
            <v>TE DE COBRE 54MM LIGAÇÃO SOLDADA - FORNECIMENTO E INSTALACAO</v>
          </cell>
          <cell r="C1730" t="str">
            <v>UN</v>
          </cell>
          <cell r="D1730">
            <v>96.75</v>
          </cell>
        </row>
        <row r="1731">
          <cell r="A1731">
            <v>72728</v>
          </cell>
          <cell r="B1731" t="str">
            <v>TE DE COBRE 66MM LIGAÇÃO SOLDADA - FORNECIMENTO E INSTALACAO</v>
          </cell>
          <cell r="C1731" t="str">
            <v>UN</v>
          </cell>
          <cell r="D1731">
            <v>214.5</v>
          </cell>
        </row>
        <row r="1732">
          <cell r="A1732">
            <v>72729</v>
          </cell>
          <cell r="B1732" t="str">
            <v>TE DE COBRE 79MM LIGAÇÃO SOLDADA - FORNECIMENTO E INSTALACAO</v>
          </cell>
          <cell r="C1732" t="str">
            <v>UN</v>
          </cell>
          <cell r="D1732">
            <v>344.7</v>
          </cell>
        </row>
        <row r="1733">
          <cell r="A1733">
            <v>72773</v>
          </cell>
          <cell r="B1733" t="str">
            <v>JUNCAO PVC ESGOTO 75X50MM - FORNECIMENTO E INSTALACAO</v>
          </cell>
          <cell r="C1733" t="str">
            <v>UN</v>
          </cell>
          <cell r="D1733">
            <v>18.13</v>
          </cell>
        </row>
        <row r="1734">
          <cell r="A1734">
            <v>72774</v>
          </cell>
          <cell r="B1734" t="str">
            <v>JUNCAO PVC ESGOTO 100X50MM - FORNECIMENTO E INSTALACAO</v>
          </cell>
          <cell r="C1734" t="str">
            <v>UN</v>
          </cell>
          <cell r="D1734">
            <v>21.08</v>
          </cell>
        </row>
        <row r="1735">
          <cell r="A1735">
            <v>72775</v>
          </cell>
          <cell r="B1735" t="str">
            <v>JUNCAO PVC ESGOTO 100X75MM - FORNECIMENTO E INSTALACAO</v>
          </cell>
          <cell r="C1735" t="str">
            <v>UN</v>
          </cell>
          <cell r="D1735">
            <v>28.55</v>
          </cell>
        </row>
        <row r="1736">
          <cell r="A1736">
            <v>72783</v>
          </cell>
          <cell r="B1736" t="str">
            <v>ADAPTADOR PVC SOLDAVEL COM FLANGES E ANEL PARA CAIXA D'AGUA 20MMX1/2"- FORNECIMENTO E INSTALACAO</v>
          </cell>
          <cell r="C1736" t="str">
            <v>UN</v>
          </cell>
          <cell r="D1736">
            <v>8.01</v>
          </cell>
        </row>
        <row r="1737">
          <cell r="A1737">
            <v>72784</v>
          </cell>
          <cell r="B1737" t="str">
            <v>ADAPTADOR PVC SOLDAVEL COM FLANGES E ANEL PARA CAIXA D'AGUA 25MMX3/4"- FORNECIMENTO E INSTALACAO</v>
          </cell>
          <cell r="C1737" t="str">
            <v>UN</v>
          </cell>
          <cell r="D1737">
            <v>9.5500000000000007</v>
          </cell>
        </row>
        <row r="1738">
          <cell r="A1738">
            <v>72785</v>
          </cell>
          <cell r="B1738" t="str">
            <v>ADAPTADOR PVC SOLDAVEL COM FLANGES E ANEL PARA CAIXA D'AGUA 32MMX1" -FORNECIMENTO E INSTALACAO</v>
          </cell>
          <cell r="C1738" t="str">
            <v>UN</v>
          </cell>
          <cell r="D1738">
            <v>15.47</v>
          </cell>
        </row>
        <row r="1739">
          <cell r="A1739">
            <v>72786</v>
          </cell>
          <cell r="B1739" t="str">
            <v>ADAPTADOR PVC SOLDAVEL COM FLANGES E ANEL PARA CAIXA D'AGUA 40MMX1.1/4" - FORNECIMENTO E INSTALACAO</v>
          </cell>
          <cell r="C1739" t="str">
            <v>UN</v>
          </cell>
          <cell r="D1739">
            <v>20.49</v>
          </cell>
        </row>
        <row r="1740">
          <cell r="A1740">
            <v>72787</v>
          </cell>
          <cell r="B1740" t="str">
            <v>ADAPTADOR PVC SOLDAVEL COM FLANGES E ANEL PARA CAIXA D'AGUA 50MMX1.1/2" - FORNECIMENTO E INSTALACAO</v>
          </cell>
          <cell r="C1740" t="str">
            <v>UN</v>
          </cell>
          <cell r="D1740">
            <v>21.22</v>
          </cell>
        </row>
        <row r="1741">
          <cell r="A1741">
            <v>72788</v>
          </cell>
          <cell r="B1741" t="str">
            <v>ADAPTADOR PVC SOLDAVEL COM FLANGES E ANEL PARA CAIXA D'AGUA 60MMX2" -FORNECIMENTO E INSTALACAO</v>
          </cell>
          <cell r="C1741" t="str">
            <v>UN</v>
          </cell>
          <cell r="D1741">
            <v>32.06</v>
          </cell>
        </row>
        <row r="1742">
          <cell r="A1742">
            <v>72789</v>
          </cell>
          <cell r="B1742" t="str">
            <v>ADAPTADOR PVC SOLDAVEL COM FLANGES LIVRES PARA CAIXA D'AGUA 25MMX3/4"- FORNECIMENTO E INSTALACAO</v>
          </cell>
          <cell r="C1742" t="str">
            <v>UN</v>
          </cell>
          <cell r="D1742">
            <v>10.65</v>
          </cell>
        </row>
        <row r="1743">
          <cell r="A1743">
            <v>72790</v>
          </cell>
          <cell r="B1743" t="str">
            <v>ADAPTADOR PVC SOLDAVEL COM FLANGES LIVRES PARA CAIXA D'AGUA 32MMX1" -FORNECIMENTO E INSTALACAO</v>
          </cell>
          <cell r="C1743" t="str">
            <v>UN</v>
          </cell>
          <cell r="D1743">
            <v>12.89</v>
          </cell>
        </row>
        <row r="1744">
          <cell r="A1744">
            <v>72791</v>
          </cell>
          <cell r="B1744" t="str">
            <v>ADAPTADOR PVC SOLDAVEL COM FLANGES LIVRES PARA CAIXA D'AGUA 40MMX1.1/4" - FORNECIMENTO E INSTALACAO</v>
          </cell>
          <cell r="C1744" t="str">
            <v>UN</v>
          </cell>
          <cell r="D1744">
            <v>16.37</v>
          </cell>
        </row>
        <row r="1745">
          <cell r="A1745">
            <v>72792</v>
          </cell>
          <cell r="B1745" t="str">
            <v>ADAPTADOR PVC SOLDAVEL COM FLANGES LIVRES PARA CAIXA D'AGUA 50MMX1.1/2" - FORNECIMENTO E INSTALACAO</v>
          </cell>
          <cell r="C1745" t="str">
            <v>UN</v>
          </cell>
          <cell r="D1745">
            <v>28.97</v>
          </cell>
        </row>
        <row r="1746">
          <cell r="A1746">
            <v>72793</v>
          </cell>
          <cell r="B1746" t="str">
            <v>ADAPTADOR PVC SOLDAVEL COM FLANGES LIVRES PARA CAIXA D'AGUA 60MMX2" -FORNECIMENTO E INSTALACAO</v>
          </cell>
          <cell r="C1746" t="str">
            <v>UN</v>
          </cell>
          <cell r="D1746">
            <v>40.64</v>
          </cell>
        </row>
        <row r="1747">
          <cell r="A1747">
            <v>72794</v>
          </cell>
          <cell r="B1747" t="str">
            <v>ADAPTADOR PVC SOLDAVEL COM FLANGES LIVRES PARA CAIXA D'AGUA 75MMX2.1/2" - FORNECIMENTO E INSTALACAO</v>
          </cell>
          <cell r="C1747" t="str">
            <v>UN</v>
          </cell>
          <cell r="D1747">
            <v>122.09</v>
          </cell>
        </row>
        <row r="1748">
          <cell r="A1748">
            <v>72795</v>
          </cell>
          <cell r="B1748" t="str">
            <v>ADAPTADOR PVC SOLDAVEL COM FLANGES LIVRES PARA CAIXA D'AGUA 85MMX3" -FORNECIMENTO E INSTALACAO</v>
          </cell>
          <cell r="C1748" t="str">
            <v>UN</v>
          </cell>
          <cell r="D1748">
            <v>166.3</v>
          </cell>
        </row>
        <row r="1749">
          <cell r="A1749">
            <v>72796</v>
          </cell>
          <cell r="B1749" t="str">
            <v>ADAPTADOR PVC SOLDAVEL COM FLANGES LIVRES PARA CAIXA D'AGUA 110MMX4" -FORNECIMENTO E INSTALACAO</v>
          </cell>
          <cell r="C1749" t="str">
            <v>UN</v>
          </cell>
          <cell r="D1749">
            <v>232.64</v>
          </cell>
        </row>
        <row r="1750">
          <cell r="A1750">
            <v>72797</v>
          </cell>
          <cell r="B1750" t="str">
            <v>ADAPTADOR PVC SOLDAVEL LONGO COM FLANGES LIVRES PARA CAIXA D'AGUA 25MMX3/4" - FORNECIMENTO E INSTALACAO</v>
          </cell>
          <cell r="C1750" t="str">
            <v>UN</v>
          </cell>
          <cell r="D1750">
            <v>12.14</v>
          </cell>
        </row>
        <row r="1751">
          <cell r="A1751">
            <v>72798</v>
          </cell>
          <cell r="B1751" t="str">
            <v>ADAPTADOR PVC SOLDAVEL LONGO COM FLANGES LIVRES PARA CAIXA D'AGUA 32MMX1" - FORNECIMENTO E INSTALACAO</v>
          </cell>
          <cell r="C1751" t="str">
            <v>UN</v>
          </cell>
          <cell r="D1751">
            <v>14.65</v>
          </cell>
        </row>
        <row r="1752">
          <cell r="A1752">
            <v>72800</v>
          </cell>
          <cell r="B1752" t="str">
            <v>ADAPTADOR PVC SOLDAVEL LONGO COM FLANGES LIVRES PARA CAIXA D'AGUA 40MMX1.1/4" - FORNECIMENTO E INSTALACAO</v>
          </cell>
          <cell r="C1752" t="str">
            <v>UN</v>
          </cell>
          <cell r="D1752">
            <v>18.62</v>
          </cell>
        </row>
        <row r="1753">
          <cell r="A1753">
            <v>72801</v>
          </cell>
          <cell r="B1753" t="str">
            <v>ADAPTADOR PVC SOLDAVEL LONGO COM FLANGES LIVRES PARA CAIXA D'AGUA 50MMX1.1/2" - FORNECIMENTO E INSTALACAO</v>
          </cell>
          <cell r="C1753" t="str">
            <v>UN</v>
          </cell>
          <cell r="D1753">
            <v>33.1</v>
          </cell>
        </row>
        <row r="1754">
          <cell r="A1754">
            <v>72802</v>
          </cell>
          <cell r="B1754" t="str">
            <v>ADAPTADOR PVC SOLDAVEL LONGO COM FLANGES LIVRES PARA CAIXA D'AGUA 60MMX2" - FORNECIMENTO E INSTALACAO</v>
          </cell>
          <cell r="C1754" t="str">
            <v>UN</v>
          </cell>
          <cell r="D1754">
            <v>44.43</v>
          </cell>
        </row>
        <row r="1755">
          <cell r="A1755">
            <v>72803</v>
          </cell>
          <cell r="B1755" t="str">
            <v>ADAPTADOR PVC SOLDAVEL LONGO COM FLANGES LIVRES PARA CAIXA D'AGUA 75MMX2.1/2" - FORNECIMENTO E INSTALACAO</v>
          </cell>
          <cell r="C1755" t="str">
            <v>UN</v>
          </cell>
          <cell r="D1755">
            <v>133.86000000000001</v>
          </cell>
        </row>
        <row r="1756">
          <cell r="A1756">
            <v>72804</v>
          </cell>
          <cell r="B1756" t="str">
            <v>ADAPTADOR PVC SOLDAVEL LONGO COM FLANGES LIVRES PARA CAIXA D'AGUA 85MMX3" - FORNECIMENTO E INSTALACAO</v>
          </cell>
          <cell r="C1756" t="str">
            <v>UN</v>
          </cell>
          <cell r="D1756">
            <v>181.08</v>
          </cell>
        </row>
        <row r="1757">
          <cell r="A1757">
            <v>72805</v>
          </cell>
          <cell r="B1757" t="str">
            <v>ADAPTADOR PVC SOLDAVEL LONGO COM FLANGES LIVRES PARA CAIXA D'AGUA 110MMX4" - FORNECIMENTO E INSTALACAO</v>
          </cell>
          <cell r="C1757" t="str">
            <v>UN</v>
          </cell>
          <cell r="D1757">
            <v>255.52</v>
          </cell>
        </row>
        <row r="1758">
          <cell r="A1758">
            <v>72806</v>
          </cell>
          <cell r="B1758" t="str">
            <v>TE PVC SOLDAVEL COM ROSCA AGUA FRIA 20MMX20MMX1/2" - FORNECIMENTO E INSTALACAO</v>
          </cell>
          <cell r="C1758" t="str">
            <v>UN</v>
          </cell>
          <cell r="D1758">
            <v>3.7</v>
          </cell>
        </row>
        <row r="1759">
          <cell r="A1759">
            <v>72808</v>
          </cell>
          <cell r="B1759" t="str">
            <v>TE PVC SOLDAVEL COM ROSCA AGUA FRIA 25MMX25MMX1/2" - FORNECIMENTO E INSTALACAO</v>
          </cell>
          <cell r="C1759" t="str">
            <v>UN</v>
          </cell>
          <cell r="D1759">
            <v>4.72</v>
          </cell>
        </row>
        <row r="1760">
          <cell r="A1760">
            <v>72809</v>
          </cell>
          <cell r="B1760" t="str">
            <v>TE PVC SOLDAVEL COM ROSCA AGUA FRIA 32MMX32MMX3/4" - FORNECIMENTO E INSTALACAO</v>
          </cell>
          <cell r="C1760" t="str">
            <v>UN</v>
          </cell>
          <cell r="D1760">
            <v>8.7799999999999994</v>
          </cell>
        </row>
        <row r="1761">
          <cell r="A1761">
            <v>73636</v>
          </cell>
          <cell r="B1761" t="str">
            <v>TE PVC SOLDAVEL COM ROSCA METALICA AGUA FRIA 25MMX25MMX1/2" - FORNECIMENTO E INSTALACAO</v>
          </cell>
          <cell r="C1761" t="str">
            <v>UN</v>
          </cell>
          <cell r="D1761">
            <v>9.9700000000000006</v>
          </cell>
        </row>
        <row r="1762">
          <cell r="A1762">
            <v>73637</v>
          </cell>
          <cell r="B1762" t="str">
            <v>TE PVC SOLDAVEL COM ROSCA METALICA AGUA FRIA 25MMX25MMX3/4" - FORNECIMENTO E INSTALACAO</v>
          </cell>
          <cell r="C1762" t="str">
            <v>UN</v>
          </cell>
          <cell r="D1762">
            <v>10.130000000000001</v>
          </cell>
        </row>
        <row r="1763">
          <cell r="A1763">
            <v>73638</v>
          </cell>
          <cell r="B1763" t="str">
            <v>TE PVC SOLDAVEL COM ROSCA METALICA AGUA FRIA 20MMX20MMX1/2" - FORNECIMENTO E INSTALACAO</v>
          </cell>
          <cell r="C1763" t="str">
            <v>UN</v>
          </cell>
          <cell r="D1763">
            <v>9.32</v>
          </cell>
        </row>
        <row r="1764">
          <cell r="A1764">
            <v>73639</v>
          </cell>
          <cell r="B1764" t="str">
            <v>JOELHO PVC SOLDAVEL COM ROSCA METALICA 90º AGUA FRIA 25MMX3/4" - FORNECIMENTO E INSTALACAO</v>
          </cell>
          <cell r="C1764" t="str">
            <v>UN</v>
          </cell>
          <cell r="D1764">
            <v>8.16</v>
          </cell>
        </row>
        <row r="1765">
          <cell r="A1765">
            <v>73640</v>
          </cell>
          <cell r="B1765" t="str">
            <v>JOELHO PVC SOLDAVEL COM ROSCA METALICA 90º ÁGUA FRIA 20MMX1/2" - FORNECIMENTO E INSTALACAO</v>
          </cell>
          <cell r="C1765" t="str">
            <v>UN</v>
          </cell>
          <cell r="D1765">
            <v>7</v>
          </cell>
        </row>
        <row r="1766">
          <cell r="A1766">
            <v>73641</v>
          </cell>
          <cell r="B1766" t="str">
            <v>JOELHO PVC SOLDAVEL COM ROSCA 90º AGUA FRIA 25MMX1/2" - FORNECIMENTO EINSTALACAO</v>
          </cell>
          <cell r="C1766" t="str">
            <v>UN</v>
          </cell>
          <cell r="D1766">
            <v>4.82</v>
          </cell>
        </row>
        <row r="1767">
          <cell r="A1767">
            <v>73642</v>
          </cell>
          <cell r="B1767" t="str">
            <v>JOELHO PVC SOLDAVEL COM ROSCA METALICA 90º AGUA FRIA 25MMX1/2" - FORNECIMENTO E INSTALACAO</v>
          </cell>
          <cell r="C1767" t="str">
            <v>UN</v>
          </cell>
          <cell r="D1767">
            <v>7.35</v>
          </cell>
        </row>
        <row r="1768">
          <cell r="A1768">
            <v>73643</v>
          </cell>
          <cell r="B1768" t="str">
            <v>JOELHO PVC SOLDAVEL COM ROSCA 90º AGUA FRIA 25MMX3/4" - FORNECIMENTO EINSTALACAO</v>
          </cell>
          <cell r="C1768" t="str">
            <v>UN</v>
          </cell>
          <cell r="D1768">
            <v>5.33</v>
          </cell>
        </row>
        <row r="1769">
          <cell r="A1769">
            <v>73644</v>
          </cell>
          <cell r="B1769" t="str">
            <v>JOELHO PVC SOLDAVEL COM ROSCA 90º AGUA FRIA 20MMX1/2" - FORNECIMENTO EINSTALACAO</v>
          </cell>
          <cell r="C1769" t="str">
            <v>UN</v>
          </cell>
          <cell r="D1769">
            <v>4.5199999999999996</v>
          </cell>
        </row>
        <row r="1770">
          <cell r="A1770">
            <v>73645</v>
          </cell>
          <cell r="B1770" t="str">
            <v>LUVA PVC SOLDAVEL COM ROSCA AGUA FRIA 50MMX1.1/2" - FORNECIMENTO E INSTALACAO</v>
          </cell>
          <cell r="C1770" t="str">
            <v>UN</v>
          </cell>
          <cell r="D1770">
            <v>23.29</v>
          </cell>
        </row>
        <row r="1771">
          <cell r="A1771">
            <v>73646</v>
          </cell>
          <cell r="B1771" t="str">
            <v>LUVA PVC SOLDAVEL COM ROSCA AGUA FRIA 40MMX1.1/4" - FORNECIMENTO E INSTALACAO</v>
          </cell>
          <cell r="C1771" t="str">
            <v>UN</v>
          </cell>
          <cell r="D1771">
            <v>12.1</v>
          </cell>
        </row>
        <row r="1772">
          <cell r="A1772">
            <v>73647</v>
          </cell>
          <cell r="B1772" t="str">
            <v>LUVA PVC SOLDAVEL COM ROSCA AGUA FRIA 32MMX1" - FORNECIMENTO E INSTALACAO</v>
          </cell>
          <cell r="C1772" t="str">
            <v>UN</v>
          </cell>
          <cell r="D1772">
            <v>5.39</v>
          </cell>
        </row>
        <row r="1773">
          <cell r="A1773">
            <v>73648</v>
          </cell>
          <cell r="B1773" t="str">
            <v>LUVA PVC SOLDAVEL COM ROSCA AGUA FRIA 25MMX3/4" - FORNECIMENTO E INSTALACAO</v>
          </cell>
          <cell r="C1773" t="str">
            <v>UN</v>
          </cell>
          <cell r="D1773">
            <v>3.54</v>
          </cell>
        </row>
        <row r="1774">
          <cell r="A1774">
            <v>73649</v>
          </cell>
          <cell r="B1774" t="str">
            <v>LUVA PVC SOLDAVEL COM ROSCA AGUA FRIA 20MMX1/2" - FORNECIMENTO E INSTALACAO</v>
          </cell>
          <cell r="C1774" t="str">
            <v>UN</v>
          </cell>
          <cell r="D1774">
            <v>3.37</v>
          </cell>
        </row>
        <row r="1775">
          <cell r="A1775">
            <v>73650</v>
          </cell>
          <cell r="B1775" t="str">
            <v>LUVA PVC SOLDAVEL COM ROSCA AGUA FRIA 25MMX1/2" - FORNECIMENTO E INSTALACAO</v>
          </cell>
          <cell r="C1775" t="str">
            <v>UN</v>
          </cell>
          <cell r="D1775">
            <v>3.94</v>
          </cell>
        </row>
        <row r="1776">
          <cell r="A1776">
            <v>73691</v>
          </cell>
          <cell r="B1776" t="str">
            <v>LUVA PVC SOLDAVEL COM ROSCA METALICA AGUA FRIA 25MMX1/2" - FORNECIMENTO E INSTALACAO</v>
          </cell>
          <cell r="C1776" t="str">
            <v>UN</v>
          </cell>
          <cell r="D1776">
            <v>5.59</v>
          </cell>
        </row>
        <row r="1777">
          <cell r="A1777">
            <v>74059</v>
          </cell>
          <cell r="B1777" t="str">
            <v>LUVA COBRE</v>
          </cell>
          <cell r="C1777" t="str">
            <v/>
          </cell>
          <cell r="D1777" t="str">
            <v/>
          </cell>
        </row>
        <row r="1778">
          <cell r="A1778" t="str">
            <v>74059/001</v>
          </cell>
          <cell r="B1778" t="str">
            <v>LUVA DE COBRE SEM ANEL SOLDA 22MM - FORNECIMENTO E INSTALACAO</v>
          </cell>
          <cell r="C1778" t="str">
            <v>UN</v>
          </cell>
          <cell r="D1778">
            <v>6.2</v>
          </cell>
        </row>
        <row r="1779">
          <cell r="A1779" t="str">
            <v>74059/002</v>
          </cell>
          <cell r="B1779" t="str">
            <v>LUVA DE COBRE SEM ANEL SOLDA 35MM - FORNECIMENTO E INSTALAÇÃO</v>
          </cell>
          <cell r="C1779" t="str">
            <v>UN</v>
          </cell>
          <cell r="D1779">
            <v>19.88</v>
          </cell>
        </row>
        <row r="1780">
          <cell r="A1780">
            <v>74060</v>
          </cell>
          <cell r="B1780" t="str">
            <v>COTOVELO COBRE</v>
          </cell>
          <cell r="C1780" t="str">
            <v/>
          </cell>
          <cell r="D1780" t="str">
            <v/>
          </cell>
        </row>
        <row r="1781">
          <cell r="A1781" t="str">
            <v>74060/001</v>
          </cell>
          <cell r="B1781" t="str">
            <v>COTOVELO DE COBRE SEM ANEL SOLDA 22MM - FORNECIMENTO E INSTALACAO</v>
          </cell>
          <cell r="C1781" t="str">
            <v>UN</v>
          </cell>
          <cell r="D1781">
            <v>10.41</v>
          </cell>
        </row>
        <row r="1782">
          <cell r="A1782" t="str">
            <v>74060/002</v>
          </cell>
          <cell r="B1782" t="str">
            <v>COTOVELO DE COBRE SEM ANEL SOLDA 28MM - FORNECIMENTO E INSTALACAO</v>
          </cell>
          <cell r="C1782" t="str">
            <v>UN</v>
          </cell>
          <cell r="D1782">
            <v>13.16</v>
          </cell>
        </row>
        <row r="1783">
          <cell r="A1783" t="str">
            <v>74060/003</v>
          </cell>
          <cell r="B1783" t="str">
            <v>COTOVELO DE COBRE SEM ANEL SOLDA 35MM - FORNECIMENTO E INSTALACAO</v>
          </cell>
          <cell r="C1783" t="str">
            <v>UN</v>
          </cell>
          <cell r="D1783">
            <v>31.92</v>
          </cell>
        </row>
        <row r="1784">
          <cell r="A1784" t="str">
            <v>74060/004</v>
          </cell>
          <cell r="B1784" t="str">
            <v>COTOVELO DE COBRE SEM ANEL SOLDA 15MM - FORNECIMENTO E INSTALACAO</v>
          </cell>
          <cell r="C1784" t="str">
            <v>UN</v>
          </cell>
          <cell r="D1784">
            <v>6.1</v>
          </cell>
        </row>
        <row r="1785">
          <cell r="A1785">
            <v>181</v>
          </cell>
          <cell r="B1785" t="str">
            <v>CAIXAS D'DAGUA, DE INSPECAO E DE GORDURA</v>
          </cell>
          <cell r="C1785" t="str">
            <v/>
          </cell>
          <cell r="D1785" t="str">
            <v/>
          </cell>
        </row>
        <row r="1786">
          <cell r="A1786">
            <v>6171</v>
          </cell>
          <cell r="B1786" t="str">
            <v>TAMPA DE CONCRETO ARMADO 60X60X5CM PARA CAIXA</v>
          </cell>
          <cell r="C1786" t="str">
            <v>UN</v>
          </cell>
          <cell r="D1786">
            <v>17.920000000000002</v>
          </cell>
        </row>
        <row r="1787">
          <cell r="A1787">
            <v>73735</v>
          </cell>
          <cell r="B1787" t="str">
            <v>RESERVATORIO DE FIBROCIMENTO</v>
          </cell>
          <cell r="C1787" t="str">
            <v/>
          </cell>
          <cell r="D1787" t="str">
            <v/>
          </cell>
        </row>
        <row r="1788">
          <cell r="A1788" t="str">
            <v>73735/001</v>
          </cell>
          <cell r="B1788" t="str">
            <v>RESERV. DE FIBROC. CAP=1000L C/ACESSORIOS</v>
          </cell>
          <cell r="C1788" t="str">
            <v>UN</v>
          </cell>
          <cell r="D1788">
            <v>468.68</v>
          </cell>
        </row>
        <row r="1789">
          <cell r="A1789" t="str">
            <v>73735/002</v>
          </cell>
          <cell r="B1789" t="str">
            <v>RESERV. DE FIBROC. CAP=500L SOBRE ESTRUT. DE MADEIRA</v>
          </cell>
          <cell r="C1789" t="str">
            <v>UN</v>
          </cell>
          <cell r="D1789">
            <v>340.4</v>
          </cell>
        </row>
        <row r="1790">
          <cell r="A1790">
            <v>73748</v>
          </cell>
          <cell r="B1790" t="str">
            <v>FORNECIMENTO E COLOCACAO DE CAIXAS D AGUA EM FIBROCIMENT</v>
          </cell>
          <cell r="C1790" t="str">
            <v/>
          </cell>
          <cell r="D1790" t="str">
            <v/>
          </cell>
        </row>
        <row r="1791">
          <cell r="A1791" t="str">
            <v>73748/001</v>
          </cell>
          <cell r="B1791" t="str">
            <v>RESERVATÓRIO D’ÁGUA DE FIBROCIMENTO CILÍNDRICO OU RETANGULAR, CAPACIDADE 1.000L - FORNECIMENTO E COLOCAÇÃO ( EXCLUSIVE TUBULAÇÕES E BOIA)</v>
          </cell>
          <cell r="C1791" t="str">
            <v>UN</v>
          </cell>
          <cell r="D1791">
            <v>275.19</v>
          </cell>
        </row>
        <row r="1792">
          <cell r="A1792" t="str">
            <v>73748/002</v>
          </cell>
          <cell r="B1792" t="str">
            <v>FORNECIMETO E INSTALAÇÃO DE CAIXA D´ÁGUA FIBROCIMENTO 500L, ENTRADA 20MM COM BÓIA 1/2", SAÍDA 25MM E SISTEMA DE LIMPEZA E EXTRAVASOR 32MM (PADRÃO POPULAR)</v>
          </cell>
          <cell r="C1792" t="str">
            <v>UN</v>
          </cell>
          <cell r="D1792">
            <v>339.07</v>
          </cell>
        </row>
        <row r="1793">
          <cell r="A1793">
            <v>74051</v>
          </cell>
          <cell r="B1793" t="str">
            <v>CAIXA GORDURA CONCRETO PRE-MOLDADO</v>
          </cell>
          <cell r="C1793" t="str">
            <v/>
          </cell>
          <cell r="D1793" t="str">
            <v/>
          </cell>
        </row>
        <row r="1794">
          <cell r="A1794" t="str">
            <v>74051/001</v>
          </cell>
          <cell r="B1794" t="str">
            <v>CAIXA DE GORDURA DUPLA EM CONCRETO PRE-MOLDADO DN 60MM COM TAMPA - FORNECIMENTO E INSTALACAO</v>
          </cell>
          <cell r="C1794" t="str">
            <v>UN</v>
          </cell>
          <cell r="D1794">
            <v>111.24</v>
          </cell>
        </row>
        <row r="1795">
          <cell r="A1795" t="str">
            <v>74051/002</v>
          </cell>
          <cell r="B1795" t="str">
            <v>CAIXA DE GORDURA SIMPLES EM CONCRETO PRE-MOLDADO DN 40MM COM TAMPA - FORNECIMENTO E INSTALACAO</v>
          </cell>
          <cell r="C1795" t="str">
            <v>UN</v>
          </cell>
          <cell r="D1795">
            <v>53.27</v>
          </cell>
        </row>
        <row r="1796">
          <cell r="A1796">
            <v>74058</v>
          </cell>
          <cell r="B1796" t="str">
            <v>TORNEIRA BOIA BRUTO 1"</v>
          </cell>
          <cell r="C1796" t="str">
            <v/>
          </cell>
          <cell r="D1796" t="str">
            <v/>
          </cell>
        </row>
        <row r="1797">
          <cell r="A1797" t="str">
            <v>74058/001</v>
          </cell>
          <cell r="B1797" t="str">
            <v>TORNEIRA DE BOIA REAL 1/2” COM BALAO METALICO - FORNECIMENTO E INSTALACAO</v>
          </cell>
          <cell r="C1797" t="str">
            <v>UN</v>
          </cell>
          <cell r="D1797">
            <v>32.04</v>
          </cell>
        </row>
        <row r="1798">
          <cell r="A1798" t="str">
            <v>74058/002</v>
          </cell>
          <cell r="B1798" t="str">
            <v>TORNEIRA DE BOIA VAZAO TOTAL 3/4” COM BALAO PLASTICO - FORNECIMENTO EINSTALACAO</v>
          </cell>
          <cell r="C1798" t="str">
            <v>UN</v>
          </cell>
          <cell r="D1798">
            <v>42.96</v>
          </cell>
        </row>
        <row r="1799">
          <cell r="A1799" t="str">
            <v>74058/003</v>
          </cell>
          <cell r="B1799" t="str">
            <v>TORNEIRA DE BOIA REAL 1” COM BALAO PLASTICO - FORNECIMENTO E INSTALACAO</v>
          </cell>
          <cell r="C1799" t="str">
            <v>UN</v>
          </cell>
          <cell r="D1799">
            <v>45.04</v>
          </cell>
        </row>
        <row r="1800">
          <cell r="A1800" t="str">
            <v>74058/004</v>
          </cell>
          <cell r="B1800" t="str">
            <v>TORNEIRA DE BÓIA REAL 2" COM BALAO PLASTICO - FORNECIMENTO E INSTALACAO</v>
          </cell>
          <cell r="C1800" t="str">
            <v>UN</v>
          </cell>
          <cell r="D1800">
            <v>95.23</v>
          </cell>
        </row>
        <row r="1801">
          <cell r="A1801">
            <v>74104</v>
          </cell>
          <cell r="B1801" t="str">
            <v>CAIXA DE INSPECAO OU PASSAGEM 60X60CM TAMPA DE CONCRETO</v>
          </cell>
          <cell r="C1801" t="str">
            <v/>
          </cell>
          <cell r="D1801" t="str">
            <v/>
          </cell>
        </row>
        <row r="1802">
          <cell r="A1802" t="str">
            <v>74104/001</v>
          </cell>
          <cell r="B1802" t="str">
            <v>CAIXA DE INSPEÇÃO EM ALVENARIA DE TIJOLO MACIÇO 60X60X60CM, REVESTIDAINTERNAMENTO COM BARRA LISA (CIMENTO E AREIA, TRAÇO 1:4) E=2,0CM, COMTAMPA PRÉ-MOLDADA DE CONCRETO E FUNDO DE CONCRETO 15MPA TIPO C - ESCAVAÇÃO E CONFECÇÃO</v>
          </cell>
          <cell r="C1802" t="str">
            <v>UN</v>
          </cell>
          <cell r="D1802">
            <v>84.64</v>
          </cell>
        </row>
        <row r="1803">
          <cell r="A1803">
            <v>74166</v>
          </cell>
          <cell r="B1803" t="str">
            <v>CAIXA DE PASSAGEM (INSPECAO) PRE-MOLDADA DN 60 CM</v>
          </cell>
          <cell r="C1803" t="str">
            <v/>
          </cell>
          <cell r="D1803" t="str">
            <v/>
          </cell>
        </row>
        <row r="1804">
          <cell r="A1804" t="str">
            <v>74166/001</v>
          </cell>
          <cell r="B1804" t="str">
            <v>CAIXA DE INSPEÇÃO EM CONCRETO PRÉ-MOLDADO DN 60MM COM TAMPA H= 60CM -FORNECIMENTO E INSTALACAO</v>
          </cell>
          <cell r="C1804" t="str">
            <v>UN</v>
          </cell>
          <cell r="D1804">
            <v>91.56</v>
          </cell>
        </row>
        <row r="1805">
          <cell r="A1805" t="str">
            <v>74166/002</v>
          </cell>
          <cell r="B1805" t="str">
            <v>CAIXA DE INSPECAO EM ANEL DE CONCRETO PRE MOLDADO, COM 950MM DE ALTURATOTAL. ANEIS COM ESP=50MM, DIAM.=600MM. EXCLUSIVE TAMPAO E ESCAVACAO- FORNECIMENTO E INSTALACAO</v>
          </cell>
          <cell r="C1805" t="str">
            <v>UN</v>
          </cell>
          <cell r="D1805">
            <v>115.08</v>
          </cell>
        </row>
        <row r="1806">
          <cell r="A1806">
            <v>74225</v>
          </cell>
          <cell r="B1806" t="str">
            <v>CAIXA GORDURA PVC</v>
          </cell>
          <cell r="C1806" t="str">
            <v/>
          </cell>
          <cell r="D1806" t="str">
            <v/>
          </cell>
        </row>
        <row r="1807">
          <cell r="A1807" t="str">
            <v>74225/001</v>
          </cell>
          <cell r="B1807" t="str">
            <v>CAIXA DE GORDURA EM PVC 250X230X75MM, COM TAMPA E PORTA-TAMPA - FORNECIMENTO E INSTALACAO</v>
          </cell>
          <cell r="C1807" t="str">
            <v>UN</v>
          </cell>
          <cell r="D1807">
            <v>55.74</v>
          </cell>
        </row>
        <row r="1808">
          <cell r="A1808">
            <v>182</v>
          </cell>
          <cell r="B1808" t="str">
            <v>RALOS/CAIXA SIFONADA</v>
          </cell>
          <cell r="C1808" t="str">
            <v/>
          </cell>
          <cell r="D1808" t="str">
            <v/>
          </cell>
        </row>
        <row r="1809">
          <cell r="A1809">
            <v>40777</v>
          </cell>
          <cell r="B1809" t="str">
            <v>CAIXA SIFONADA PVC 150X150X50MM COM GRELHA REDONDA BRANCA - FORNECIMENTO E INSTALACAO</v>
          </cell>
          <cell r="C1809" t="str">
            <v>UN</v>
          </cell>
          <cell r="D1809">
            <v>25.06</v>
          </cell>
        </row>
        <row r="1810">
          <cell r="A1810">
            <v>72292</v>
          </cell>
          <cell r="B1810" t="str">
            <v>CAIXA SIFONADA EM PVC 100X100X50MM SIMPLES - FORNECIMENTO E INSTALAÇÃO</v>
          </cell>
          <cell r="C1810" t="str">
            <v>UN</v>
          </cell>
          <cell r="D1810">
            <v>25.82</v>
          </cell>
        </row>
        <row r="1811">
          <cell r="A1811">
            <v>72684</v>
          </cell>
          <cell r="B1811" t="str">
            <v>RALO SECO DE PVC 100X100MM SIMPLES - FORNECIMENTO E INSTALACAO</v>
          </cell>
          <cell r="C1811" t="str">
            <v>UN</v>
          </cell>
          <cell r="D1811">
            <v>12.44</v>
          </cell>
        </row>
        <row r="1812">
          <cell r="A1812">
            <v>72685</v>
          </cell>
          <cell r="B1812" t="str">
            <v>RALO SIFONADO DE PVC 100X100MM SIMPLES - FORNECIMENTO E INSTALACAO</v>
          </cell>
          <cell r="C1812" t="str">
            <v>UN</v>
          </cell>
          <cell r="D1812">
            <v>14.35</v>
          </cell>
        </row>
        <row r="1813">
          <cell r="A1813">
            <v>183</v>
          </cell>
          <cell r="B1813" t="str">
            <v>APARELHOS SANITARIOS, LOUCAS, METAIS E OUTROS</v>
          </cell>
          <cell r="C1813" t="str">
            <v/>
          </cell>
          <cell r="D1813" t="str">
            <v/>
          </cell>
        </row>
        <row r="1814">
          <cell r="A1814">
            <v>6004</v>
          </cell>
          <cell r="B1814" t="str">
            <v>PAPELEIRA DE LOUCA BRANCA - FORNECIMENTO E INSTALACAO</v>
          </cell>
          <cell r="C1814" t="str">
            <v>UN</v>
          </cell>
          <cell r="D1814">
            <v>36.130000000000003</v>
          </cell>
        </row>
        <row r="1815">
          <cell r="A1815">
            <v>6007</v>
          </cell>
          <cell r="B1815" t="str">
            <v>SABONETEIRA DE LOUCA BRANCA 7,5X15CM - FORNECIMENTO E INSTALACAO</v>
          </cell>
          <cell r="C1815" t="str">
            <v>UN</v>
          </cell>
          <cell r="D1815">
            <v>29.76</v>
          </cell>
        </row>
        <row r="1816">
          <cell r="A1816">
            <v>6008</v>
          </cell>
          <cell r="B1816" t="str">
            <v>CABIDE DE LOUCA BRANCA SIMPLES TIPO GANCHO - FORNECIMENTO E INSTALACAO</v>
          </cell>
          <cell r="C1816" t="str">
            <v>UN</v>
          </cell>
          <cell r="D1816">
            <v>25.24</v>
          </cell>
        </row>
        <row r="1817">
          <cell r="A1817">
            <v>6009</v>
          </cell>
          <cell r="B1817" t="str">
            <v>LAVATORIO EM LOUCA BRANCA, SEM COLUNA PADRAO POPULAR, COM TORNEIRA CROMADA POPULAR , SIFAO,VALVULA E ENGATE PLASTICO</v>
          </cell>
          <cell r="C1817" t="str">
            <v>UN</v>
          </cell>
          <cell r="D1817">
            <v>117.02</v>
          </cell>
        </row>
        <row r="1818">
          <cell r="A1818">
            <v>6021</v>
          </cell>
          <cell r="B1818" t="str">
            <v>VASO SANITARIO SIFONADO LOUÇA BRANCA PADRAO POPULAR, COM CONJUNTO PARAFIXAÇAO PARA VASO SANITÁRIO COM PARAFUSO, ARRUELA E BUCHA - FORNECIMENTO E INSTALACAO</v>
          </cell>
          <cell r="C1818" t="str">
            <v>UN</v>
          </cell>
          <cell r="D1818">
            <v>119.07</v>
          </cell>
        </row>
        <row r="1819">
          <cell r="A1819">
            <v>6024</v>
          </cell>
          <cell r="B1819" t="str">
            <v>CAIXA DE DESCARGA PLASTICA EXTERNA COMPLETA,CAPACIDADE 9L COM TUBO DEDESCARGA, ENGATE FLEXIVEL, BOIA E SUPORTE PARA FIXAÇÃO, BOLSA DE LIGAÇÃO EM PVC FLEXÍVEL E CONJUNTO PARA FIXACAO DE CAIXA DE DESCARGA - FORNECIMENTO E INSTALACAO</v>
          </cell>
          <cell r="C1819" t="str">
            <v>UN</v>
          </cell>
          <cell r="D1819">
            <v>51.36</v>
          </cell>
        </row>
        <row r="1820">
          <cell r="A1820">
            <v>6031</v>
          </cell>
          <cell r="B1820" t="str">
            <v>BANCA (TAMPO) DE MARMORE SINTETICO 120X60CM COM CUBA, VALVULA EM PLASTICO BRANCO 1", SIFAO PLASTICO TIPO COPO 1" E TORNEIRA CROMADA LONGA 1/2" OU 3/4" PARA PIA PADRAO POPULAR - FORNECIMENTO E INSTALACAO</v>
          </cell>
          <cell r="C1820" t="str">
            <v>UN</v>
          </cell>
          <cell r="D1820">
            <v>157.99</v>
          </cell>
        </row>
        <row r="1821">
          <cell r="A1821">
            <v>6043</v>
          </cell>
          <cell r="B1821" t="str">
            <v>BANCA (TAMPO) DE MARMORITE, GRANILITE OU GRANITITA 120X60CM COM CUBA,VALVULA EM PLASTICO BRANCO 1”, SIFAO PLASTICO TIPO COPO 1” E TORNEIRACROMADA LONGA 1/2” OU 3/4” PARA PIA PADRAO POPULAR - FORNECIMENTO E INSTALACAO</v>
          </cell>
          <cell r="C1821" t="str">
            <v>UN</v>
          </cell>
          <cell r="D1821">
            <v>168.45</v>
          </cell>
        </row>
        <row r="1822">
          <cell r="A1822">
            <v>6049</v>
          </cell>
          <cell r="B1822" t="str">
            <v>TANQUE SIMPLES PRE-MOLDADO DE CONCRETO COM VALVULA EM PLASTICO BRANCO1.1/4"X1.1/2", SIFAO PLASTICO TIPO COPO 1.1/4" E TORNEIRA DE METAL AMARELO CURTA 1/2" OU 3/4" PARA TANQUE - FORNECIMENTO E INSTALACAO</v>
          </cell>
          <cell r="C1822" t="str">
            <v>UN</v>
          </cell>
          <cell r="D1822">
            <v>131.4</v>
          </cell>
        </row>
        <row r="1823">
          <cell r="A1823">
            <v>6052</v>
          </cell>
          <cell r="B1823" t="str">
            <v>TANQUE DE MARMORE SINTETICO 22 LITROS COM VALVULA EM PLASTICO BRANCO 1.1/4"X1.1/2", SIFAO PLASTICO TIPO COPO 1.1/4" E TORNEIRA DE METAL AMARELO CURTA 1/2" OU 3/4" PARA TANQUE - FORNECIMENTO E INSTALACAO</v>
          </cell>
          <cell r="C1823" t="str">
            <v>UN</v>
          </cell>
          <cell r="D1823">
            <v>136.41</v>
          </cell>
        </row>
        <row r="1824">
          <cell r="A1824">
            <v>68061</v>
          </cell>
          <cell r="B1824" t="str">
            <v>CHUVEIRO PLASTICO BRANCO SIMPLES - FORNECIMENTO E INSTALACAO</v>
          </cell>
          <cell r="C1824" t="str">
            <v>UN</v>
          </cell>
          <cell r="D1824">
            <v>9.73</v>
          </cell>
        </row>
        <row r="1825">
          <cell r="A1825">
            <v>72739</v>
          </cell>
          <cell r="B1825" t="str">
            <v>VASO SANITARIO INFANTIL SIFONADO, PARA VALVULA DE DESCARGA, EM LOUCA BRANCA, COM ACESSORIOS, INCLUSIVE ASSENTO PLASTICO, BOLSA DE BORRACHA PARA LIGACAO, TUBO PVC LIGACAO - FORNECIMENTO E INSTALACAO</v>
          </cell>
          <cell r="C1825" t="str">
            <v>UN</v>
          </cell>
          <cell r="D1825">
            <v>171.18</v>
          </cell>
        </row>
        <row r="1826">
          <cell r="A1826">
            <v>73628</v>
          </cell>
          <cell r="B1826" t="str">
            <v>BACIA TURCA C/TUBO DE LIGACAO - 50508</v>
          </cell>
          <cell r="C1826" t="str">
            <v>UN</v>
          </cell>
          <cell r="D1826">
            <v>138.05000000000001</v>
          </cell>
        </row>
        <row r="1827">
          <cell r="A1827">
            <v>73911</v>
          </cell>
          <cell r="B1827" t="str">
            <v>APARELHOS DE ACO INOXIDAVEL</v>
          </cell>
          <cell r="C1827" t="str">
            <v/>
          </cell>
          <cell r="D1827" t="str">
            <v/>
          </cell>
        </row>
        <row r="1828">
          <cell r="A1828" t="str">
            <v>73911/001</v>
          </cell>
          <cell r="B1828" t="str">
            <v>CUBA ACO INOXIDAVEL 40,0X34,0X11,5 CM, COM SIFAO EM METAL CROMADO 1.1/2X1.1/2", VALVULA EM METAL CROMADO TIPO AMERICANA 3.1/2"X1.1/2" PARA PIA - FORNECIMENTO E INSTALACAO</v>
          </cell>
          <cell r="C1828" t="str">
            <v>UN</v>
          </cell>
          <cell r="D1828">
            <v>142.77000000000001</v>
          </cell>
        </row>
        <row r="1829">
          <cell r="A1829" t="str">
            <v>73911/002</v>
          </cell>
          <cell r="B1829" t="str">
            <v>CUBA ACO INOXIDAVEL 56,0X33,0X11,5 CM, COM SIFAO EM METAL CROMADO 1.1/2X1.1/2", VALVULA EM METAL CROMADO TIPO AMERICANA 3.1/2"X1.1/2" PARA PIA - FORNECIMENTO E INSTALACAO</v>
          </cell>
          <cell r="C1829" t="str">
            <v>UN</v>
          </cell>
          <cell r="D1829">
            <v>151.28</v>
          </cell>
        </row>
        <row r="1830">
          <cell r="A1830">
            <v>73913</v>
          </cell>
          <cell r="B1830" t="str">
            <v>BALCAO DE PIA EM RESILINEA 1,2 X 0,6 M C/SIFAO PLASTICO(PIA DE COZINHA EM GRANILITE/MARMORITE)</v>
          </cell>
          <cell r="C1830" t="str">
            <v/>
          </cell>
          <cell r="D1830" t="str">
            <v/>
          </cell>
        </row>
        <row r="1831">
          <cell r="A1831" t="str">
            <v>73913/001</v>
          </cell>
          <cell r="B1831" t="str">
            <v>BANCADA (TAMPO) COM CUBA EM MARMORITE, GRANILITE OU GRANITINA 120X60CMPARA PIA - FORNECIMENTO E INSTALACAO</v>
          </cell>
          <cell r="C1831" t="str">
            <v>UN</v>
          </cell>
          <cell r="D1831">
            <v>96.56</v>
          </cell>
        </row>
        <row r="1832">
          <cell r="A1832">
            <v>73947</v>
          </cell>
          <cell r="B1832" t="str">
            <v>APARELHOS DE LOUCA - FORNECIMENTO E/OU COLOCACAO</v>
          </cell>
          <cell r="C1832" t="str">
            <v/>
          </cell>
          <cell r="D1832" t="str">
            <v/>
          </cell>
        </row>
        <row r="1833">
          <cell r="A1833" t="str">
            <v>73947/001</v>
          </cell>
          <cell r="B1833" t="str">
            <v>LAVATORIO LOUCA BR MEDIO LUXO C/LADRAO MED 55X45 RABICHO CROMADO DE1/2", C/COLUNA INCL ACESSORIOS DE FIXACAO.FERRAGENS EM METAL CROMADOSIFAO 1680 DE 1"X1.1/4" APARELHO MISTURADOR 1875/C45 C/AREJADOR VALVULA DE ESCOAMENTO 1603 RABICHO EM PVC. FORN</v>
          </cell>
          <cell r="C1833" t="str">
            <v>UN</v>
          </cell>
          <cell r="D1833">
            <v>327.33999999999997</v>
          </cell>
        </row>
        <row r="1834">
          <cell r="A1834" t="str">
            <v>73947/002</v>
          </cell>
          <cell r="B1834" t="str">
            <v>LAVATORIO LOUCA BR EMBUTIR(CUBA) MEDIO LUXO S/LADRAO 52X39CM FERRAGENS EM METAL CROMADO SIFAO 1680 1"X1.1/4" TORNEIRA DE PRESSAO 1193DE 1/2" E VALVULA DE ESCOAMENTO 1600 RABICHO EM PVC FORNECIMENTO</v>
          </cell>
          <cell r="C1834" t="str">
            <v>UN</v>
          </cell>
          <cell r="D1834">
            <v>160.61000000000001</v>
          </cell>
        </row>
        <row r="1835">
          <cell r="A1835" t="str">
            <v>73947/003</v>
          </cell>
          <cell r="B1835" t="str">
            <v>TANQUE LOUCA BRANCA C/COLUNA MED 56X48CM (EM TORNO)INCL ACESSORIOSDE FIX FERRAGENS EM METAL CROMADO TORNEIRA DE PRESSAO 1158 DE 1/2"VALVULA DE ESCOAMENTO 1605 E SIFAO 1680 DE 1.1/4"X1.1/2" - FORNEC</v>
          </cell>
          <cell r="C1835" t="str">
            <v>UN</v>
          </cell>
          <cell r="D1835">
            <v>244.31</v>
          </cell>
        </row>
        <row r="1836">
          <cell r="A1836" t="str">
            <v>73947/004</v>
          </cell>
          <cell r="B1836" t="str">
            <v>TANQUE LOUCA BRANCA C/COLUNAS E MED 60X56CM (EM TORNO)INCL ACESSORIOSDE FIX FERRAGENS EM METAL CROMADO TORNEIRA PRESSAO 1158 1/2" VALVULAESCOAMENTO 1605 E SIFAO 1680 DE 1.1/2"X1.1/2" - FORNECIMENTO</v>
          </cell>
          <cell r="C1836" t="str">
            <v>UN</v>
          </cell>
          <cell r="D1836">
            <v>241.23</v>
          </cell>
        </row>
        <row r="1837">
          <cell r="A1837" t="str">
            <v>73947/005</v>
          </cell>
          <cell r="B1837" t="str">
            <v>MICTORIO DE LOUCA BRANCA C/SIFAO INTEGRADO E MED 33X28X53CM FERRAGENSEM METAL CROMADO REGISTRO DE PRESSAO 1416 DE 1/2" E TUBO DE LIGACAO DE1/2" - FORNECIMENTO</v>
          </cell>
          <cell r="C1837" t="str">
            <v>UN</v>
          </cell>
          <cell r="D1837">
            <v>158.06</v>
          </cell>
        </row>
        <row r="1838">
          <cell r="A1838" t="str">
            <v>73947/006</v>
          </cell>
          <cell r="B1838" t="str">
            <v>LAVATORIO LOUCA BRANCA D/SOBREPOR MED LUXO C/LADRAO 53X43CM FERRAGENSE METAL CROMADO SIFAO 1680 1"X1.1/4",TORNEIRA D/PRESSAO 1193 1/2" EVALVULA DE ESCOAMENTO 1603 RABICHO EM PVC FORNECIMENTO.</v>
          </cell>
          <cell r="C1838" t="str">
            <v>UN</v>
          </cell>
          <cell r="D1838">
            <v>183.62</v>
          </cell>
        </row>
        <row r="1839">
          <cell r="A1839" t="str">
            <v>73947/007</v>
          </cell>
          <cell r="B1839" t="str">
            <v>LAVATORIO LOUCA BRANCA D/EMBUTIR(CUBA) MED LUXO 52X39CM C/LADRAO FERRAGENS EM METAL CROMADO SIFAO 1680 1"X1.1/4" TORNEIRA DE PRESSAO 1193DE 1/2" E VALVULA DE ESCOAMENTO 1603 RABICHO EM PVC FORNECIMENTO</v>
          </cell>
          <cell r="C1839" t="str">
            <v>UN</v>
          </cell>
          <cell r="D1839">
            <v>185.36</v>
          </cell>
        </row>
        <row r="1840">
          <cell r="A1840" t="str">
            <v>73947/008</v>
          </cell>
          <cell r="B1840" t="str">
            <v>LAVATORIO LOUCA BRANCA POPULAR S/LADRAO MED 47X35CM INCLUSIVE ACESSORIOS DE FIX - FORNECIMENTO</v>
          </cell>
          <cell r="C1840" t="str">
            <v>UN</v>
          </cell>
          <cell r="D1840">
            <v>33.83</v>
          </cell>
        </row>
        <row r="1841">
          <cell r="A1841" t="str">
            <v>73947/009</v>
          </cell>
          <cell r="B1841" t="str">
            <v>SABONETEIRA LOUCA BRANCA 15X15CM - FORNECIMENTO E INSTALACAO</v>
          </cell>
          <cell r="C1841" t="str">
            <v>UN</v>
          </cell>
          <cell r="D1841">
            <v>23.11</v>
          </cell>
        </row>
        <row r="1842">
          <cell r="A1842" t="str">
            <v>73947/010</v>
          </cell>
          <cell r="B1842" t="str">
            <v>PORTA-TOALHA DE LOUCA BRANCA COM BASTÃO PLASTICO - FORNECIMENTO E INSTALACAO</v>
          </cell>
          <cell r="C1842" t="str">
            <v>UN</v>
          </cell>
          <cell r="D1842">
            <v>25.05</v>
          </cell>
        </row>
        <row r="1843">
          <cell r="A1843" t="str">
            <v>73947/011</v>
          </cell>
          <cell r="B1843" t="str">
            <v>VASO SANITARIO LOUCA BRANCA CAIXA DESCARGA ACOPLADA 35X65X35CM INCL ASSENTO PLASTICO E RABICHO CROMADO EXCL COLOCACAO.</v>
          </cell>
          <cell r="C1843" t="str">
            <v>UN</v>
          </cell>
          <cell r="D1843">
            <v>221.33</v>
          </cell>
        </row>
        <row r="1844">
          <cell r="A1844" t="str">
            <v>73947/012</v>
          </cell>
          <cell r="B1844" t="str">
            <v>PORTA SABONETE LIQUIDO FORNECIMENTO</v>
          </cell>
          <cell r="C1844" t="str">
            <v>UN</v>
          </cell>
          <cell r="D1844">
            <v>23.84</v>
          </cell>
        </row>
        <row r="1845">
          <cell r="A1845">
            <v>73949</v>
          </cell>
          <cell r="B1845" t="str">
            <v>TORNEIRA PRESSAO CROMADA</v>
          </cell>
          <cell r="C1845" t="str">
            <v/>
          </cell>
          <cell r="D1845" t="str">
            <v/>
          </cell>
        </row>
        <row r="1846">
          <cell r="A1846" t="str">
            <v>73949/001</v>
          </cell>
          <cell r="B1846" t="str">
            <v>TORNEIRA CROMADA 1/2" OU 3/4" PARA JARDIM OU TANQUE, PADRAO ALTO - FORNECIMENTO E INSTALACAO</v>
          </cell>
          <cell r="C1846" t="str">
            <v>UN</v>
          </cell>
          <cell r="D1846">
            <v>55.13</v>
          </cell>
        </row>
        <row r="1847">
          <cell r="A1847" t="str">
            <v>73949/002</v>
          </cell>
          <cell r="B1847" t="str">
            <v>TORNEIRA CROMADA LONGA 1/2" OU 3/4" DE PAREDE PARA PIA, PADRAO POPULAR- FORNECIMENTO E INSTALACAO</v>
          </cell>
          <cell r="C1847" t="str">
            <v>UN</v>
          </cell>
          <cell r="D1847">
            <v>34.380000000000003</v>
          </cell>
        </row>
        <row r="1848">
          <cell r="A1848" t="str">
            <v>73949/003</v>
          </cell>
          <cell r="B1848" t="str">
            <v>TORNEIRA CROMADA LONGA 1/2" OU 3/4" DE PAREDE PARA PIA DE COZINHA COMAREJADOR, PADRAO MEDIO - FORNECIMENTO E INSTALACAO</v>
          </cell>
          <cell r="C1848" t="str">
            <v>UN</v>
          </cell>
          <cell r="D1848">
            <v>91.53</v>
          </cell>
        </row>
        <row r="1849">
          <cell r="A1849" t="str">
            <v>73949/004</v>
          </cell>
          <cell r="B1849" t="str">
            <v>TORNEIRA CROMADA TUBO MOVEL DE PAREDE 1/2" OU 3/4" PARA PIA DE COZINHA, PADRAO MEDIO - FORNECIMENTO E INSTALACAO</v>
          </cell>
          <cell r="C1849" t="str">
            <v>UN</v>
          </cell>
          <cell r="D1849">
            <v>104.68</v>
          </cell>
        </row>
        <row r="1850">
          <cell r="A1850" t="str">
            <v>73949/005</v>
          </cell>
          <cell r="B1850" t="str">
            <v>TORNEIRA CROMADA 1/2" OU 3/4" DE BANCADA PARA LAVATORIO, PADRAO POPULAR COM ENGATE FLEXIVEL EM METAL CROMADO 1/2"X30CM- FORNECIMENTO E INSTALACAO</v>
          </cell>
          <cell r="C1850" t="str">
            <v>UN</v>
          </cell>
          <cell r="D1850">
            <v>51.6</v>
          </cell>
        </row>
        <row r="1851">
          <cell r="A1851" t="str">
            <v>73949/006</v>
          </cell>
          <cell r="B1851" t="str">
            <v>TORNEIRA CROMADA MÉDIA 1/2" OU 3/4", DE PAREDE, PADRÃO POPULAR - FORNECIMENTO E INSTALACAO</v>
          </cell>
          <cell r="C1851" t="str">
            <v>UN</v>
          </cell>
          <cell r="D1851">
            <v>35.57</v>
          </cell>
        </row>
        <row r="1852">
          <cell r="A1852" t="str">
            <v>73949/007</v>
          </cell>
          <cell r="B1852" t="str">
            <v>TORNEIRA CROMADA TUBO MOVEL PARA BANCADA 1/2" OU 3/4" PARA PIA DE COZINHA, PADRAO ALTO - FORNECIMENTO E INSTALACAO</v>
          </cell>
          <cell r="C1852" t="str">
            <v>UN</v>
          </cell>
          <cell r="D1852">
            <v>174.19</v>
          </cell>
        </row>
        <row r="1853">
          <cell r="A1853" t="str">
            <v>73949/008</v>
          </cell>
          <cell r="B1853" t="str">
            <v>TORNEIRA CROMADA 1/2" OU 3/4" PARA TANQUE, PADRÃO POPULAR - FORNECIMENTO E INSTALACAO</v>
          </cell>
          <cell r="C1853" t="str">
            <v>UN</v>
          </cell>
          <cell r="D1853">
            <v>22.07</v>
          </cell>
        </row>
        <row r="1854">
          <cell r="A1854" t="str">
            <v>73949/009</v>
          </cell>
          <cell r="B1854" t="str">
            <v>TORNEIRA CROMADA 1/2" OU 3/4" PARA LAVATORIO, PADRÃO POPULAR, COM ENGATE FLEXIVEL PLASTICO 1/2"X30CM - FORNECIMENTO E INSTALACAO</v>
          </cell>
          <cell r="C1854" t="str">
            <v>UN</v>
          </cell>
          <cell r="D1854">
            <v>40.4</v>
          </cell>
        </row>
        <row r="1855">
          <cell r="A1855">
            <v>73951</v>
          </cell>
          <cell r="B1855" t="str">
            <v>SIFAO PLASTICO</v>
          </cell>
          <cell r="C1855" t="str">
            <v/>
          </cell>
          <cell r="D1855" t="str">
            <v/>
          </cell>
        </row>
        <row r="1856">
          <cell r="A1856" t="str">
            <v>73951/001</v>
          </cell>
          <cell r="B1856" t="str">
            <v>SIFAO PLASTICO PARA LAVATORIO OU PIA TIPO COPO 1.1/4" - FORNECIMENTO EINSTALACAO</v>
          </cell>
          <cell r="C1856" t="str">
            <v>UN</v>
          </cell>
          <cell r="D1856">
            <v>16.18</v>
          </cell>
        </row>
        <row r="1857">
          <cell r="A1857" t="str">
            <v>73951/002</v>
          </cell>
          <cell r="B1857" t="str">
            <v>SIFAO PLASTICO PARA LAVATORIO OU PIA TIPO COPO 1" - FORNECIMENTO E INSTALACAO</v>
          </cell>
          <cell r="C1857" t="str">
            <v>UN</v>
          </cell>
          <cell r="D1857">
            <v>16.27</v>
          </cell>
        </row>
        <row r="1858">
          <cell r="A1858">
            <v>73956</v>
          </cell>
          <cell r="B1858" t="str">
            <v>TORNEIRA PRESSAO PLASTICA</v>
          </cell>
          <cell r="C1858" t="str">
            <v/>
          </cell>
          <cell r="D1858" t="str">
            <v/>
          </cell>
        </row>
        <row r="1859">
          <cell r="A1859" t="str">
            <v>73956/001</v>
          </cell>
          <cell r="B1859" t="str">
            <v>TORNEIRA PLÁSTICA 3/4" PARA TANQUE - FORNECIMENTO E INSTALACAO</v>
          </cell>
          <cell r="C1859" t="str">
            <v>UN</v>
          </cell>
          <cell r="D1859">
            <v>13.82</v>
          </cell>
        </row>
        <row r="1860">
          <cell r="A1860" t="str">
            <v>73956/002</v>
          </cell>
          <cell r="B1860" t="str">
            <v>TORNEIRA PLASTICA 1/2” PARA PIA - FORNECIMENTO E INSTALACAO</v>
          </cell>
          <cell r="C1860" t="str">
            <v>UN</v>
          </cell>
          <cell r="D1860">
            <v>14.06</v>
          </cell>
        </row>
        <row r="1861">
          <cell r="A1861" t="str">
            <v>73956/003</v>
          </cell>
          <cell r="B1861" t="str">
            <v>TORNEIRA PLASTICA 1/2" PARA LAVATORIO COM ENGATE FLEXIVEL EM METAL CROMADO 1/2"X30CM - FORNECIMENTO E INSTALACAO</v>
          </cell>
          <cell r="C1861" t="str">
            <v>UN</v>
          </cell>
          <cell r="D1861">
            <v>30.19</v>
          </cell>
        </row>
        <row r="1862">
          <cell r="A1862">
            <v>73996</v>
          </cell>
          <cell r="B1862" t="str">
            <v>TANQUE PRE-MOLDADO CONCRETO, COMPLETO</v>
          </cell>
          <cell r="C1862" t="str">
            <v/>
          </cell>
          <cell r="D1862" t="str">
            <v/>
          </cell>
        </row>
        <row r="1863">
          <cell r="A1863" t="str">
            <v>73996/001</v>
          </cell>
          <cell r="B1863" t="str">
            <v>TANQUE SIMPLES PRE-MOLDADO DE CONCRETO COM VALVULA EM PLASTICO BRANCO1.1/4"X1.1/2", SIFAO PLASTICO TIPO COPO 1.1/4" E TORNEIRA PLASTICA 3/4" - FORNECIMENTO E INSTALACAO</v>
          </cell>
          <cell r="C1863" t="str">
            <v>UN</v>
          </cell>
          <cell r="D1863">
            <v>126.33</v>
          </cell>
        </row>
        <row r="1864">
          <cell r="A1864">
            <v>74013</v>
          </cell>
          <cell r="B1864" t="str">
            <v>BANCA MARMORE S/FURO SOBRE APOIO DE ALVENARIA/VERGA</v>
          </cell>
          <cell r="C1864" t="str">
            <v/>
          </cell>
          <cell r="D1864" t="str">
            <v/>
          </cell>
        </row>
        <row r="1865">
          <cell r="A1865" t="str">
            <v>74013/001</v>
          </cell>
          <cell r="B1865" t="str">
            <v>BANCADA DE MARMORE POLIDO BRANCO E=3,0CM, LARGURA 60CM, COM PREVISAO DE ALVENARIA E CINTA DE AMARRACAO - FORNECIMENTO E INSTALACAO</v>
          </cell>
          <cell r="C1865" t="str">
            <v>M</v>
          </cell>
          <cell r="D1865">
            <v>189.48</v>
          </cell>
        </row>
        <row r="1866">
          <cell r="A1866">
            <v>74014</v>
          </cell>
          <cell r="B1866" t="str">
            <v>VALVULA CROMADA P/PIA, LAVATORIO, TANQUE</v>
          </cell>
          <cell r="C1866" t="str">
            <v/>
          </cell>
          <cell r="D1866" t="str">
            <v/>
          </cell>
        </row>
        <row r="1867">
          <cell r="A1867" t="str">
            <v>74014/001</v>
          </cell>
          <cell r="B1867" t="str">
            <v>VALVULA EM METAL CROMADO 3.1/2"X1.1/2" - FORNECIMENTO E INSTALACAO</v>
          </cell>
          <cell r="C1867" t="str">
            <v>UN</v>
          </cell>
          <cell r="D1867">
            <v>29</v>
          </cell>
        </row>
        <row r="1868">
          <cell r="A1868" t="str">
            <v>74014/002</v>
          </cell>
          <cell r="B1868" t="str">
            <v>VALVULA EM PLASTICO CROMADO 1" PARA LAVATORIO - FORNECIMENTO E INSTALACAO</v>
          </cell>
          <cell r="C1868" t="str">
            <v>UN</v>
          </cell>
          <cell r="D1868">
            <v>9.67</v>
          </cell>
        </row>
        <row r="1869">
          <cell r="A1869">
            <v>74049</v>
          </cell>
          <cell r="B1869" t="str">
            <v>PRATELEIRA MARMORE</v>
          </cell>
          <cell r="C1869" t="str">
            <v/>
          </cell>
          <cell r="D1869" t="str">
            <v/>
          </cell>
        </row>
        <row r="1870">
          <cell r="A1870" t="str">
            <v>74049/001</v>
          </cell>
          <cell r="B1870" t="str">
            <v>MARMORE BRANCO POLIDO PARA BANCADA (TAMPO) E=3CM, LARGURA 55CM ENGASTADA NA PAREDE - FORNECIMENTO E INSTALACAO</v>
          </cell>
          <cell r="C1870" t="str">
            <v>M</v>
          </cell>
          <cell r="D1870">
            <v>163.95</v>
          </cell>
        </row>
        <row r="1871">
          <cell r="A1871" t="str">
            <v>74049/002</v>
          </cell>
          <cell r="B1871" t="str">
            <v>MARMORE BRANCO POLIDO PARA BANCADA (TAMPO) E=3CM, LARGURA 60CM ENGASTADA NA PAREDE - FORNECIMENTO E INSTALACAO</v>
          </cell>
          <cell r="C1871" t="str">
            <v>M</v>
          </cell>
          <cell r="D1871">
            <v>175.92</v>
          </cell>
        </row>
        <row r="1872">
          <cell r="A1872" t="str">
            <v>74049/003</v>
          </cell>
          <cell r="B1872" t="str">
            <v>MARMORE BRANCO POLIDO PARA BANCADA (TAMPO) E=3CM, LARGURA 40CM ENGASTADA NA PAREDE - FORNECIMENTO E INSTALACAO</v>
          </cell>
          <cell r="C1872" t="str">
            <v>M</v>
          </cell>
          <cell r="D1872">
            <v>128.04</v>
          </cell>
        </row>
        <row r="1873">
          <cell r="A1873" t="str">
            <v>74049/004</v>
          </cell>
          <cell r="B1873" t="str">
            <v>MARMORE BRANCO POLIDO PARA BANCADA (TAMPO) E=3CM, LARGURA 30CM ENGASTADA NA PAREDE - FORNECIMENTO E INSTALACAO</v>
          </cell>
          <cell r="C1873" t="str">
            <v>M</v>
          </cell>
          <cell r="D1873">
            <v>104.1</v>
          </cell>
        </row>
        <row r="1874">
          <cell r="A1874">
            <v>74050</v>
          </cell>
          <cell r="B1874" t="str">
            <v>BANCA ACO INOX C/CUBA EM PAREDE,SEM COMPLEMENTOS (SIFAO/VALV/TORN)</v>
          </cell>
          <cell r="C1874" t="str">
            <v/>
          </cell>
          <cell r="D1874" t="str">
            <v/>
          </cell>
        </row>
        <row r="1875">
          <cell r="A1875" t="str">
            <v>74050/001</v>
          </cell>
          <cell r="B1875" t="str">
            <v>PIA ACO INOXIDAVEL 120X60CM COM 1 CUBA - FORNECIMENTO E INSTALACAO</v>
          </cell>
          <cell r="C1875" t="str">
            <v>UN</v>
          </cell>
          <cell r="D1875">
            <v>164.54</v>
          </cell>
        </row>
        <row r="1876">
          <cell r="A1876" t="str">
            <v>74050/002</v>
          </cell>
          <cell r="B1876" t="str">
            <v>PIA ACO INOXIDAVEL 200X60CM COM 2 CUBAS - FORNECIMENTO E INSTALACAO</v>
          </cell>
          <cell r="C1876" t="str">
            <v>UN</v>
          </cell>
          <cell r="D1876">
            <v>318.45999999999998</v>
          </cell>
        </row>
        <row r="1877">
          <cell r="A1877">
            <v>74055</v>
          </cell>
          <cell r="B1877" t="str">
            <v>TANQUE MARMORE SINTETICA CAP=22L S/COMPLEMENTOS</v>
          </cell>
          <cell r="C1877" t="str">
            <v/>
          </cell>
          <cell r="D1877" t="str">
            <v/>
          </cell>
        </row>
        <row r="1878">
          <cell r="A1878" t="str">
            <v>74055/001</v>
          </cell>
          <cell r="B1878" t="str">
            <v>TANQUE MARMORE SINTETICO 22 LITROS, COM CONJUNTO PARA FIXACAO - FORNECIMENTO E INSTALACAO</v>
          </cell>
          <cell r="C1878" t="str">
            <v>UN</v>
          </cell>
          <cell r="D1878">
            <v>95.35</v>
          </cell>
        </row>
        <row r="1879">
          <cell r="A1879" t="str">
            <v>74055/002</v>
          </cell>
          <cell r="B1879" t="str">
            <v>TANQUE MARMORE SINTETICO 22 LITROS, COM VALVULA EM PLASTICO BRANCO 1.1/4" X 1.1/2" CONJUNTO PARA FIXACAO- FORNECIMENTO E INSTALACAO</v>
          </cell>
          <cell r="C1879" t="str">
            <v>UN</v>
          </cell>
          <cell r="D1879">
            <v>101.84</v>
          </cell>
        </row>
        <row r="1880">
          <cell r="A1880">
            <v>74056</v>
          </cell>
          <cell r="B1880" t="str">
            <v>BANCA/CUBA RESINA SINTETICA</v>
          </cell>
          <cell r="C1880" t="str">
            <v/>
          </cell>
          <cell r="D1880" t="str">
            <v/>
          </cell>
        </row>
        <row r="1881">
          <cell r="A1881" t="str">
            <v>74056/001</v>
          </cell>
          <cell r="B1881" t="str">
            <v>BANCADA (TAMPO) MARMORE SINTETICO 120X60CM COM CUBA - FORNECIMENTO E INSTALACAO</v>
          </cell>
          <cell r="C1881" t="str">
            <v>UN</v>
          </cell>
          <cell r="D1881">
            <v>103.34</v>
          </cell>
        </row>
        <row r="1882">
          <cell r="A1882" t="str">
            <v>74056/002</v>
          </cell>
          <cell r="B1882" t="str">
            <v>BANCADA (TAMPO) MARMORE SINTETICO 150X50CM COM CUBA - FORNECIMENTO E INSTALACAO</v>
          </cell>
          <cell r="C1882" t="str">
            <v>UN</v>
          </cell>
          <cell r="D1882">
            <v>134.80000000000001</v>
          </cell>
        </row>
        <row r="1883">
          <cell r="A1883" t="str">
            <v>74056/003</v>
          </cell>
          <cell r="B1883" t="str">
            <v>BANCA DE MARMORE SINTETICO 120X60CM COM CUBA, COM SIFAO PLASTICO TIPOCOPO 1.1/4" E VALVULA PLASTICO CROMADO TIPO AMERICANA 3.1/2"X1.1/2" -FORNECIMENTO E INSTALACAO</v>
          </cell>
          <cell r="C1883" t="str">
            <v>UN</v>
          </cell>
          <cell r="D1883">
            <v>126.01</v>
          </cell>
        </row>
        <row r="1884">
          <cell r="A1884">
            <v>74057</v>
          </cell>
          <cell r="B1884" t="str">
            <v>LAVATORIO SUSPENSO</v>
          </cell>
          <cell r="C1884" t="str">
            <v/>
          </cell>
          <cell r="D1884" t="str">
            <v/>
          </cell>
        </row>
        <row r="1885">
          <cell r="A1885" t="str">
            <v>74057/001</v>
          </cell>
          <cell r="B1885" t="str">
            <v>LAVATORIO LOUCA BRANCA SUSPENSO 29,5 X 39,0CM, PADRAO POPULAR, COM CONJUNTO PARA FIXACAO - FORNECIMENTO E INSTALACAO</v>
          </cell>
          <cell r="C1885" t="str">
            <v>UN</v>
          </cell>
          <cell r="D1885">
            <v>58.38</v>
          </cell>
        </row>
        <row r="1886">
          <cell r="A1886" t="str">
            <v>74057/002</v>
          </cell>
          <cell r="B1886" t="str">
            <v>LAVATORIO LOUCA BRANCA SUSPENSO 29,5 X 39,0CM, PADRAO POPULAR, COM SIFAO PLASTICO TIPO COPO 1", VALVULA EM PLASTICO BRANCO 1" E CONJUNTO PARA FIXACAO- FORNECIMENTO E INSTALACAO</v>
          </cell>
          <cell r="C1886" t="str">
            <v>UN</v>
          </cell>
          <cell r="D1886">
            <v>81.14</v>
          </cell>
        </row>
        <row r="1887">
          <cell r="A1887">
            <v>74101</v>
          </cell>
          <cell r="B1887" t="str">
            <v>BACIA SANITARIA, ASSENTO PLASTICO, CAIXA DE DESCARGA PVC DE SOBREPOR,ENGATE PLASTICO, TUBO DE DESCIDA E BOLSA DE BORRACHA</v>
          </cell>
          <cell r="C1887" t="str">
            <v/>
          </cell>
          <cell r="D1887" t="str">
            <v/>
          </cell>
        </row>
        <row r="1888">
          <cell r="A1888" t="str">
            <v>74101/001</v>
          </cell>
          <cell r="B1888" t="str">
            <v>VASO SANITARIO, ASSENTO PLASTICO, CAIXA DE DESCARGA PVC DE SOBREPOR,ENGATE PLASTICO, TUBO DE DESCIDA E BOLSA DE BORRACHA</v>
          </cell>
          <cell r="C1888" t="str">
            <v>UN</v>
          </cell>
          <cell r="D1888">
            <v>172.1</v>
          </cell>
        </row>
        <row r="1889">
          <cell r="A1889">
            <v>74113</v>
          </cell>
          <cell r="B1889" t="str">
            <v>TAMPO P/VASO SANITARIO</v>
          </cell>
          <cell r="C1889" t="str">
            <v/>
          </cell>
          <cell r="D1889" t="str">
            <v/>
          </cell>
        </row>
        <row r="1890">
          <cell r="A1890" t="str">
            <v>74113/001</v>
          </cell>
          <cell r="B1890" t="str">
            <v>ASSENTO PARA VASO SANITARIO INFANTIL DE PLASTICO - FORNECIMENTO E INSTALACAO</v>
          </cell>
          <cell r="C1890" t="str">
            <v>UN</v>
          </cell>
          <cell r="D1890">
            <v>18.79</v>
          </cell>
        </row>
        <row r="1891">
          <cell r="A1891">
            <v>74123</v>
          </cell>
          <cell r="B1891" t="str">
            <v>APARELHO MISTURADOR</v>
          </cell>
          <cell r="C1891" t="str">
            <v/>
          </cell>
          <cell r="D1891" t="str">
            <v/>
          </cell>
        </row>
        <row r="1892">
          <cell r="A1892" t="str">
            <v>74123/001</v>
          </cell>
          <cell r="B1892" t="str">
            <v>APARELHO MISTURADOR CROMADO PARA LAVATORIO COM ENGATE FLEXIVEL EM METAL CROMADO 1/2"X30CM - FORNECIMENTO E INSTALACAO</v>
          </cell>
          <cell r="C1892" t="str">
            <v>UN</v>
          </cell>
          <cell r="D1892">
            <v>247.57</v>
          </cell>
        </row>
        <row r="1893">
          <cell r="A1893" t="str">
            <v>74123/002</v>
          </cell>
          <cell r="B1893" t="str">
            <v>APARELHO MISTURADOR CROMADO PARA BIDE COM DUCHA COM ENGATE FLEXIVEL EMMETAL CROMADO 1/2"X30CM - FORNECIMENTO E INSTALACAO</v>
          </cell>
          <cell r="C1893" t="str">
            <v>UN</v>
          </cell>
          <cell r="D1893">
            <v>274.92</v>
          </cell>
        </row>
        <row r="1894">
          <cell r="A1894" t="str">
            <v>74123/003</v>
          </cell>
          <cell r="B1894" t="str">
            <v>APARELHO MISTURADOR CROMADO PARA PIA - FORNECIMENTO E INSTALACAO</v>
          </cell>
          <cell r="C1894" t="str">
            <v>UN</v>
          </cell>
          <cell r="D1894">
            <v>293.26</v>
          </cell>
        </row>
        <row r="1895">
          <cell r="A1895">
            <v>74126</v>
          </cell>
          <cell r="B1895" t="str">
            <v>BANCA GRANITO</v>
          </cell>
          <cell r="C1895" t="str">
            <v/>
          </cell>
          <cell r="D1895" t="str">
            <v/>
          </cell>
        </row>
        <row r="1896">
          <cell r="A1896" t="str">
            <v>74126/001</v>
          </cell>
          <cell r="B1896" t="str">
            <v>GRANITO CINZA POLIDO PARA BANCADA E=2,5 CM, LARGURA 60CM - FORNECIMENTO E INSTALACAO</v>
          </cell>
          <cell r="C1896" t="str">
            <v>M</v>
          </cell>
          <cell r="D1896">
            <v>124.73</v>
          </cell>
        </row>
        <row r="1897">
          <cell r="A1897" t="str">
            <v>74126/002</v>
          </cell>
          <cell r="B1897" t="str">
            <v>GRANITO AMENDOA POLIDO PARA BANCADA E=2,0 CM, LARGURA 60CM - FORNECIMENTO E INSTALACAO</v>
          </cell>
          <cell r="C1897" t="str">
            <v>M</v>
          </cell>
          <cell r="D1897">
            <v>146.72999999999999</v>
          </cell>
        </row>
        <row r="1898">
          <cell r="A1898">
            <v>74127</v>
          </cell>
          <cell r="B1898" t="str">
            <v>VALVULA PLASTICA P/PIA, LAVATORIO, TANQUE</v>
          </cell>
          <cell r="C1898" t="str">
            <v/>
          </cell>
          <cell r="D1898" t="str">
            <v/>
          </cell>
        </row>
        <row r="1899">
          <cell r="A1899" t="str">
            <v>74127/001</v>
          </cell>
          <cell r="B1899" t="str">
            <v>VALVULA EM PLASTICO BRANCO 1" PARA PIA, TANQUE OU LAVATORIO SEM LADRAO- FORNECIMENTO E INSTALACAO</v>
          </cell>
          <cell r="C1899" t="str">
            <v>UN</v>
          </cell>
          <cell r="D1899">
            <v>6.26</v>
          </cell>
        </row>
        <row r="1900">
          <cell r="A1900" t="str">
            <v>74127/002</v>
          </cell>
          <cell r="B1900" t="str">
            <v>VALVULA EM PLASTICO BRANCO 1" PARA LAVATORIO COM LADRAO - FORNECIMENTOE INSTALACAO</v>
          </cell>
          <cell r="C1900" t="str">
            <v>UN</v>
          </cell>
          <cell r="D1900">
            <v>6.48</v>
          </cell>
        </row>
        <row r="1901">
          <cell r="A1901" t="str">
            <v>74127/003</v>
          </cell>
          <cell r="B1901" t="str">
            <v>VALVULA EM PLASTICO BRANCO 1.1/2"X1.1/4" PARA TANQUE - FORNECIMENTO EINSTALACAO</v>
          </cell>
          <cell r="C1901" t="str">
            <v>UN</v>
          </cell>
          <cell r="D1901">
            <v>6.48</v>
          </cell>
        </row>
        <row r="1902">
          <cell r="A1902">
            <v>74128</v>
          </cell>
          <cell r="B1902" t="str">
            <v>SIFAO CROMADO</v>
          </cell>
          <cell r="C1902" t="str">
            <v/>
          </cell>
          <cell r="D1902" t="str">
            <v/>
          </cell>
        </row>
        <row r="1903">
          <cell r="A1903" t="str">
            <v>74128/001</v>
          </cell>
          <cell r="B1903" t="str">
            <v>SIFAO EM METAL CROMADO 1.1/2"X2" - FORNECIMENTO E INSTALACAO</v>
          </cell>
          <cell r="C1903" t="str">
            <v>UN</v>
          </cell>
          <cell r="D1903">
            <v>73.78</v>
          </cell>
        </row>
        <row r="1904">
          <cell r="A1904" t="str">
            <v>74128/002</v>
          </cell>
          <cell r="B1904" t="str">
            <v>SIFAO EM METAL CROMADO 1"X1.1/2" - FORNECIMENTO E INSTALACAO</v>
          </cell>
          <cell r="C1904" t="str">
            <v>UN</v>
          </cell>
          <cell r="D1904">
            <v>59.54</v>
          </cell>
        </row>
        <row r="1905">
          <cell r="A1905" t="str">
            <v>74128/003</v>
          </cell>
          <cell r="B1905" t="str">
            <v>SIFAO EM METAL CROMADO 1"X1.1/4" - FORNECIMENTO E INSTALACAO</v>
          </cell>
          <cell r="C1905" t="str">
            <v>UN</v>
          </cell>
          <cell r="D1905">
            <v>78.44</v>
          </cell>
        </row>
        <row r="1906">
          <cell r="A1906">
            <v>74129</v>
          </cell>
          <cell r="B1906" t="str">
            <v>CUBA DE ACO INOXIDAVEL S/COMPLEMENTOS</v>
          </cell>
          <cell r="C1906" t="str">
            <v/>
          </cell>
          <cell r="D1906" t="str">
            <v/>
          </cell>
        </row>
        <row r="1907">
          <cell r="A1907" t="str">
            <v>74129/001</v>
          </cell>
          <cell r="B1907" t="str">
            <v>CUBA DE ACO INOXIDAVEL 46,5X30,0X11,5CM - FORNECIMENTO E INSTALACAO</v>
          </cell>
          <cell r="C1907" t="str">
            <v>UN</v>
          </cell>
          <cell r="D1907">
            <v>63.76</v>
          </cell>
        </row>
        <row r="1908">
          <cell r="A1908" t="str">
            <v>74129/002</v>
          </cell>
          <cell r="B1908" t="str">
            <v>CUBA DE ACO INOXIDAVEL 56,0X33,0X11,5CM - FORNECIMENTO E INSTALACAO</v>
          </cell>
          <cell r="C1908" t="str">
            <v>UN</v>
          </cell>
          <cell r="D1908">
            <v>72.489999999999995</v>
          </cell>
        </row>
        <row r="1909">
          <cell r="A1909" t="str">
            <v>74129/003</v>
          </cell>
          <cell r="B1909" t="str">
            <v>CUBA DE ACO INOXIDAVEL 40,0X34,0X11,5CM - FORNECIMENTO E INSTALACAO</v>
          </cell>
          <cell r="C1909" t="str">
            <v>UN</v>
          </cell>
          <cell r="D1909">
            <v>68.739999999999995</v>
          </cell>
        </row>
        <row r="1910">
          <cell r="A1910">
            <v>74135</v>
          </cell>
          <cell r="B1910" t="str">
            <v>BANCA MARMORE</v>
          </cell>
          <cell r="C1910" t="str">
            <v/>
          </cell>
          <cell r="D1910" t="str">
            <v/>
          </cell>
        </row>
        <row r="1911">
          <cell r="A1911" t="str">
            <v>74135/001</v>
          </cell>
          <cell r="B1911" t="str">
            <v>BANCADA (TAMPO) MARMORE BRANCO NACIONAL E = 3CM, LARGURA 50CM, POLIDOCOM FURO PARA CUBA - FORNECIMENTO E INSTALACAO</v>
          </cell>
          <cell r="C1911" t="str">
            <v>M</v>
          </cell>
          <cell r="D1911">
            <v>159.86000000000001</v>
          </cell>
        </row>
        <row r="1912">
          <cell r="A1912" t="str">
            <v>74135/002</v>
          </cell>
          <cell r="B1912" t="str">
            <v>BANCADA (TAMPO) MARMORE BRANCO NACIONAL E = 3CM, LARGURA 55CM, POLIDOCOM FURO PARA CUBA - FORNECIMENTO E INSTALACAO</v>
          </cell>
          <cell r="C1912" t="str">
            <v>M</v>
          </cell>
          <cell r="D1912">
            <v>172.52</v>
          </cell>
        </row>
        <row r="1913">
          <cell r="A1913" t="str">
            <v>74135/003</v>
          </cell>
          <cell r="B1913" t="str">
            <v>BANCADA (TAMPO) MARMORE BRANCO NACIONAL E = 3CM, LARGURA 60CM, POLIDOCOM FURO PARA CUBA</v>
          </cell>
          <cell r="C1913" t="str">
            <v>M</v>
          </cell>
          <cell r="D1913">
            <v>185.19</v>
          </cell>
        </row>
        <row r="1914">
          <cell r="A1914" t="str">
            <v>74135/004</v>
          </cell>
          <cell r="B1914" t="str">
            <v>BANCADA (TAMPO) MARMORE BRANCO NACIONAL E = 3CM, LARGURA 62CM, POLIDOCOM FURO PARA CUBA - FORNECIMENTO E INSTALACAO</v>
          </cell>
          <cell r="C1914" t="str">
            <v>M</v>
          </cell>
          <cell r="D1914">
            <v>190.26</v>
          </cell>
        </row>
        <row r="1915">
          <cell r="A1915" t="str">
            <v>74135/005</v>
          </cell>
          <cell r="B1915" t="str">
            <v>BANCADA (TAMPO) MARMORE BRANCO NACIONAL E = 3CM, LARGURA 67CM, POLIDOCOM FURO PARA CUBA - FORNECIMENTO E INSTALACAO</v>
          </cell>
          <cell r="C1915" t="str">
            <v>M</v>
          </cell>
          <cell r="D1915">
            <v>202.92</v>
          </cell>
        </row>
        <row r="1916">
          <cell r="A1916">
            <v>74146</v>
          </cell>
          <cell r="B1916" t="str">
            <v>TANQUE LOUCA BRANCO SEM COLUNA, COMPLETO</v>
          </cell>
          <cell r="C1916" t="str">
            <v/>
          </cell>
          <cell r="D1916" t="str">
            <v/>
          </cell>
        </row>
        <row r="1917">
          <cell r="A1917" t="str">
            <v>74146/001</v>
          </cell>
          <cell r="B1917" t="str">
            <v>TANQUE LOUCA BRANCO SEM COLUNA, COMPLETO INCLUSIVE TORNEIRA METALICA</v>
          </cell>
          <cell r="C1917" t="str">
            <v>UN</v>
          </cell>
          <cell r="D1917">
            <v>189.44</v>
          </cell>
        </row>
        <row r="1918">
          <cell r="A1918">
            <v>74148</v>
          </cell>
          <cell r="B1918" t="str">
            <v>LAVATORIO(BANCA MARMORE BR 80X55CM C/CUBA EMBUTIR)</v>
          </cell>
          <cell r="C1918" t="str">
            <v/>
          </cell>
          <cell r="D1918" t="str">
            <v/>
          </cell>
        </row>
        <row r="1919">
          <cell r="A1919" t="str">
            <v>74148/001</v>
          </cell>
          <cell r="B1919" t="str">
            <v>LAVATORIO EM BANCA MARMORE BRANCO 80X55CM COM CUBA EMBUTIR OVAL</v>
          </cell>
          <cell r="C1919" t="str">
            <v>UN</v>
          </cell>
          <cell r="D1919">
            <v>246.74</v>
          </cell>
        </row>
        <row r="1920">
          <cell r="A1920">
            <v>74149</v>
          </cell>
          <cell r="B1920" t="str">
            <v>PIA COZINHA (BANCA GRANITO CINZA / CUBA INOX / TORNEIRA PAREDE)</v>
          </cell>
          <cell r="C1920" t="str">
            <v/>
          </cell>
          <cell r="D1920" t="str">
            <v/>
          </cell>
        </row>
        <row r="1921">
          <cell r="A1921" t="str">
            <v>74149/001</v>
          </cell>
          <cell r="B1921" t="str">
            <v>PIA COZINHA EM BANCA GRANITO CINZA 1,20X0,60M/CUBA INOX/TORNEIRA PAREDE</v>
          </cell>
          <cell r="C1921" t="str">
            <v>UN</v>
          </cell>
          <cell r="D1921">
            <v>265.7</v>
          </cell>
        </row>
        <row r="1922">
          <cell r="A1922">
            <v>74193</v>
          </cell>
          <cell r="B1922" t="str">
            <v>VASO SANITARIO COM CAIXA DE DESCARGA ACOPLADA</v>
          </cell>
          <cell r="C1922" t="str">
            <v/>
          </cell>
          <cell r="D1922" t="str">
            <v/>
          </cell>
        </row>
        <row r="1923">
          <cell r="A1923" t="str">
            <v>74193/001</v>
          </cell>
          <cell r="B1923" t="str">
            <v>VASO SANITARIO COM CAIXA DE DESCARGA ACOPLADA - LOUCA BRANCA</v>
          </cell>
          <cell r="C1923" t="str">
            <v>UN</v>
          </cell>
          <cell r="D1923">
            <v>233.1</v>
          </cell>
        </row>
        <row r="1924">
          <cell r="A1924">
            <v>74226</v>
          </cell>
          <cell r="B1924" t="str">
            <v>TAMPO MARMORE P/BALCAO</v>
          </cell>
          <cell r="C1924" t="str">
            <v/>
          </cell>
          <cell r="D1924" t="str">
            <v/>
          </cell>
        </row>
        <row r="1925">
          <cell r="A1925" t="str">
            <v>74226/001</v>
          </cell>
          <cell r="B1925" t="str">
            <v>BANCADA DE MARMORE POLIDO BRANCO E=3,0CM, LARGURA 45CM - FORNECIMENTOE INSTALACAO</v>
          </cell>
          <cell r="C1925" t="str">
            <v>M</v>
          </cell>
          <cell r="D1925">
            <v>128.83000000000001</v>
          </cell>
        </row>
        <row r="1926">
          <cell r="A1926">
            <v>74227</v>
          </cell>
          <cell r="B1926" t="str">
            <v>CAIXA DESCARGA EMBUTIR PLASTICA</v>
          </cell>
          <cell r="C1926" t="str">
            <v/>
          </cell>
          <cell r="D1926" t="str">
            <v/>
          </cell>
        </row>
        <row r="1927">
          <cell r="A1927" t="str">
            <v>74227/001</v>
          </cell>
          <cell r="B1927" t="str">
            <v>CAIXA DESCARGA PLASTICA, EMBUTIR, COMPLETA, COM ESPELHO CROMADO E TUBOBENGALA PVC PARA LIGACAO EM CAIXA DESCARGA DE EMBUTIR - FORNECIMENTOE INSTALACAO</v>
          </cell>
          <cell r="C1927" t="str">
            <v>UN</v>
          </cell>
          <cell r="D1927">
            <v>209.72</v>
          </cell>
        </row>
        <row r="1928">
          <cell r="A1928">
            <v>74230</v>
          </cell>
          <cell r="B1928" t="str">
            <v>ASSENTO PLASTICO P/BACIA SANITARIA</v>
          </cell>
          <cell r="C1928" t="str">
            <v/>
          </cell>
          <cell r="D1928" t="str">
            <v/>
          </cell>
        </row>
        <row r="1929">
          <cell r="A1929" t="str">
            <v>74230/001</v>
          </cell>
          <cell r="B1929" t="str">
            <v>ASSENTO PARA VASO SANITARIO DE PLASTICO PADRAO POPULAR - FORNECIMENTOE INSTALACAO</v>
          </cell>
          <cell r="C1929" t="str">
            <v>UN</v>
          </cell>
          <cell r="D1929">
            <v>17.21</v>
          </cell>
        </row>
        <row r="1930">
          <cell r="A1930">
            <v>74234</v>
          </cell>
          <cell r="B1930" t="str">
            <v>MICTORIO LOUCA S/INSTALACAO HIDRAULICA/SANITARIA</v>
          </cell>
          <cell r="C1930" t="str">
            <v/>
          </cell>
          <cell r="D1930" t="str">
            <v/>
          </cell>
        </row>
        <row r="1931">
          <cell r="A1931" t="str">
            <v>74234/001</v>
          </cell>
          <cell r="B1931" t="str">
            <v>MICTORIO SIFONADO DE LOUCA BRANCA COM PERTENCES, COM REGISTRO DE PRESSAO 1/2" COM CANOPLA CROMADA ACABAMENTO SIMPLES E CONJUNTO PARA FIXACAO- FORNECIMENTO E INSTALACAO</v>
          </cell>
          <cell r="C1931" t="str">
            <v>UN</v>
          </cell>
          <cell r="D1931">
            <v>200.39</v>
          </cell>
        </row>
        <row r="1932">
          <cell r="A1932">
            <v>184</v>
          </cell>
          <cell r="B1932" t="str">
            <v>FOSSAS/SUMIDOUROS</v>
          </cell>
          <cell r="C1932" t="str">
            <v/>
          </cell>
          <cell r="D1932" t="str">
            <v/>
          </cell>
        </row>
        <row r="1933">
          <cell r="A1933">
            <v>6087</v>
          </cell>
          <cell r="B1933" t="str">
            <v>TAMPA EM CONCRETO ARMADO 60X60X5CM P/CX INSPECAO/FOSSA SEPTICA</v>
          </cell>
          <cell r="C1933" t="str">
            <v>UN</v>
          </cell>
          <cell r="D1933">
            <v>17.829999999999998</v>
          </cell>
        </row>
        <row r="1934">
          <cell r="A1934">
            <v>74197</v>
          </cell>
          <cell r="B1934" t="str">
            <v>FOSSA SEPTICA 1500L / ALVENARIA TIJOLO MACICO 1/2VEZ</v>
          </cell>
          <cell r="C1934" t="str">
            <v/>
          </cell>
          <cell r="D1934" t="str">
            <v/>
          </cell>
        </row>
        <row r="1935">
          <cell r="A1935" t="str">
            <v>74197/001</v>
          </cell>
          <cell r="B1935" t="str">
            <v>FOSSA SEPTICA EM ALVENARIA DE TIJOLO CERAMICO MACICO DIMENSOES EXTERNAS 1,90X1,10X1,40M, 1.500 LITROS, REVESTIDA INTERNAMENTE COM BARRA LISA, COM TAMPA EM CONCRETO ARMADO COM ESPESSURA 8CM</v>
          </cell>
          <cell r="C1935" t="str">
            <v>UN</v>
          </cell>
          <cell r="D1935">
            <v>891.08</v>
          </cell>
        </row>
        <row r="1936">
          <cell r="A1936">
            <v>74198</v>
          </cell>
          <cell r="B1936" t="str">
            <v>SUMIDOURO H=5,0M COM TIJOLOS MACICOS A CRIVO ARGAMASSADOS</v>
          </cell>
          <cell r="C1936" t="str">
            <v/>
          </cell>
          <cell r="D1936" t="str">
            <v/>
          </cell>
        </row>
        <row r="1937">
          <cell r="A1937" t="str">
            <v>74198/001</v>
          </cell>
          <cell r="B1937" t="str">
            <v>SUMIDOURO EM ALVENARIA DE TIJOLO CERAMICO MACICO DIAMETRO 1,20M E ALTURA 5,00M, COM TAMPA EM CONCRETO ARMADO DIAMETRO 1,40M E ESPESSURA 10CM</v>
          </cell>
          <cell r="C1937" t="str">
            <v>UN</v>
          </cell>
          <cell r="D1937">
            <v>726.84</v>
          </cell>
        </row>
        <row r="1938">
          <cell r="A1938" t="str">
            <v>74198/002</v>
          </cell>
          <cell r="B1938" t="str">
            <v>SUMIDOURO EM ALVENARIA DE TIJOLO CERAMICO MACIÇO DIAMETRO 1,40M E ALTURA 5,00M, COM TAMPA EM CONCRETO ARMADO DIAMETRO 1,60M E ESPESSURA 10CM</v>
          </cell>
          <cell r="C1938" t="str">
            <v>UN</v>
          </cell>
          <cell r="D1938">
            <v>904.46</v>
          </cell>
        </row>
        <row r="1939">
          <cell r="A1939">
            <v>185</v>
          </cell>
          <cell r="B1939" t="str">
            <v>PONTOS DE AGUA/ESGOTO</v>
          </cell>
          <cell r="C1939" t="str">
            <v/>
          </cell>
          <cell r="D1939" t="str">
            <v/>
          </cell>
        </row>
        <row r="1940">
          <cell r="A1940">
            <v>73958</v>
          </cell>
          <cell r="B1940" t="str">
            <v>PONTO ESGOTO</v>
          </cell>
          <cell r="C1940" t="str">
            <v/>
          </cell>
          <cell r="D1940" t="str">
            <v/>
          </cell>
        </row>
        <row r="1941">
          <cell r="A1941" t="str">
            <v>73958/001</v>
          </cell>
          <cell r="B1941" t="str">
            <v>PONTO DE ESGOTO PVC 100MM - MEDIA 1,10M DE TUBO PVC ESGOTO PREDIAL DN100MM E 1 JOELHO PVC 90GRAUS ESGOTO PREDIAL DN 100MM - FORNECIMENTO EINSTALACAO</v>
          </cell>
          <cell r="C1941" t="str">
            <v>PT</v>
          </cell>
          <cell r="D1941">
            <v>68.3</v>
          </cell>
        </row>
        <row r="1942">
          <cell r="A1942">
            <v>73959</v>
          </cell>
          <cell r="B1942" t="str">
            <v>PONTO AGUA FRIA</v>
          </cell>
          <cell r="C1942" t="str">
            <v/>
          </cell>
          <cell r="D1942" t="str">
            <v/>
          </cell>
        </row>
        <row r="1943">
          <cell r="A1943" t="str">
            <v>73959/001</v>
          </cell>
          <cell r="B1943" t="str">
            <v>PONTO DE AGUA FRIA PVC 3/4" - MEDIA 5,00M DE TUBO DE PVC ROSCAVEL AGUA FRIA 3/4" E 2 JOELHOS DE PVC ROSCAVEL 90GRAUS AGUA FRIA 3/4" - FORNECIMENTO E INSTALACAO</v>
          </cell>
          <cell r="C1943" t="str">
            <v>PT</v>
          </cell>
          <cell r="D1943">
            <v>56.68</v>
          </cell>
        </row>
        <row r="1944">
          <cell r="A1944" t="str">
            <v>73959/002</v>
          </cell>
          <cell r="B1944" t="str">
            <v>PONTO DE AGUA FRIA PVC 1/2" - MEDIA 5,00M DE TUBO DE PVC ROSCAVEL AGUA FRIA 1/2" E 2 JOELHOS DE PVC ROSCAVEL 90GRAUS AGUA FRIA 1/2" - FORNECIMENTO E INSTALACAO</v>
          </cell>
          <cell r="C1944" t="str">
            <v>PT</v>
          </cell>
          <cell r="D1944">
            <v>51.19</v>
          </cell>
        </row>
        <row r="1945">
          <cell r="A1945">
            <v>74260</v>
          </cell>
          <cell r="B1945" t="str">
            <v>TUBO DE FERRO GALVANIZADO DN=1/2" COM LUVAS SIMPLES E UNIAO - FORNECIMENTO E INSTALACAO</v>
          </cell>
          <cell r="C1945" t="str">
            <v>M</v>
          </cell>
          <cell r="D1945">
            <v>50.99</v>
          </cell>
        </row>
        <row r="1946">
          <cell r="A1946">
            <v>271</v>
          </cell>
          <cell r="B1946" t="str">
            <v>REGISTROS/VALVULAS</v>
          </cell>
          <cell r="C1946" t="str">
            <v/>
          </cell>
          <cell r="D1946" t="str">
            <v/>
          </cell>
        </row>
        <row r="1947">
          <cell r="A1947">
            <v>40729</v>
          </cell>
          <cell r="B1947" t="str">
            <v>VALVULA DESCARGA 1.1/2" COM REGISTRO, ACABAMENTO EM METAL CROMADO - FORNECIMENTO E INSTALACAO</v>
          </cell>
          <cell r="C1947" t="str">
            <v>UN</v>
          </cell>
          <cell r="D1947">
            <v>142.06</v>
          </cell>
        </row>
        <row r="1948">
          <cell r="A1948">
            <v>72711</v>
          </cell>
          <cell r="B1948" t="str">
            <v>REGISTRO GAVETA 1/2" BRUTO LATAO - FORNECIMENTO E INSTALACAO</v>
          </cell>
          <cell r="C1948" t="str">
            <v>UN</v>
          </cell>
          <cell r="D1948">
            <v>23.9</v>
          </cell>
        </row>
        <row r="1949">
          <cell r="A1949">
            <v>73663</v>
          </cell>
          <cell r="B1949" t="str">
            <v>REGISTRO DE PRESSÃO COM CANOPLA Ø 25MM (1") - FORNECIMENTO E INSTALAÇÃO</v>
          </cell>
          <cell r="C1949" t="str">
            <v>UN</v>
          </cell>
          <cell r="D1949">
            <v>56.93</v>
          </cell>
        </row>
        <row r="1950">
          <cell r="A1950">
            <v>73664</v>
          </cell>
          <cell r="B1950" t="str">
            <v>REGISTRO DE PRESSÃO COM CANOPLA Ø 15MM (1/2") - FORNECIMENTO E INSTALAÇÃO</v>
          </cell>
          <cell r="C1950" t="str">
            <v>UN</v>
          </cell>
          <cell r="D1950">
            <v>44.23</v>
          </cell>
        </row>
        <row r="1951">
          <cell r="A1951">
            <v>73795</v>
          </cell>
          <cell r="B1951" t="str">
            <v>FORNECIMENTO E COLOCACAO DE VALVULAS DE RETENCAO</v>
          </cell>
          <cell r="C1951" t="str">
            <v/>
          </cell>
          <cell r="D1951" t="str">
            <v/>
          </cell>
        </row>
        <row r="1952">
          <cell r="A1952" t="str">
            <v>73795/001</v>
          </cell>
          <cell r="B1952" t="str">
            <v>VÁLVULA DE RETENÇÃO VERTICAL Ø 20MM (3/4") - FORNECIMENTO E INSTALAÇÃO</v>
          </cell>
          <cell r="C1952" t="str">
            <v>UN</v>
          </cell>
          <cell r="D1952">
            <v>36.01</v>
          </cell>
        </row>
        <row r="1953">
          <cell r="A1953" t="str">
            <v>73795/002</v>
          </cell>
          <cell r="B1953" t="str">
            <v>VÁLVULA DE RETENÇÃO VERTICAL Ø 25MM (1") - FORNECIMENTO E INSTALAÇÃO</v>
          </cell>
          <cell r="C1953" t="str">
            <v>UN</v>
          </cell>
          <cell r="D1953">
            <v>40.24</v>
          </cell>
        </row>
        <row r="1954">
          <cell r="A1954" t="str">
            <v>73795/003</v>
          </cell>
          <cell r="B1954" t="str">
            <v>VÁLVULA DE RETENÇÃO VERTICAL Ø 32MM (1.1/4") - FORNECIMENTO E INSTALAÇÃO</v>
          </cell>
          <cell r="C1954" t="str">
            <v>UN</v>
          </cell>
          <cell r="D1954">
            <v>49.31</v>
          </cell>
        </row>
        <row r="1955">
          <cell r="A1955" t="str">
            <v>73795/004</v>
          </cell>
          <cell r="B1955" t="str">
            <v>VÁLVULA DE RETENÇÃO VERTICAL Ø 40MM (1.1/2") - FORNECIMENTO E INSTALAÇÃO</v>
          </cell>
          <cell r="C1955" t="str">
            <v>UN</v>
          </cell>
          <cell r="D1955">
            <v>60.81</v>
          </cell>
        </row>
        <row r="1956">
          <cell r="A1956" t="str">
            <v>73795/005</v>
          </cell>
          <cell r="B1956" t="str">
            <v>VÁLVULA DE RETENÇÃO VERTICAL Ø 50MM (2") - FORNECIMENTO E INSTALAÇÃO</v>
          </cell>
          <cell r="C1956" t="str">
            <v>UN</v>
          </cell>
          <cell r="D1956">
            <v>76.599999999999994</v>
          </cell>
        </row>
        <row r="1957">
          <cell r="A1957" t="str">
            <v>73795/006</v>
          </cell>
          <cell r="B1957" t="str">
            <v>VÁLVULA DE RETENÇÃO VERTICAL Ø 80MM (3") - FORNECIMENTO E INSTALAÇÃO</v>
          </cell>
          <cell r="C1957" t="str">
            <v>UN</v>
          </cell>
          <cell r="D1957">
            <v>157</v>
          </cell>
        </row>
        <row r="1958">
          <cell r="A1958" t="str">
            <v>73795/007</v>
          </cell>
          <cell r="B1958" t="str">
            <v>VÁLVULA DE RETENÇÃO VERTICAL Ø 100MM (4") - FORNECIMENTO E INSTALAÇÃO</v>
          </cell>
          <cell r="C1958" t="str">
            <v>UN</v>
          </cell>
          <cell r="D1958">
            <v>294.64999999999998</v>
          </cell>
        </row>
        <row r="1959">
          <cell r="A1959" t="str">
            <v>73795/008</v>
          </cell>
          <cell r="B1959" t="str">
            <v>VÁLVULA DE RETENÇÃO HORIZONTAL Ø 20MM (3/4") - FORNECIMENTO E INSTALAÇÃO</v>
          </cell>
          <cell r="C1959" t="str">
            <v>UN</v>
          </cell>
          <cell r="D1959">
            <v>46.63</v>
          </cell>
        </row>
        <row r="1960">
          <cell r="A1960" t="str">
            <v>73795/009</v>
          </cell>
          <cell r="B1960" t="str">
            <v>VÁLVULA DE RETENÇÃO HORIZONTAL Ø 25MM (1") - FORNECIMENTO E INSTALAÇÃO</v>
          </cell>
          <cell r="C1960" t="str">
            <v>UN</v>
          </cell>
          <cell r="D1960">
            <v>59.82</v>
          </cell>
        </row>
        <row r="1961">
          <cell r="A1961" t="str">
            <v>73795/010</v>
          </cell>
          <cell r="B1961" t="str">
            <v>VÁLVULA DE RETENÇÃO HORIZONTAL Ø 32MM (1.1/4") - FORNECIMENTO E INSTALAÇÃO</v>
          </cell>
          <cell r="C1961" t="str">
            <v>UN</v>
          </cell>
          <cell r="D1961">
            <v>82.23</v>
          </cell>
        </row>
        <row r="1962">
          <cell r="A1962" t="str">
            <v>73795/011</v>
          </cell>
          <cell r="B1962" t="str">
            <v>VÁLVULA DE RETENÇÃO HORIZONTAL Ø 40MM (1.1/2") - FORNECIMENTO E INSTALAÇÃO</v>
          </cell>
          <cell r="C1962" t="str">
            <v>UN</v>
          </cell>
          <cell r="D1962">
            <v>95.77</v>
          </cell>
        </row>
        <row r="1963">
          <cell r="A1963" t="str">
            <v>73795/012</v>
          </cell>
          <cell r="B1963" t="str">
            <v>VÁLVULA DE RETENÇÃO HORIZONTAL Ø 50MM (2") - FORNECIMENTO E INSTALAÇÃO</v>
          </cell>
          <cell r="C1963" t="str">
            <v>UN</v>
          </cell>
          <cell r="D1963">
            <v>135.24</v>
          </cell>
        </row>
        <row r="1964">
          <cell r="A1964" t="str">
            <v>73795/013</v>
          </cell>
          <cell r="B1964" t="str">
            <v>VÁLVULA DE RETENÇÃO HORIZONTAL Ø 65MM (2.1/2") - FORNECIMENTO E INSTALAÇÃO</v>
          </cell>
          <cell r="C1964" t="str">
            <v>UN</v>
          </cell>
          <cell r="D1964">
            <v>179.81</v>
          </cell>
        </row>
        <row r="1965">
          <cell r="A1965" t="str">
            <v>73795/014</v>
          </cell>
          <cell r="B1965" t="str">
            <v>VÁLVULA DE RETENÇÃO HORIZONTAL Ø 80MM (3") - FORNECIMENTO E INSTALAÇÃO</v>
          </cell>
          <cell r="C1965" t="str">
            <v>UN</v>
          </cell>
          <cell r="D1965">
            <v>205.5</v>
          </cell>
        </row>
        <row r="1966">
          <cell r="A1966" t="str">
            <v>73795/015</v>
          </cell>
          <cell r="B1966" t="str">
            <v>VÁLVULA DE RETENÇÃO HORIZONTAL Ø 100MM (4") - FORNECIMENTO E INSTALAÇÃO</v>
          </cell>
          <cell r="C1966" t="str">
            <v>UN</v>
          </cell>
          <cell r="D1966">
            <v>389.97</v>
          </cell>
        </row>
        <row r="1967">
          <cell r="A1967">
            <v>73796</v>
          </cell>
          <cell r="B1967" t="str">
            <v>FORNECIMENTO E COLOCACAO DE VALVULAS DE PE</v>
          </cell>
          <cell r="C1967" t="str">
            <v/>
          </cell>
          <cell r="D1967" t="str">
            <v/>
          </cell>
        </row>
        <row r="1968">
          <cell r="A1968" t="str">
            <v>73796/001</v>
          </cell>
          <cell r="B1968" t="str">
            <v>VÁLVULA DE PÉ COM CRIVO Ø 20MM (3/4") - FORNECIMENTO E INSTALAÇÃO</v>
          </cell>
          <cell r="C1968" t="str">
            <v>UN</v>
          </cell>
          <cell r="D1968">
            <v>40.479999999999997</v>
          </cell>
        </row>
        <row r="1969">
          <cell r="A1969" t="str">
            <v>73796/002</v>
          </cell>
          <cell r="B1969" t="str">
            <v>VÁLVULA DE PÉ COM CRIVO Ø 25MM (1") - FORNECIMENTO E INSTALAÇÃO</v>
          </cell>
          <cell r="C1969" t="str">
            <v>UN</v>
          </cell>
          <cell r="D1969">
            <v>44.99</v>
          </cell>
        </row>
        <row r="1970">
          <cell r="A1970" t="str">
            <v>73796/003</v>
          </cell>
          <cell r="B1970" t="str">
            <v>VÁLVULA DE PÉ COM CRIVO Ø 40MM (1.1/2") - FORNECIMENTO E INSTALAÇÃO</v>
          </cell>
          <cell r="C1970" t="str">
            <v>UN</v>
          </cell>
          <cell r="D1970">
            <v>71.53</v>
          </cell>
        </row>
        <row r="1971">
          <cell r="A1971" t="str">
            <v>73796/004</v>
          </cell>
          <cell r="B1971" t="str">
            <v>VÁLVULA DE PÉ COM CRIVO Ø 50MM (2") - FORNECIMENTO E INSTALAÇÃO</v>
          </cell>
          <cell r="C1971" t="str">
            <v>UN</v>
          </cell>
          <cell r="D1971">
            <v>94.68</v>
          </cell>
        </row>
        <row r="1972">
          <cell r="A1972" t="str">
            <v>73796/005</v>
          </cell>
          <cell r="B1972" t="str">
            <v>VÁLVULA DE PÉ COM CRIVO Ø 65MM (2.1/2") - FORNECIMENTO E INSTALAÇÃO</v>
          </cell>
          <cell r="C1972" t="str">
            <v>UN</v>
          </cell>
          <cell r="D1972">
            <v>165.36</v>
          </cell>
        </row>
        <row r="1973">
          <cell r="A1973" t="str">
            <v>73796/006</v>
          </cell>
          <cell r="B1973" t="str">
            <v>VÁLVULA DE PÉ COM CRIVO Ø 80MM (3") - FORNECIMENTO E INSTALAÇÃO</v>
          </cell>
          <cell r="C1973" t="str">
            <v>UN</v>
          </cell>
          <cell r="D1973">
            <v>210.09</v>
          </cell>
        </row>
        <row r="1974">
          <cell r="A1974" t="str">
            <v>73796/007</v>
          </cell>
          <cell r="B1974" t="str">
            <v>VÁLVULA DE PÉ COM CRIVO Ø 100MM (4") - FORNECIMENTO E INSTALAÇÃO</v>
          </cell>
          <cell r="C1974" t="str">
            <v>UN</v>
          </cell>
          <cell r="D1974">
            <v>343.69</v>
          </cell>
        </row>
        <row r="1975">
          <cell r="A1975">
            <v>73797</v>
          </cell>
          <cell r="B1975" t="str">
            <v>REGISTROS DE GAVETA - FORNECIMENTO E COLOCACAO</v>
          </cell>
          <cell r="C1975" t="str">
            <v/>
          </cell>
          <cell r="D1975" t="str">
            <v/>
          </cell>
        </row>
        <row r="1976">
          <cell r="A1976" t="str">
            <v>73797/001</v>
          </cell>
          <cell r="B1976" t="str">
            <v>REGISTRO DE GAVETA COM CANOPLA Ø 32MM (1.1/4") - FORNECIMENTO E INSTALAÇÃO</v>
          </cell>
          <cell r="C1976" t="str">
            <v>UN</v>
          </cell>
          <cell r="D1976">
            <v>76.25</v>
          </cell>
        </row>
        <row r="1977">
          <cell r="A1977">
            <v>73870</v>
          </cell>
          <cell r="B1977" t="str">
            <v>FORNECIMENTO E COLOCACAO DE REGISTROS DE ESFERA</v>
          </cell>
          <cell r="C1977" t="str">
            <v/>
          </cell>
          <cell r="D1977" t="str">
            <v/>
          </cell>
        </row>
        <row r="1978">
          <cell r="A1978" t="str">
            <v>73870/001</v>
          </cell>
          <cell r="B1978" t="str">
            <v>VÁLVULA DE ESFERA EM BRONZE Ø 1/2" - FORNECIMENTO E INSTALAÇÃO</v>
          </cell>
          <cell r="C1978" t="str">
            <v>UN</v>
          </cell>
          <cell r="D1978">
            <v>28.72</v>
          </cell>
        </row>
        <row r="1979">
          <cell r="A1979" t="str">
            <v>73870/002</v>
          </cell>
          <cell r="B1979" t="str">
            <v>VÁLVULA DE ESFERA EM BRONZE Ø 3/4" - FORNECIMENTO E INSTALAÇÃO</v>
          </cell>
          <cell r="C1979" t="str">
            <v>UN</v>
          </cell>
          <cell r="D1979">
            <v>32.18</v>
          </cell>
        </row>
        <row r="1980">
          <cell r="A1980" t="str">
            <v>73870/003</v>
          </cell>
          <cell r="B1980" t="str">
            <v>VÁLVULA DE ESFERA EM BRONZE Ø 1.1/4" - FORNECIMENTO E INSTALAÇÃO</v>
          </cell>
          <cell r="C1980" t="str">
            <v>UN</v>
          </cell>
          <cell r="D1980">
            <v>40.89</v>
          </cell>
        </row>
        <row r="1981">
          <cell r="A1981" t="str">
            <v>73870/004</v>
          </cell>
          <cell r="B1981" t="str">
            <v>REGISTRO DE ESFERA EM BRONZE D= 1.1/4" FORNEC E COLOCACAO</v>
          </cell>
          <cell r="C1981" t="str">
            <v>UN</v>
          </cell>
          <cell r="D1981">
            <v>56.26</v>
          </cell>
        </row>
        <row r="1982">
          <cell r="A1982" t="str">
            <v>73870/005</v>
          </cell>
          <cell r="B1982" t="str">
            <v>VÁLVULA DE ESFERA EM BRONZE Ø 1.1/2" - FORNECIMENTO E INSTALAÇÃO</v>
          </cell>
          <cell r="C1982" t="str">
            <v>UN</v>
          </cell>
          <cell r="D1982">
            <v>67.36</v>
          </cell>
        </row>
        <row r="1983">
          <cell r="A1983" t="str">
            <v>73870/006</v>
          </cell>
          <cell r="B1983" t="str">
            <v>VÁLVULA DE ESFERA EM BRONZE Ø 2" - FORNECIMENTO E INSTALAÇÃO</v>
          </cell>
          <cell r="C1983" t="str">
            <v>UN</v>
          </cell>
          <cell r="D1983">
            <v>98.58</v>
          </cell>
        </row>
        <row r="1984">
          <cell r="A1984">
            <v>73975</v>
          </cell>
          <cell r="B1984" t="str">
            <v>FORN./ASSENT REGISTRO PRESSAO CROMADO 3/4"</v>
          </cell>
          <cell r="C1984" t="str">
            <v/>
          </cell>
          <cell r="D1984" t="str">
            <v/>
          </cell>
        </row>
        <row r="1985">
          <cell r="A1985" t="str">
            <v>73975/001</v>
          </cell>
          <cell r="B1985" t="str">
            <v>REGISTRO PRESSAO 3/4" COM CANOPLA ACABAMENTO CROMADO SIMPLES - FORNECIMENTO E INSTALACAO</v>
          </cell>
          <cell r="C1985" t="str">
            <v>UN</v>
          </cell>
          <cell r="D1985">
            <v>47.34</v>
          </cell>
        </row>
        <row r="1986">
          <cell r="A1986">
            <v>74091</v>
          </cell>
          <cell r="B1986" t="str">
            <v>VALVULA DE RETENCAO VERTICAL DE 2 1/2" ASSENTE C/FIO BAHIA E PASTA</v>
          </cell>
          <cell r="C1986" t="str">
            <v/>
          </cell>
          <cell r="D1986" t="str">
            <v/>
          </cell>
        </row>
        <row r="1987">
          <cell r="A1987" t="str">
            <v>74091/001</v>
          </cell>
          <cell r="B1987" t="str">
            <v>VALVULA RETENCAO VERTICAL BRONZE (PN-16) 2.1/2" 200PSI - EXTREMIDADESCOM ROSCA - FORNECIMENTO E INSTALACAO</v>
          </cell>
          <cell r="C1987" t="str">
            <v>UN</v>
          </cell>
          <cell r="D1987">
            <v>134.58000000000001</v>
          </cell>
        </row>
        <row r="1988">
          <cell r="A1988">
            <v>74093</v>
          </cell>
          <cell r="B1988" t="str">
            <v>VALVULA DE RETENCAO DE PE COM CRIVO 1 1/4"</v>
          </cell>
          <cell r="C1988" t="str">
            <v/>
          </cell>
          <cell r="D1988" t="str">
            <v/>
          </cell>
        </row>
        <row r="1989">
          <cell r="A1989" t="str">
            <v>74093/001</v>
          </cell>
          <cell r="B1989" t="str">
            <v>VALVULA PE COM CRIVO BRONZE 1.1/4" - FORNECIMENTO E INSTALACAO</v>
          </cell>
          <cell r="C1989" t="str">
            <v>UN</v>
          </cell>
          <cell r="D1989">
            <v>62.79</v>
          </cell>
        </row>
        <row r="1990">
          <cell r="A1990">
            <v>74169</v>
          </cell>
          <cell r="B1990" t="str">
            <v>FORN/ASSENT VALVULA GLOBO 2 1/2 POL</v>
          </cell>
          <cell r="C1990" t="str">
            <v/>
          </cell>
          <cell r="D1990" t="str">
            <v/>
          </cell>
        </row>
        <row r="1991">
          <cell r="A1991" t="str">
            <v>74169/001</v>
          </cell>
          <cell r="B1991" t="str">
            <v>REGISTRO/VALVULA GLOBO ANGULAR 45 GRAUS EM LATAO PARA HIDRANTES DE INCÊNDIO PREDIAL DN 2.1/2" - FORNECIMENTO E INSTALACAO</v>
          </cell>
          <cell r="C1991" t="str">
            <v>UN</v>
          </cell>
          <cell r="D1991">
            <v>204.06</v>
          </cell>
        </row>
        <row r="1992">
          <cell r="A1992">
            <v>74174</v>
          </cell>
          <cell r="B1992" t="str">
            <v>FORN/ASSENT REGISTRO GAVETA CANOPLA CROMADA 1 1/2</v>
          </cell>
          <cell r="C1992" t="str">
            <v/>
          </cell>
          <cell r="D1992" t="str">
            <v/>
          </cell>
        </row>
        <row r="1993">
          <cell r="A1993" t="str">
            <v>74174/001</v>
          </cell>
          <cell r="B1993" t="str">
            <v>REGISTRO GAVETA 1.1/2" COM CANOPLA ACABAMENTO CROMADO SIMPLES - FORNECIMENTO E INSTALACAO</v>
          </cell>
          <cell r="C1993" t="str">
            <v>UN</v>
          </cell>
          <cell r="D1993">
            <v>87.67</v>
          </cell>
        </row>
        <row r="1994">
          <cell r="A1994">
            <v>74175</v>
          </cell>
          <cell r="B1994" t="str">
            <v>FORN/ASSENT REGISTRO GAVETA CANOPLA CROMADA 1 POL</v>
          </cell>
          <cell r="C1994" t="str">
            <v/>
          </cell>
          <cell r="D1994" t="str">
            <v/>
          </cell>
        </row>
        <row r="1995">
          <cell r="A1995" t="str">
            <v>74175/001</v>
          </cell>
          <cell r="B1995" t="str">
            <v>REGISTRO GAVETA 1" COM CANOPLA ACABAMENTO CROMADO SIMPLES - FORNECIMENTO E INSTALACAO</v>
          </cell>
          <cell r="C1995" t="str">
            <v>UN</v>
          </cell>
          <cell r="D1995">
            <v>54.17</v>
          </cell>
        </row>
        <row r="1996">
          <cell r="A1996">
            <v>74176</v>
          </cell>
          <cell r="B1996" t="str">
            <v>FORN/ASSENT REGISTRO GAVETA CANOPLA CROMADA 3/4"</v>
          </cell>
          <cell r="C1996" t="str">
            <v/>
          </cell>
          <cell r="D1996" t="str">
            <v/>
          </cell>
        </row>
        <row r="1997">
          <cell r="A1997" t="str">
            <v>74176/001</v>
          </cell>
          <cell r="B1997" t="str">
            <v>REGISTRO GAVETA 3/4" COM CANOPLA ACABAMENTO CROMADO SIMPLES - FORNECIMENTO E INSTALACAO</v>
          </cell>
          <cell r="C1997" t="str">
            <v>UN</v>
          </cell>
          <cell r="D1997">
            <v>46.97</v>
          </cell>
        </row>
        <row r="1998">
          <cell r="A1998">
            <v>74177</v>
          </cell>
          <cell r="B1998" t="str">
            <v>FORN/ASSENT REGISTRO GAVETA CANOPLA CROMADA 1/2"</v>
          </cell>
          <cell r="C1998" t="str">
            <v/>
          </cell>
          <cell r="D1998" t="str">
            <v/>
          </cell>
        </row>
        <row r="1999">
          <cell r="A1999" t="str">
            <v>74177/001</v>
          </cell>
          <cell r="B1999" t="str">
            <v>REGISTRO GAVETA 1/2" COM CANOPLA ACABAMENTO CROMADO SIMPLES - FORNECIMENTO E INSTALACAO</v>
          </cell>
          <cell r="C1999" t="str">
            <v>UN</v>
          </cell>
          <cell r="D1999">
            <v>46.26</v>
          </cell>
        </row>
        <row r="2000">
          <cell r="A2000">
            <v>74178</v>
          </cell>
          <cell r="B2000" t="str">
            <v>FORN/ASSENT REGISTRO GAVERTA BRUTO 4 POL</v>
          </cell>
          <cell r="C2000" t="str">
            <v/>
          </cell>
          <cell r="D2000" t="str">
            <v/>
          </cell>
        </row>
        <row r="2001">
          <cell r="A2001" t="str">
            <v>74178/001</v>
          </cell>
          <cell r="B2001" t="str">
            <v>REGISTRO GAVETA 4" BRUTO LATAO - FORNECIMENTO E INSTALACAO</v>
          </cell>
          <cell r="C2001" t="str">
            <v>UN</v>
          </cell>
          <cell r="D2001">
            <v>395.6</v>
          </cell>
        </row>
        <row r="2002">
          <cell r="A2002">
            <v>74179</v>
          </cell>
          <cell r="B2002" t="str">
            <v>FORN/ASSENT REGISTRO GAVETA BRUTO 3 POL</v>
          </cell>
          <cell r="C2002" t="str">
            <v/>
          </cell>
          <cell r="D2002" t="str">
            <v/>
          </cell>
        </row>
        <row r="2003">
          <cell r="A2003" t="str">
            <v>74179/001</v>
          </cell>
          <cell r="B2003" t="str">
            <v>REGISTRO GAVETA 3" BRUTO LATAO - FORNECIMENTO E INSTALACAO</v>
          </cell>
          <cell r="C2003" t="str">
            <v>UN</v>
          </cell>
          <cell r="D2003">
            <v>237.03</v>
          </cell>
        </row>
        <row r="2004">
          <cell r="A2004">
            <v>74180</v>
          </cell>
          <cell r="B2004" t="str">
            <v>FORN/ASSENT REGISTRO GAVETA BRUTO 2 1/2 POL</v>
          </cell>
          <cell r="C2004" t="str">
            <v/>
          </cell>
          <cell r="D2004" t="str">
            <v/>
          </cell>
        </row>
        <row r="2005">
          <cell r="A2005" t="str">
            <v>74180/001</v>
          </cell>
          <cell r="B2005" t="str">
            <v>REGISTRO GAVETA 2.1/2" BRUTO LATAO - FORNECIMENTO E INSTALACAO</v>
          </cell>
          <cell r="C2005" t="str">
            <v>UN</v>
          </cell>
          <cell r="D2005">
            <v>162.84</v>
          </cell>
        </row>
        <row r="2006">
          <cell r="A2006">
            <v>74181</v>
          </cell>
          <cell r="B2006" t="str">
            <v>FORN/ASSENT REGISTRO GAVETA BRUTO 2 POL</v>
          </cell>
          <cell r="C2006" t="str">
            <v/>
          </cell>
          <cell r="D2006" t="str">
            <v/>
          </cell>
        </row>
        <row r="2007">
          <cell r="A2007" t="str">
            <v>74181/001</v>
          </cell>
          <cell r="B2007" t="str">
            <v>REGISTRO GAVETA 2" BRUTO LATAO - FORNECIMENTO E INSTALACAO</v>
          </cell>
          <cell r="C2007" t="str">
            <v>UN</v>
          </cell>
          <cell r="D2007">
            <v>71.599999999999994</v>
          </cell>
        </row>
        <row r="2008">
          <cell r="A2008">
            <v>74182</v>
          </cell>
          <cell r="B2008" t="str">
            <v>FORN/ASSENT REGISTRO GAVETA BRUTO 1 1/2 POL</v>
          </cell>
          <cell r="C2008" t="str">
            <v/>
          </cell>
          <cell r="D2008" t="str">
            <v/>
          </cell>
        </row>
        <row r="2009">
          <cell r="A2009" t="str">
            <v>74182/001</v>
          </cell>
          <cell r="B2009" t="str">
            <v>REGISTRO GAVETA 1.1/2" BRUTO LATAO - FORNECIMENTO E INSTALACAO</v>
          </cell>
          <cell r="C2009" t="str">
            <v>UN</v>
          </cell>
          <cell r="D2009">
            <v>52.61</v>
          </cell>
        </row>
        <row r="2010">
          <cell r="A2010">
            <v>74183</v>
          </cell>
          <cell r="B2010" t="str">
            <v>FORN/ASSENT REGISTRO GAVETA BRUTO 1 1/4 POL</v>
          </cell>
          <cell r="C2010" t="str">
            <v/>
          </cell>
          <cell r="D2010" t="str">
            <v/>
          </cell>
        </row>
        <row r="2011">
          <cell r="A2011" t="str">
            <v>74183/001</v>
          </cell>
          <cell r="B2011" t="str">
            <v>REGISTRO GAVETA 1.1/4" BRUTO LATAO - FORNECIMENTO E INSTALACAO</v>
          </cell>
          <cell r="C2011" t="str">
            <v>UN</v>
          </cell>
          <cell r="D2011">
            <v>44.75</v>
          </cell>
        </row>
        <row r="2012">
          <cell r="A2012">
            <v>74184</v>
          </cell>
          <cell r="B2012" t="str">
            <v>FORN/ASSENT REGISTRO GAVETA BRUTO 1 POL</v>
          </cell>
          <cell r="C2012" t="str">
            <v/>
          </cell>
          <cell r="D2012" t="str">
            <v/>
          </cell>
        </row>
        <row r="2013">
          <cell r="A2013" t="str">
            <v>74184/001</v>
          </cell>
          <cell r="B2013" t="str">
            <v>REGISTRO GAVETA 1" BRUTO LATAO - FORNECIMENTO E INSTALACAO</v>
          </cell>
          <cell r="C2013" t="str">
            <v>UN</v>
          </cell>
          <cell r="D2013">
            <v>31.46</v>
          </cell>
        </row>
        <row r="2014">
          <cell r="A2014">
            <v>74185</v>
          </cell>
          <cell r="B2014" t="str">
            <v>FORN/ASSENT REGISTRO GAVETA BRUTO 3/4 POL</v>
          </cell>
          <cell r="C2014" t="str">
            <v/>
          </cell>
          <cell r="D2014" t="str">
            <v/>
          </cell>
        </row>
        <row r="2015">
          <cell r="A2015" t="str">
            <v>74185/001</v>
          </cell>
          <cell r="B2015" t="str">
            <v>REGISTRO GAVETA 3/4" BRUTO LATAO - FORNECIMENTO E INSTALACAO</v>
          </cell>
          <cell r="C2015" t="str">
            <v>UN</v>
          </cell>
          <cell r="D2015">
            <v>24.96</v>
          </cell>
        </row>
        <row r="2016">
          <cell r="A2016">
            <v>273</v>
          </cell>
          <cell r="B2016" t="str">
            <v>COLUNAS/BARRILETES E RAMAIS</v>
          </cell>
          <cell r="C2016" t="str">
            <v/>
          </cell>
          <cell r="D2016" t="str">
            <v/>
          </cell>
        </row>
        <row r="2017">
          <cell r="A2017">
            <v>74026</v>
          </cell>
          <cell r="B2017" t="str">
            <v>COLUNA DE VENTILAÇÃO</v>
          </cell>
          <cell r="C2017" t="str">
            <v/>
          </cell>
          <cell r="D2017" t="str">
            <v/>
          </cell>
        </row>
        <row r="2018">
          <cell r="A2018" t="str">
            <v>74026/001</v>
          </cell>
          <cell r="B2018" t="str">
            <v>TUBO PVC PARA ESGOTO PREDIAL DN 100MM - FORNECIMENTO E INSTALACAO</v>
          </cell>
          <cell r="C2018" t="str">
            <v>M</v>
          </cell>
          <cell r="D2018">
            <v>13.46</v>
          </cell>
        </row>
        <row r="2019">
          <cell r="A2019">
            <v>297</v>
          </cell>
          <cell r="B2019" t="str">
            <v>SERVICOS DIVERSOS</v>
          </cell>
          <cell r="C2019" t="str">
            <v/>
          </cell>
          <cell r="D2019" t="str">
            <v/>
          </cell>
        </row>
        <row r="2020">
          <cell r="A2020">
            <v>40730</v>
          </cell>
          <cell r="B2020" t="str">
            <v>ABRIGO PARA HIDRANTE DE PAREDE COMPLETO - EXECUCAO</v>
          </cell>
          <cell r="C2020" t="str">
            <v>UN</v>
          </cell>
          <cell r="D2020">
            <v>939.13</v>
          </cell>
        </row>
        <row r="2021">
          <cell r="A2021">
            <v>72135</v>
          </cell>
          <cell r="B2021" t="str">
            <v>ABERTURA/FECHAMENTO RASGO ALVENARIA PARA TUBOS, FECHAMENTO COM ARGAMASSA TRACO 1:4 (CIMENTO E AREIA)</v>
          </cell>
          <cell r="C2021" t="str">
            <v>M</v>
          </cell>
          <cell r="D2021">
            <v>2.33</v>
          </cell>
        </row>
        <row r="2022">
          <cell r="A2022">
            <v>72285</v>
          </cell>
          <cell r="B2022" t="str">
            <v>CAIXA DE AREIA 40X40X40CM EM ALVENARIA - EXECUÇÃO</v>
          </cell>
          <cell r="C2022" t="str">
            <v>UN</v>
          </cell>
          <cell r="D2022">
            <v>50.93</v>
          </cell>
        </row>
        <row r="2023">
          <cell r="A2023">
            <v>72286</v>
          </cell>
          <cell r="B2023" t="str">
            <v>CAIXA DE AREIA 60X60X60CM EM ALVENARIA - EXECUÇÃO</v>
          </cell>
          <cell r="C2023" t="str">
            <v>UN</v>
          </cell>
          <cell r="D2023">
            <v>93.04</v>
          </cell>
        </row>
        <row r="2024">
          <cell r="A2024">
            <v>72289</v>
          </cell>
          <cell r="B2024" t="str">
            <v>CAIXA DE INSPEÇÃO 80X80X80CM EM ALVENARIA - EXECUÇÃO</v>
          </cell>
          <cell r="C2024" t="str">
            <v>UN</v>
          </cell>
          <cell r="D2024">
            <v>211.78</v>
          </cell>
        </row>
        <row r="2025">
          <cell r="A2025">
            <v>72290</v>
          </cell>
          <cell r="B2025" t="str">
            <v>CAIXA DE INSPEÇÃO 90X90X80CM EM ALVENARIA - EXECUÇÃO</v>
          </cell>
          <cell r="C2025" t="str">
            <v>UN</v>
          </cell>
          <cell r="D2025">
            <v>241.35</v>
          </cell>
        </row>
        <row r="2026">
          <cell r="A2026">
            <v>73828</v>
          </cell>
          <cell r="B2026" t="str">
            <v>PH-A.43 - CAIXA DE PROTECAO PARA HIDROMETRO</v>
          </cell>
          <cell r="C2026" t="str">
            <v/>
          </cell>
          <cell r="D2026" t="str">
            <v/>
          </cell>
        </row>
        <row r="2027">
          <cell r="A2027" t="str">
            <v>73828/001</v>
          </cell>
          <cell r="B2027" t="str">
            <v>ABRIGO PARA CAVALETE/HIDRÔMETRO PRÉ-MOLDADO DE CONCRETO - FORNECIMENTOE INSTALAÇÃO</v>
          </cell>
          <cell r="C2027" t="str">
            <v>UN</v>
          </cell>
          <cell r="D2027">
            <v>70.27</v>
          </cell>
        </row>
        <row r="2028">
          <cell r="A2028">
            <v>74092</v>
          </cell>
          <cell r="B2028" t="str">
            <v>BOIA DE MERCURIO</v>
          </cell>
          <cell r="C2028" t="str">
            <v/>
          </cell>
          <cell r="D2028" t="str">
            <v/>
          </cell>
        </row>
        <row r="2029">
          <cell r="A2029" t="str">
            <v>74092/001</v>
          </cell>
          <cell r="B2029" t="str">
            <v>AUTOMATICO DE BOIA SUPERIOR 10A/250V - FORNECIMENTO E INSTALACAO</v>
          </cell>
          <cell r="C2029" t="str">
            <v>UN</v>
          </cell>
          <cell r="D2029">
            <v>52.35</v>
          </cell>
        </row>
        <row r="2030">
          <cell r="A2030">
            <v>74102</v>
          </cell>
          <cell r="B2030" t="str">
            <v>CAIXA DE PROTECAO PARA HIDROMETRO</v>
          </cell>
          <cell r="C2030" t="str">
            <v/>
          </cell>
          <cell r="D2030" t="str">
            <v/>
          </cell>
        </row>
        <row r="2031">
          <cell r="A2031" t="str">
            <v>74102/001</v>
          </cell>
          <cell r="B2031" t="str">
            <v>CAIXA PARA HIDROMETRO CONCRETO PRE-MOLDADO - FORNECIMENTO E INSTALACAO</v>
          </cell>
          <cell r="C2031" t="str">
            <v>UN</v>
          </cell>
          <cell r="D2031">
            <v>70.27</v>
          </cell>
        </row>
        <row r="2032">
          <cell r="A2032" t="str">
            <v>INPR</v>
          </cell>
          <cell r="B2032" t="str">
            <v>INSTALACOES DE PRODUCAO</v>
          </cell>
          <cell r="C2032" t="str">
            <v/>
          </cell>
          <cell r="D2032" t="str">
            <v/>
          </cell>
        </row>
        <row r="2033">
          <cell r="A2033">
            <v>232</v>
          </cell>
          <cell r="B2033" t="str">
            <v>INSTALACAO DE BOMBAS EM GERAL</v>
          </cell>
          <cell r="C2033" t="str">
            <v/>
          </cell>
          <cell r="D2033" t="str">
            <v/>
          </cell>
        </row>
        <row r="2034">
          <cell r="A2034">
            <v>73826</v>
          </cell>
          <cell r="B2034" t="str">
            <v>INSTALACAO DE COMPRESSOR DE AR OU SOPRADOR</v>
          </cell>
          <cell r="C2034" t="str">
            <v/>
          </cell>
          <cell r="D2034" t="str">
            <v/>
          </cell>
        </row>
        <row r="2035">
          <cell r="A2035" t="str">
            <v>73826/001</v>
          </cell>
          <cell r="B2035" t="str">
            <v>INSTALACAO DE COMPRESSOR DE AR, POTENCIA &lt;= 5 CV</v>
          </cell>
          <cell r="C2035" t="str">
            <v>UN</v>
          </cell>
          <cell r="D2035">
            <v>250.04</v>
          </cell>
        </row>
        <row r="2036">
          <cell r="A2036" t="str">
            <v>73826/002</v>
          </cell>
          <cell r="B2036" t="str">
            <v>INSTALACAO DE COMPRESSOR DE AR, POTENCIA &gt; 5 E &lt;= 10 CV</v>
          </cell>
          <cell r="C2036" t="str">
            <v>UN</v>
          </cell>
          <cell r="D2036">
            <v>325.06</v>
          </cell>
        </row>
        <row r="2037">
          <cell r="A2037">
            <v>73834</v>
          </cell>
          <cell r="B2037" t="str">
            <v>INSTALACAO DE CONJUNTO MOTO BOMBA SUBMERSIVEL</v>
          </cell>
          <cell r="C2037" t="str">
            <v/>
          </cell>
          <cell r="D2037" t="str">
            <v/>
          </cell>
        </row>
        <row r="2038">
          <cell r="A2038" t="str">
            <v>73834/001</v>
          </cell>
          <cell r="B2038" t="str">
            <v>INSTALACAO DE CONJ.MOTO BOMBA SUBMERSIVEL ATE 10 CV</v>
          </cell>
          <cell r="C2038" t="str">
            <v>UN</v>
          </cell>
          <cell r="D2038">
            <v>88.43</v>
          </cell>
        </row>
        <row r="2039">
          <cell r="A2039" t="str">
            <v>73834/002</v>
          </cell>
          <cell r="B2039" t="str">
            <v>INSTALACAO DE CONJ.MOTO BOMBA SUBMERSIVEL DE 11 A 25 CV</v>
          </cell>
          <cell r="C2039" t="str">
            <v>UN</v>
          </cell>
          <cell r="D2039">
            <v>141.49</v>
          </cell>
        </row>
        <row r="2040">
          <cell r="A2040" t="str">
            <v>73834/003</v>
          </cell>
          <cell r="B2040" t="str">
            <v>INSTALACAO DE CONJ.MOTO BOMBA SUBMERSIVEL DE 26 A 50 CV</v>
          </cell>
          <cell r="C2040" t="str">
            <v>UN</v>
          </cell>
          <cell r="D2040">
            <v>282.98</v>
          </cell>
        </row>
        <row r="2041">
          <cell r="A2041" t="str">
            <v>73834/004</v>
          </cell>
          <cell r="B2041" t="str">
            <v>INSTALACAO DE CONJ.MOTO BOMBA SUBMERSIVEL DE 51 A 100 CV</v>
          </cell>
          <cell r="C2041" t="str">
            <v>UN</v>
          </cell>
          <cell r="D2041">
            <v>424.46</v>
          </cell>
        </row>
        <row r="2042">
          <cell r="A2042">
            <v>73835</v>
          </cell>
          <cell r="B2042" t="str">
            <v>INSTALACAO DE CONJUNTO MOTO BOMBA VERTICAL</v>
          </cell>
          <cell r="C2042" t="str">
            <v/>
          </cell>
          <cell r="D2042" t="str">
            <v/>
          </cell>
        </row>
        <row r="2043">
          <cell r="A2043" t="str">
            <v>73835/001</v>
          </cell>
          <cell r="B2043" t="str">
            <v>INSTALACAO DE CONJ.MOTO BOMBA VERTICAL POT &lt;= 100 CV</v>
          </cell>
          <cell r="C2043" t="str">
            <v>UN</v>
          </cell>
          <cell r="D2043">
            <v>591.83000000000004</v>
          </cell>
        </row>
        <row r="2044">
          <cell r="A2044" t="str">
            <v>73835/002</v>
          </cell>
          <cell r="B2044" t="str">
            <v>INSTALACAO DE CONJ.MOTO BOMBA VERTICAL 100 &lt; POT &lt;= 200 CV</v>
          </cell>
          <cell r="C2044" t="str">
            <v>UN</v>
          </cell>
          <cell r="D2044">
            <v>804.89</v>
          </cell>
        </row>
        <row r="2045">
          <cell r="A2045" t="str">
            <v>73835/003</v>
          </cell>
          <cell r="B2045" t="str">
            <v>INSTALACAO DE CONJ.MOTO BOMBA VERTICAL 200 &lt; POT &lt;= 300 CV</v>
          </cell>
          <cell r="C2045" t="str">
            <v>UN</v>
          </cell>
          <cell r="D2045">
            <v>899.58</v>
          </cell>
        </row>
        <row r="2046">
          <cell r="A2046">
            <v>73836</v>
          </cell>
          <cell r="B2046" t="str">
            <v>INSTALACAO DE CONJUNTO MOTO BOMBA HORIZONTAL</v>
          </cell>
          <cell r="C2046" t="str">
            <v/>
          </cell>
          <cell r="D2046" t="str">
            <v/>
          </cell>
        </row>
        <row r="2047">
          <cell r="A2047" t="str">
            <v>73836/001</v>
          </cell>
          <cell r="B2047" t="str">
            <v>INSTALACAO DE CONJ.MOTO BOMBA HORIZONTAL ATE 10 CV</v>
          </cell>
          <cell r="C2047" t="str">
            <v>UN</v>
          </cell>
          <cell r="D2047">
            <v>236.73</v>
          </cell>
        </row>
        <row r="2048">
          <cell r="A2048" t="str">
            <v>73836/002</v>
          </cell>
          <cell r="B2048" t="str">
            <v>INSTALACAO DE CONJ.MOTO BOMBA HORIZONTAL DE 12,5 A 25 CV</v>
          </cell>
          <cell r="C2048" t="str">
            <v>UN</v>
          </cell>
          <cell r="D2048">
            <v>307.75</v>
          </cell>
        </row>
        <row r="2049">
          <cell r="A2049" t="str">
            <v>73836/003</v>
          </cell>
          <cell r="B2049" t="str">
            <v>INSTALACAO DE CONJ.MOTO BOMBA HORIZONTAL DE 30 A 75 CV</v>
          </cell>
          <cell r="C2049" t="str">
            <v>UN</v>
          </cell>
          <cell r="D2049">
            <v>473.47</v>
          </cell>
        </row>
        <row r="2050">
          <cell r="A2050" t="str">
            <v>73836/004</v>
          </cell>
          <cell r="B2050" t="str">
            <v>INSTALACAO DE CONJ.MOTO BOMBA HORIZONTAL DE 100 A 150 CV</v>
          </cell>
          <cell r="C2050" t="str">
            <v>UN</v>
          </cell>
          <cell r="D2050">
            <v>757.55</v>
          </cell>
        </row>
        <row r="2051">
          <cell r="A2051">
            <v>73837</v>
          </cell>
          <cell r="B2051" t="str">
            <v>INSTALACAO DE CONJUNTO MOTO BOMBA SUBMERSO/POSICIONAMENTO</v>
          </cell>
          <cell r="C2051" t="str">
            <v/>
          </cell>
          <cell r="D2051" t="str">
            <v/>
          </cell>
        </row>
        <row r="2052">
          <cell r="A2052" t="str">
            <v>73837/001</v>
          </cell>
          <cell r="B2052" t="str">
            <v>INSTALACAO DE CONJ.MOTO BOMBA SUBMERSO ATE 5 CV</v>
          </cell>
          <cell r="C2052" t="str">
            <v>UN</v>
          </cell>
          <cell r="D2052">
            <v>88.43</v>
          </cell>
        </row>
        <row r="2053">
          <cell r="A2053" t="str">
            <v>73837/002</v>
          </cell>
          <cell r="B2053" t="str">
            <v>INSTALACAO DE CONJ.MOTO BOMBA SUBMERSO DE 6 A 25 CV</v>
          </cell>
          <cell r="C2053" t="str">
            <v>UN</v>
          </cell>
          <cell r="D2053">
            <v>176.86</v>
          </cell>
        </row>
        <row r="2054">
          <cell r="A2054" t="str">
            <v>73837/003</v>
          </cell>
          <cell r="B2054" t="str">
            <v>INSTALACAO DE CONJ.MOTO BOMBA SUBMERSO DE 26 A 50 CV</v>
          </cell>
          <cell r="C2054" t="str">
            <v>UN</v>
          </cell>
          <cell r="D2054">
            <v>353.72</v>
          </cell>
        </row>
        <row r="2055">
          <cell r="A2055">
            <v>240</v>
          </cell>
          <cell r="B2055" t="str">
            <v>MONTAGENS EM GERAL</v>
          </cell>
          <cell r="C2055" t="str">
            <v/>
          </cell>
          <cell r="D2055" t="str">
            <v/>
          </cell>
        </row>
        <row r="2056">
          <cell r="A2056">
            <v>73612</v>
          </cell>
          <cell r="B2056" t="str">
            <v>INSTALACAO DE CLORADOR</v>
          </cell>
          <cell r="C2056" t="str">
            <v>UN</v>
          </cell>
          <cell r="D2056">
            <v>188.32</v>
          </cell>
        </row>
        <row r="2057">
          <cell r="A2057">
            <v>73660</v>
          </cell>
          <cell r="B2057" t="str">
            <v>LEITO FILTRANTE - ASSENTAMENTO DE BLOCOS LEOPOLD</v>
          </cell>
          <cell r="C2057" t="str">
            <v>M2</v>
          </cell>
          <cell r="D2057">
            <v>38.74</v>
          </cell>
        </row>
        <row r="2058">
          <cell r="A2058">
            <v>73661</v>
          </cell>
          <cell r="B2058" t="str">
            <v>FORNECIMENTO E INSTALACAO DE TALHA E TROLEY MANUAL DE 1 TONELADA</v>
          </cell>
          <cell r="C2058" t="str">
            <v>UN</v>
          </cell>
          <cell r="D2058">
            <v>1218.1199999999999</v>
          </cell>
        </row>
        <row r="2059">
          <cell r="A2059">
            <v>73693</v>
          </cell>
          <cell r="B2059" t="str">
            <v>LEITO FILTRANTE - COLOCACAO DE LONA PLASTICA</v>
          </cell>
          <cell r="C2059" t="str">
            <v>M2</v>
          </cell>
          <cell r="D2059">
            <v>9.51</v>
          </cell>
        </row>
        <row r="2060">
          <cell r="A2060">
            <v>73694</v>
          </cell>
          <cell r="B2060" t="str">
            <v>INSTALACAO DE BOMBA DOSADORA</v>
          </cell>
          <cell r="C2060" t="str">
            <v>UN</v>
          </cell>
          <cell r="D2060">
            <v>68.150000000000006</v>
          </cell>
        </row>
        <row r="2061">
          <cell r="A2061">
            <v>73695</v>
          </cell>
          <cell r="B2061" t="str">
            <v>INSTALACAO DE AGITADOR</v>
          </cell>
          <cell r="C2061" t="str">
            <v>UN</v>
          </cell>
          <cell r="D2061">
            <v>35.049999999999997</v>
          </cell>
        </row>
        <row r="2062">
          <cell r="A2062">
            <v>73824</v>
          </cell>
          <cell r="B2062" t="str">
            <v>INSTALACAO DE MISTURADOR</v>
          </cell>
          <cell r="C2062" t="str">
            <v/>
          </cell>
          <cell r="D2062" t="str">
            <v/>
          </cell>
        </row>
        <row r="2063">
          <cell r="A2063" t="str">
            <v>73824/001</v>
          </cell>
          <cell r="B2063" t="str">
            <v>INSTALACAO DE MISTURADOR VERTICAL</v>
          </cell>
          <cell r="C2063" t="str">
            <v>UN</v>
          </cell>
          <cell r="D2063">
            <v>188.32</v>
          </cell>
        </row>
        <row r="2064">
          <cell r="A2064">
            <v>73825</v>
          </cell>
          <cell r="B2064" t="str">
            <v>VERTEDORES</v>
          </cell>
          <cell r="C2064" t="str">
            <v/>
          </cell>
          <cell r="D2064" t="str">
            <v/>
          </cell>
        </row>
        <row r="2065">
          <cell r="A2065" t="str">
            <v>73825/001</v>
          </cell>
          <cell r="B2065" t="str">
            <v>VERTEDOR RETANGULAR DE MADEIRA</v>
          </cell>
          <cell r="C2065" t="str">
            <v>M2</v>
          </cell>
          <cell r="D2065">
            <v>325.66000000000003</v>
          </cell>
        </row>
        <row r="2066">
          <cell r="A2066" t="str">
            <v>73825/002</v>
          </cell>
          <cell r="B2066" t="str">
            <v>VERTEDOR TRIANGULAR DE ALUMINIO</v>
          </cell>
          <cell r="C2066" t="str">
            <v>M2</v>
          </cell>
          <cell r="D2066">
            <v>278.89999999999998</v>
          </cell>
        </row>
        <row r="2067">
          <cell r="A2067">
            <v>73873</v>
          </cell>
          <cell r="B2067" t="str">
            <v>LEITO FILTRANTE</v>
          </cell>
          <cell r="C2067" t="str">
            <v/>
          </cell>
          <cell r="D2067" t="str">
            <v/>
          </cell>
        </row>
        <row r="2068">
          <cell r="A2068" t="str">
            <v>73873/001</v>
          </cell>
          <cell r="B2068" t="str">
            <v>LEITO FILTRANTE - COLOCACAO E APILOAMENTO DE TERRA NO FILTRO</v>
          </cell>
          <cell r="C2068" t="str">
            <v>M3</v>
          </cell>
          <cell r="D2068">
            <v>33.31</v>
          </cell>
        </row>
        <row r="2069">
          <cell r="A2069" t="str">
            <v>73873/002</v>
          </cell>
          <cell r="B2069" t="str">
            <v>LEITO FILTRANTE - FORN.E ENCHIMENTO C/ BRITA NO. 4</v>
          </cell>
          <cell r="C2069" t="str">
            <v>M3</v>
          </cell>
          <cell r="D2069">
            <v>131.72</v>
          </cell>
        </row>
        <row r="2070">
          <cell r="A2070" t="str">
            <v>73873/003</v>
          </cell>
          <cell r="B2070" t="str">
            <v>LEITO FILTRANTE - COLOCACAO DE AREIA NOS FILTROS</v>
          </cell>
          <cell r="C2070" t="str">
            <v>M3</v>
          </cell>
          <cell r="D2070">
            <v>33.31</v>
          </cell>
        </row>
        <row r="2071">
          <cell r="A2071" t="str">
            <v>73873/004</v>
          </cell>
          <cell r="B2071" t="str">
            <v>LEITO FILTRANTE - COLOCACAO DE PEDREGULHOS NOS FILTROS</v>
          </cell>
          <cell r="C2071" t="str">
            <v>M3</v>
          </cell>
          <cell r="D2071">
            <v>36.479999999999997</v>
          </cell>
        </row>
        <row r="2072">
          <cell r="A2072" t="str">
            <v>73873/005</v>
          </cell>
          <cell r="B2072" t="str">
            <v>LEITO FILTRANTE - COLOCACAO DE ANTRACITO NOS FILTROS</v>
          </cell>
          <cell r="C2072" t="str">
            <v>M3</v>
          </cell>
          <cell r="D2072">
            <v>33.31</v>
          </cell>
        </row>
        <row r="2073">
          <cell r="A2073" t="str">
            <v>LIPR</v>
          </cell>
          <cell r="B2073" t="str">
            <v>LIGACOES PREDIAIS AGUA/ESGOTO/ENERGIA/TELEFONE</v>
          </cell>
          <cell r="C2073" t="str">
            <v/>
          </cell>
          <cell r="D2073" t="str">
            <v/>
          </cell>
        </row>
        <row r="2074">
          <cell r="A2074">
            <v>58</v>
          </cell>
          <cell r="B2074" t="str">
            <v>LIGACOES PREDIAIS DE AGUA</v>
          </cell>
          <cell r="C2074" t="str">
            <v/>
          </cell>
          <cell r="D2074" t="str">
            <v/>
          </cell>
        </row>
        <row r="2075">
          <cell r="A2075">
            <v>73659</v>
          </cell>
          <cell r="B2075" t="str">
            <v>LIGAÇÃO DOMICILIAR DE ÁGUA, DA REDE AO HIDRÔMETRO, COMPOSTO POR COLARDE TOMADA DE PVC COM TRAVAS DE 50MMX1/2”, ADAPTADOR PVC SOLDÁVEL/ROSCA20MMX1/2”, TUBO PVC SOLDÁVEL ÁGUA FRIA 20MM E REGISTRO DE PVC ESFERAROSCÁVEL 1/2” - FORNECIMENTO E INSTALAÇÃO</v>
          </cell>
          <cell r="C2075" t="str">
            <v>UN</v>
          </cell>
          <cell r="D2075">
            <v>100.08</v>
          </cell>
        </row>
        <row r="2076">
          <cell r="A2076">
            <v>73827</v>
          </cell>
          <cell r="B2076" t="str">
            <v>KIT CAVALETE</v>
          </cell>
          <cell r="C2076" t="str">
            <v/>
          </cell>
          <cell r="D2076" t="str">
            <v/>
          </cell>
        </row>
        <row r="2077">
          <cell r="A2077" t="str">
            <v>73827/001</v>
          </cell>
          <cell r="B2077" t="str">
            <v>KIT CAVALETE PVC COM REGISTRO 1/2" - FORNECIMENTO E INSTALAÇÃO</v>
          </cell>
          <cell r="C2077" t="str">
            <v>UN</v>
          </cell>
          <cell r="D2077">
            <v>39.72</v>
          </cell>
        </row>
        <row r="2078">
          <cell r="A2078">
            <v>74217</v>
          </cell>
          <cell r="B2078" t="str">
            <v>AQUISICAO E INSTALACAO DE HIDROMETRO</v>
          </cell>
          <cell r="C2078" t="str">
            <v/>
          </cell>
          <cell r="D2078" t="str">
            <v/>
          </cell>
        </row>
        <row r="2079">
          <cell r="A2079" t="str">
            <v>74217/001</v>
          </cell>
          <cell r="B2079" t="str">
            <v>HIDROMETRO 3,00M3/H, D=1/2" - FORNECIMENTO E INSTALACAO</v>
          </cell>
          <cell r="C2079" t="str">
            <v>UN</v>
          </cell>
          <cell r="D2079">
            <v>71.790000000000006</v>
          </cell>
        </row>
        <row r="2080">
          <cell r="A2080" t="str">
            <v>74217/002</v>
          </cell>
          <cell r="B2080" t="str">
            <v>HIDROMETRO 5,00M3/H, D=3/4" - FORNECIMENTO E INSTALACAO</v>
          </cell>
          <cell r="C2080" t="str">
            <v>UN</v>
          </cell>
          <cell r="D2080">
            <v>94</v>
          </cell>
        </row>
        <row r="2081">
          <cell r="A2081" t="str">
            <v>74217/003</v>
          </cell>
          <cell r="B2081" t="str">
            <v>HIDROMETRO 1,50M3/H, D=1/2" - FORNECIMENTO E INSTALACAO</v>
          </cell>
          <cell r="C2081" t="str">
            <v>UN</v>
          </cell>
          <cell r="D2081">
            <v>68.66</v>
          </cell>
        </row>
        <row r="2082">
          <cell r="A2082">
            <v>74218</v>
          </cell>
          <cell r="B2082" t="str">
            <v>MONTAGEM E INSTALACAO DE CAVALETE</v>
          </cell>
          <cell r="C2082" t="str">
            <v/>
          </cell>
          <cell r="D2082" t="str">
            <v/>
          </cell>
        </row>
        <row r="2083">
          <cell r="A2083" t="str">
            <v>74218/001</v>
          </cell>
          <cell r="B2083" t="str">
            <v>KIT CAVALETE PVC COM REGISTRO 3/4" - FORNECIMENTO E INSTALACAO</v>
          </cell>
          <cell r="C2083" t="str">
            <v>UN</v>
          </cell>
          <cell r="D2083">
            <v>43.44</v>
          </cell>
        </row>
        <row r="2084">
          <cell r="A2084">
            <v>74253</v>
          </cell>
          <cell r="B2084" t="str">
            <v>RAMAL PREDIAL</v>
          </cell>
          <cell r="C2084" t="str">
            <v/>
          </cell>
          <cell r="D2084" t="str">
            <v/>
          </cell>
        </row>
        <row r="2085">
          <cell r="A2085" t="str">
            <v>74253/001</v>
          </cell>
          <cell r="B2085" t="str">
            <v>RAMAL PREDIAL EM TUBO PEAD 20MM - FORNECIMENTO, INSTALAÇÃO, ESCAVAÇÃOE REATERRO</v>
          </cell>
          <cell r="C2085" t="str">
            <v>M</v>
          </cell>
          <cell r="D2085">
            <v>10.66</v>
          </cell>
        </row>
        <row r="2086">
          <cell r="A2086">
            <v>59</v>
          </cell>
          <cell r="B2086" t="str">
            <v>LIGACOES PREDIAIS DE ESGOTO</v>
          </cell>
          <cell r="C2086" t="str">
            <v/>
          </cell>
          <cell r="D2086" t="str">
            <v/>
          </cell>
        </row>
        <row r="2087">
          <cell r="A2087">
            <v>73658</v>
          </cell>
          <cell r="B2087" t="str">
            <v>LIGAÇÃO DOMICILIAR DE ESGOTO DN 100MM, DA CASA ATÉ A CAIXA, COMPOSTO POR 10,0M TUBO DE PVC ESGOTO PREDIAL DN 100MM E CAIXA DE ALVENARIA COMTAMPA DE CONCRETO - FORNECIMENTO E INSTALAÇÃO</v>
          </cell>
          <cell r="C2087" t="str">
            <v>UN</v>
          </cell>
          <cell r="D2087">
            <v>286.32</v>
          </cell>
        </row>
        <row r="2088">
          <cell r="A2088">
            <v>73784</v>
          </cell>
          <cell r="B2088" t="str">
            <v>LIGACOES DE ESGOTOS EM TUBOS DE PVC</v>
          </cell>
          <cell r="C2088" t="str">
            <v/>
          </cell>
          <cell r="D2088" t="str">
            <v/>
          </cell>
        </row>
        <row r="2089">
          <cell r="A2089" t="str">
            <v>73784/001</v>
          </cell>
          <cell r="B2089" t="str">
            <v>LIGAÇÃO DE ESGOTO EM TUBO PVC ESGOTO SÉRIE-R DN 100MM, DA CAIXA ATÉ AREDE, INCLUINDO ESCAVAÇÃO E REATERRO ATÉ 1,00M, COMPOSTO POR 10,50M DETUBO PVC SÉRIE-R ESGOTO DN 100MM, JUNÇÃO SIMPLES PVC PARA ESGOTO PREDIAL DN 100X100MM E CURVA PVC 90GRAUS PARA RE</v>
          </cell>
          <cell r="C2089" t="str">
            <v>UN</v>
          </cell>
          <cell r="D2089">
            <v>569.46</v>
          </cell>
        </row>
        <row r="2090">
          <cell r="A2090" t="str">
            <v>73784/002</v>
          </cell>
          <cell r="B2090" t="str">
            <v>LIGAÇÃO DE ESGOTO EM TUBO PVC ESGOTO SÉRIE-R DN 150MM, DA CAIXA ATÉ AREDE, INCLUINDO ESCAVAÇÃO E REATERRO ATÉ 1,00M, COMPOSTO POR 13,65M DETUBO PVC SÉRIE-R ESGOTO DN 150MM - FORNECIMENTO E INSTALAÇÃO</v>
          </cell>
          <cell r="C2090" t="str">
            <v>UN</v>
          </cell>
          <cell r="D2090">
            <v>797.5</v>
          </cell>
        </row>
        <row r="2091">
          <cell r="A2091">
            <v>73869</v>
          </cell>
          <cell r="B2091" t="str">
            <v>LIGACOES DE ESGOTOS EM TUBOS CERAMICOS</v>
          </cell>
          <cell r="C2091" t="str">
            <v/>
          </cell>
          <cell r="D2091" t="str">
            <v/>
          </cell>
        </row>
        <row r="2092">
          <cell r="A2092" t="str">
            <v>73869/001</v>
          </cell>
          <cell r="B2092" t="str">
            <v>LIGAÇÃO DE ESGOTO EM TUBO CERÂMICO DN 100MM, DA CAIXA ATÉ A REDE, INCLUINDO ESCAVAÇÃO E REATERRO ATÉ 1,00M, COMPOSTO POR 11,48M DE TUBO CERÂMICO ESGOTO DN 100MM E CURVA CERÂMICA 45GRAUS ESGOTO DN 100MM - FORNECIMENTO E INSTALAÇÃO</v>
          </cell>
          <cell r="C2092" t="str">
            <v>UN</v>
          </cell>
          <cell r="D2092">
            <v>492.77</v>
          </cell>
        </row>
        <row r="2093">
          <cell r="A2093" t="str">
            <v>73869/002</v>
          </cell>
          <cell r="B2093" t="str">
            <v>LIGAÇÃO DE ESGOTO EM TUBO CERÂMICO DN 150MM, DA CAIXA ATÉ A REDE, INCLUINDO ESCAVAÇÃO E REATERRO ATÉ 1,00M, COMPOSTO POR 11,48M DE TUBO CERÂMICO ESGOTO DN 150MM E CURVA CERÂMICA 45GRAUS ESGOTO DN 150MM - FORNECIMENTO E INSTALAÇÃO</v>
          </cell>
          <cell r="C2093" t="str">
            <v>UN</v>
          </cell>
          <cell r="D2093">
            <v>550.21</v>
          </cell>
        </row>
        <row r="2094">
          <cell r="A2094" t="str">
            <v>73869/003</v>
          </cell>
          <cell r="B2094" t="str">
            <v>LIGAÇÃO DE ESGOTO EM TUBO CERÂMICO DN 200MM, DA CAIXA ATÉ A REDE, INCLUINDO ESCAVAÇÃO E REATERRO ATÉ 1,00M, COMPOSTO POR 11,48M DE TUBO CERÂMICO ESGOTO DN 200MM E CURVA CERÂMICA 45GRAUS ESGOTO DN 200MM - FORNECIMENTO E INSTALAÇÃO</v>
          </cell>
          <cell r="C2094" t="str">
            <v>UN</v>
          </cell>
          <cell r="D2094">
            <v>653.44000000000005</v>
          </cell>
        </row>
        <row r="2095">
          <cell r="A2095">
            <v>74216</v>
          </cell>
          <cell r="B2095" t="str">
            <v>RAMAL PREDIAL DE ESGOTO PARA REDE EM IMPLANTACAO (MAO-DE OBRA EMATERIAL, INCLUINDO ESCAVACAO MANUAL ATE 1,50 METROS E REATERRO)</v>
          </cell>
          <cell r="C2095" t="str">
            <v/>
          </cell>
          <cell r="D2095" t="str">
            <v/>
          </cell>
        </row>
        <row r="2096">
          <cell r="A2096" t="str">
            <v>74216/001</v>
          </cell>
          <cell r="B2096" t="str">
            <v>RAMAL PREDIAL DE ESGOTO EM TUBO PVC ESGOTO DN 100MM - FORNECIMENTO, INSTALACAO, ESCAVACAO E REATERRO</v>
          </cell>
          <cell r="C2096" t="str">
            <v>M</v>
          </cell>
          <cell r="D2096">
            <v>38.07</v>
          </cell>
        </row>
        <row r="2097">
          <cell r="A2097" t="str">
            <v>74216/002</v>
          </cell>
          <cell r="B2097" t="str">
            <v>RAMAL PREDIAL DE ESGOTO EM TUBO CERAMICO ESGOTO DN 100MM - FORNECIMENTO, INSTALACAO, ESCAVACAO E REATERRO</v>
          </cell>
          <cell r="C2097" t="str">
            <v>M</v>
          </cell>
          <cell r="D2097">
            <v>39.630000000000003</v>
          </cell>
        </row>
        <row r="2098">
          <cell r="A2098" t="str">
            <v>MOVT</v>
          </cell>
          <cell r="B2098" t="str">
            <v>MOVIMENTO DE TERRA</v>
          </cell>
          <cell r="C2098" t="str">
            <v/>
          </cell>
          <cell r="D2098" t="str">
            <v/>
          </cell>
        </row>
        <row r="2099">
          <cell r="A2099">
            <v>17</v>
          </cell>
          <cell r="B2099" t="str">
            <v>DRAGAGEM</v>
          </cell>
          <cell r="C2099" t="str">
            <v/>
          </cell>
          <cell r="D2099" t="str">
            <v/>
          </cell>
        </row>
        <row r="2100">
          <cell r="A2100">
            <v>76451</v>
          </cell>
          <cell r="B2100" t="str">
            <v>ESCAVACAO SUBMERSA</v>
          </cell>
          <cell r="C2100" t="str">
            <v/>
          </cell>
          <cell r="D2100" t="str">
            <v/>
          </cell>
        </row>
        <row r="2101">
          <cell r="A2101" t="str">
            <v>76451/001</v>
          </cell>
          <cell r="B2101" t="str">
            <v>ESCAVACAO MECANIZADA SUBMERSA (DRAGAGEM E CARGA), UTILIZANDO CAMINHÃOBASCULANTE, ESCAVADEIRA TIPO DRAGA DE ARRASTE E RETROESCAVADEIRA COM CARREGADEIRA</v>
          </cell>
          <cell r="C2101" t="str">
            <v>M3</v>
          </cell>
          <cell r="D2101">
            <v>18.32</v>
          </cell>
        </row>
        <row r="2102">
          <cell r="A2102">
            <v>18</v>
          </cell>
          <cell r="B2102" t="str">
            <v>CORTE/ESCAVACAO EM JAZIDAS OU CAMPO ABERTO</v>
          </cell>
          <cell r="C2102" t="str">
            <v/>
          </cell>
          <cell r="D2102" t="str">
            <v/>
          </cell>
        </row>
        <row r="2103">
          <cell r="A2103">
            <v>7011</v>
          </cell>
          <cell r="B2103" t="str">
            <v>ESCAVACAO E ACERTO MANUAL NA FAIXA DE 0,45M DE LARGURA P/ EXECUCAODE MEIO-FIO E SARJETA CONJUGADOS</v>
          </cell>
          <cell r="C2103" t="str">
            <v>M</v>
          </cell>
          <cell r="D2103">
            <v>2.4700000000000002</v>
          </cell>
        </row>
        <row r="2104">
          <cell r="A2104">
            <v>73903</v>
          </cell>
          <cell r="B2104" t="str">
            <v>ESCAVAÇÃO MECANIZADA A CEU ABERTO</v>
          </cell>
          <cell r="C2104" t="str">
            <v/>
          </cell>
          <cell r="D2104" t="str">
            <v/>
          </cell>
        </row>
        <row r="2105">
          <cell r="A2105" t="str">
            <v>73903/001</v>
          </cell>
          <cell r="B2105" t="str">
            <v>LIMPEZA SUPERFICIAL DA CAMADA VEGETAL EM JAZIDA</v>
          </cell>
          <cell r="C2105" t="str">
            <v>M2</v>
          </cell>
          <cell r="D2105">
            <v>0.48</v>
          </cell>
        </row>
        <row r="2106">
          <cell r="A2106" t="str">
            <v>73903/002</v>
          </cell>
          <cell r="B2106" t="str">
            <v>EXPURGO DE JAZIDA</v>
          </cell>
          <cell r="C2106" t="str">
            <v>M3</v>
          </cell>
          <cell r="D2106">
            <v>2.5099999999999998</v>
          </cell>
        </row>
        <row r="2107">
          <cell r="A2107">
            <v>74151</v>
          </cell>
          <cell r="B2107" t="str">
            <v>ESCAVACAO E CARGA MATERIAL 1A CATEGORIA</v>
          </cell>
          <cell r="C2107" t="str">
            <v/>
          </cell>
          <cell r="D2107" t="str">
            <v/>
          </cell>
        </row>
        <row r="2108">
          <cell r="A2108" t="str">
            <v>74151/001</v>
          </cell>
          <cell r="B2108" t="str">
            <v>ESCAVACAO E CARGA MATERIAL 1A CATEGORIA, UTILIZANDO TRATOR DE ESTEIRASDE 110 A 160HP COM LAMINA, PESO OPERACIONAL * 13T E PA CARREGADEIRACOM 170 HP.</v>
          </cell>
          <cell r="C2108" t="str">
            <v>M3</v>
          </cell>
          <cell r="D2108">
            <v>2.98</v>
          </cell>
        </row>
        <row r="2109">
          <cell r="A2109">
            <v>74152</v>
          </cell>
          <cell r="B2109" t="str">
            <v>ESCAVACAO E CARGA EM MATERIAL DE JAZIDA 1A CATEGORIA</v>
          </cell>
          <cell r="C2109" t="str">
            <v/>
          </cell>
          <cell r="D2109" t="str">
            <v/>
          </cell>
        </row>
        <row r="2110">
          <cell r="A2110" t="str">
            <v>74152/001</v>
          </cell>
          <cell r="B2110" t="str">
            <v>ESCAVACAO E CARGA DE MATERIAL DE JAZIDA 1A CAT UTILIZANDO TRATOR SOBREESTEIRAS 305 HP C/ LAMINA (VU=10ANOS / 20.000H)</v>
          </cell>
          <cell r="C2110" t="str">
            <v>M3</v>
          </cell>
          <cell r="D2110">
            <v>3.43</v>
          </cell>
        </row>
        <row r="2111">
          <cell r="A2111">
            <v>74154</v>
          </cell>
          <cell r="B2111" t="str">
            <v>ESCAVACAO, CARGA E TRANSPORTE DMT 50 A 200M C/ CAMINHAO BASCULANTE</v>
          </cell>
          <cell r="C2111" t="str">
            <v/>
          </cell>
          <cell r="D2111" t="str">
            <v/>
          </cell>
        </row>
        <row r="2112">
          <cell r="A2112" t="str">
            <v>74154/001</v>
          </cell>
          <cell r="B2112" t="str">
            <v>ESCAVACAO, CARGA E TRANSPORTE DE MATERIAL DE 1A CATEGORIA COM TRATORSOBRE ESTEIRAS 305 HP E CACAMBA 5M3, DMT 50 A 200M</v>
          </cell>
          <cell r="C2112" t="str">
            <v>M3</v>
          </cell>
          <cell r="D2112">
            <v>4.38</v>
          </cell>
        </row>
        <row r="2113">
          <cell r="A2113">
            <v>74155</v>
          </cell>
          <cell r="B2113" t="str">
            <v>ESCAVACAO E TRANSPORTE DMT 50M C/TRATOR ESTEIRAS CAT D8</v>
          </cell>
          <cell r="C2113" t="str">
            <v/>
          </cell>
          <cell r="D2113" t="str">
            <v/>
          </cell>
        </row>
        <row r="2114">
          <cell r="A2114" t="str">
            <v>74155/001</v>
          </cell>
          <cell r="B2114" t="str">
            <v>ESCAVACAO E TRANSP MAT 1A CAT DMT 50M C/TRATOR EST CAT D8 C/ LAMINA</v>
          </cell>
          <cell r="C2114" t="str">
            <v>M3</v>
          </cell>
          <cell r="D2114">
            <v>1.43</v>
          </cell>
        </row>
        <row r="2115">
          <cell r="A2115" t="str">
            <v>74155/002</v>
          </cell>
          <cell r="B2115" t="str">
            <v>ESCAVACAO E TRANSPORTE DE MATERIAL DE 2A CAT DMT 50M COM TRATOR SOBREESTEIRAS 305 HP COM LAMINA E ESCARIFICADOR</v>
          </cell>
          <cell r="C2115" t="str">
            <v>M3</v>
          </cell>
          <cell r="D2115">
            <v>2.77</v>
          </cell>
        </row>
        <row r="2116">
          <cell r="A2116">
            <v>74205</v>
          </cell>
          <cell r="B2116" t="str">
            <v>ESCAVACAO DE MATERIAL 1A. CATEGORIA (SUBLEITO)</v>
          </cell>
          <cell r="C2116" t="str">
            <v/>
          </cell>
          <cell r="D2116" t="str">
            <v/>
          </cell>
        </row>
        <row r="2117">
          <cell r="A2117" t="str">
            <v>74205/001</v>
          </cell>
          <cell r="B2117" t="str">
            <v>ESCAVACAO MECANICA DE MATERIAL 1A. CATEGORIA, PROVENIENTE DE CORTE DESUBLEITO (C/TRATOR ESTEIRAS 160HP)</v>
          </cell>
          <cell r="C2117" t="str">
            <v>M3</v>
          </cell>
          <cell r="D2117">
            <v>2.11</v>
          </cell>
        </row>
        <row r="2118">
          <cell r="A2118">
            <v>74222</v>
          </cell>
          <cell r="B2118" t="str">
            <v>ESCAVACAO E TRANSPORTE DMT 50M C/TRATOR ESTEIRAS CAT D6</v>
          </cell>
          <cell r="C2118" t="str">
            <v/>
          </cell>
          <cell r="D2118" t="str">
            <v/>
          </cell>
        </row>
        <row r="2119">
          <cell r="A2119" t="str">
            <v>74222/001</v>
          </cell>
          <cell r="B2119" t="str">
            <v>ESCAVACAO MECANICA E TRANSPORTE EM MATERIAL DE 1A CATEGORIA COM USO EXCLUSIVO DE TRATOR SOBRE ESTEIRAS 153HP,DMT ATE 50M</v>
          </cell>
          <cell r="C2119" t="str">
            <v>M3</v>
          </cell>
          <cell r="D2119">
            <v>4.1500000000000004</v>
          </cell>
        </row>
        <row r="2120">
          <cell r="A2120">
            <v>76452</v>
          </cell>
          <cell r="B2120" t="str">
            <v>ESCAVACAO MECANIZADA DE AREA, QQ TERRENO, EXCETO ROCHA</v>
          </cell>
          <cell r="C2120" t="str">
            <v/>
          </cell>
          <cell r="D2120" t="str">
            <v/>
          </cell>
        </row>
        <row r="2121">
          <cell r="A2121" t="str">
            <v>76452/001</v>
          </cell>
          <cell r="B2121" t="str">
            <v>ESCAVACAO MECANIZADA DE AREA (C/TRATOR DE ESTEIRAS TIPO D8)</v>
          </cell>
          <cell r="C2121" t="str">
            <v>M3</v>
          </cell>
          <cell r="D2121">
            <v>2.3199999999999998</v>
          </cell>
        </row>
        <row r="2122">
          <cell r="A2122">
            <v>76453</v>
          </cell>
          <cell r="B2122" t="str">
            <v>ESCAVACAO SUBMERSA</v>
          </cell>
          <cell r="C2122" t="str">
            <v/>
          </cell>
          <cell r="D2122" t="str">
            <v/>
          </cell>
        </row>
        <row r="2123">
          <cell r="A2123" t="str">
            <v>76453/001</v>
          </cell>
          <cell r="B2123" t="str">
            <v>DRAGAGEM (C/ ESCAVADEIRA DRAG LINE DE ARRASTE 140HP)</v>
          </cell>
          <cell r="C2123" t="str">
            <v>M3</v>
          </cell>
          <cell r="D2123">
            <v>18.190000000000001</v>
          </cell>
        </row>
        <row r="2124">
          <cell r="A2124">
            <v>19</v>
          </cell>
          <cell r="B2124" t="str">
            <v>ESCAVACAO DE VALAS</v>
          </cell>
          <cell r="C2124" t="str">
            <v/>
          </cell>
          <cell r="D2124" t="str">
            <v/>
          </cell>
        </row>
        <row r="2125">
          <cell r="A2125">
            <v>6430</v>
          </cell>
          <cell r="B2125" t="str">
            <v>ESCAVACAO MANUAL DE CAVAS(FUNDACOES RASAS,=2,00 M)</v>
          </cell>
          <cell r="C2125" t="str">
            <v>M3</v>
          </cell>
          <cell r="D2125">
            <v>20.57</v>
          </cell>
        </row>
        <row r="2126">
          <cell r="A2126">
            <v>6507</v>
          </cell>
          <cell r="B2126" t="str">
            <v>ESCAV. MEC. P/CONSTRUCAO DE SUMIDOURO P/EFLUENTE LIQUIDO DA FOSSA SEPTICA,D INT = 300CM / H INT = 660 CM ( P/ COMP. 11516/1)</v>
          </cell>
          <cell r="C2126" t="str">
            <v>M3</v>
          </cell>
          <cell r="D2126">
            <v>163.94</v>
          </cell>
        </row>
        <row r="2127">
          <cell r="A2127">
            <v>72915</v>
          </cell>
          <cell r="B2127" t="str">
            <v>ESCAVACAO MECANICA DE VALA EM MATERIAL DE 2A. CATEGORIA ATE 2 M DE PROFUNDIDADE COM UTILIZACAO DE ESCAVADEIRA HIDRAULICA</v>
          </cell>
          <cell r="C2127" t="str">
            <v>M3</v>
          </cell>
          <cell r="D2127">
            <v>10.39</v>
          </cell>
        </row>
        <row r="2128">
          <cell r="A2128">
            <v>72917</v>
          </cell>
          <cell r="B2128" t="str">
            <v>ESCAVACAO MECANICA DE VALA EM MATERIAL 2A. CATEGORIA DE 2,01 ATE 4,00M DE PROFUNDIDADE COM UTILIZACAO DE ESCAVADEIRA HIDRAULICA</v>
          </cell>
          <cell r="C2128" t="str">
            <v>M3</v>
          </cell>
          <cell r="D2128">
            <v>11.87</v>
          </cell>
        </row>
        <row r="2129">
          <cell r="A2129">
            <v>72918</v>
          </cell>
          <cell r="B2129" t="str">
            <v>ESCAVACAO MECANICA DE VALA EM MATERIAL 2A. CATEGORIA DE 4,01 ATE 6,00M DE PROFUNDIDADE COM UTILIZACAO DE ESCAVADEIRA HIDRAULICA</v>
          </cell>
          <cell r="C2129" t="str">
            <v>M3</v>
          </cell>
          <cell r="D2129">
            <v>13.85</v>
          </cell>
        </row>
        <row r="2130">
          <cell r="A2130">
            <v>73962</v>
          </cell>
          <cell r="B2130" t="str">
            <v>ESCAVACAO MECANICA DE VALAS</v>
          </cell>
          <cell r="C2130" t="str">
            <v/>
          </cell>
          <cell r="D2130" t="str">
            <v/>
          </cell>
        </row>
        <row r="2131">
          <cell r="A2131" t="str">
            <v>73962/004</v>
          </cell>
          <cell r="B2131" t="str">
            <v>ESCAVACAO DE VALA NAO ESCORADA EM MATERIAL DE 1A CATEGORIA COM PROFUNDIDADE DE 1,5 ATE 3M COM RETROESCAVADEIRA 75HP, SEM ESGOTAMENTO</v>
          </cell>
          <cell r="C2131" t="str">
            <v>M3</v>
          </cell>
          <cell r="D2131">
            <v>5.62</v>
          </cell>
        </row>
        <row r="2132">
          <cell r="A2132" t="str">
            <v>73962/013</v>
          </cell>
          <cell r="B2132" t="str">
            <v>ESCAVACAO DE VALA NAO ESCORADA EM MATERIAL 1A CATEGORIA , PROFUNDIDADEATE 1,5 M COM ESCAVADEIRA HIDRAULICA 105 HP(CAPACIDADE DE 0,78M3), SEM ESGOTAMENTO</v>
          </cell>
          <cell r="C2132" t="str">
            <v>M3</v>
          </cell>
          <cell r="D2132">
            <v>3.96</v>
          </cell>
        </row>
        <row r="2133">
          <cell r="A2133" t="str">
            <v>73962/021</v>
          </cell>
          <cell r="B2133" t="str">
            <v>ESCAVACAO DE VALA ESCORADA EM MATERIAL 1A CATEGORIA , PROFUNDIDADE ATE1,5 M COM ESCAVADEIRA HIDRAULICA 105 HP(CAPACIDADE DE 0,78M3), SEM ESGOTAMENTO</v>
          </cell>
          <cell r="C2133" t="str">
            <v>M3</v>
          </cell>
          <cell r="D2133">
            <v>4.78</v>
          </cell>
        </row>
        <row r="2134">
          <cell r="A2134">
            <v>73965</v>
          </cell>
          <cell r="B2134" t="str">
            <v>ESCAVACAO MANUAL DE VALAS</v>
          </cell>
          <cell r="C2134" t="str">
            <v/>
          </cell>
          <cell r="D2134" t="str">
            <v/>
          </cell>
        </row>
        <row r="2135">
          <cell r="A2135" t="str">
            <v>73965/001</v>
          </cell>
          <cell r="B2135" t="str">
            <v>ESCAVAÇÃO MANUAL DE VALA, A FRIO, EM MATERIAL DE 2A CATEGORIA (MOLEDOOU ROCHA DECOMPOSTA) ATÉ 1,50M</v>
          </cell>
          <cell r="C2135" t="str">
            <v>M3</v>
          </cell>
          <cell r="D2135">
            <v>51.43</v>
          </cell>
        </row>
        <row r="2136">
          <cell r="A2136" t="str">
            <v>73965/002</v>
          </cell>
          <cell r="B2136" t="str">
            <v>ESCAVAÇÃO MANUAL DE VALA, A FRIO, EM MATERIAL DE 2A CATEGORIA (MOLEDOOU ROCHA DECOMPOSTA), DE 3 ATÉ 4,5M, EXCLUINDO ESGOTAMENTO E ESCORAMENTO.</v>
          </cell>
          <cell r="C2136" t="str">
            <v>M3</v>
          </cell>
          <cell r="D2136">
            <v>75.430000000000007</v>
          </cell>
        </row>
        <row r="2137">
          <cell r="A2137" t="str">
            <v>73965/003</v>
          </cell>
          <cell r="B2137" t="str">
            <v>ESCAVAÇÃO MANUAL DE VALA, A FRIO, EM MATERIAL DE 2A CATEGORIA (MOLEDOOU ROCHA DECOMPOSTA), DE 4,5 ATÉ 6M, EXCLUINDO ESGOTAMENTO E ESCORAMENTO.</v>
          </cell>
          <cell r="C2137" t="str">
            <v>M3</v>
          </cell>
          <cell r="D2137">
            <v>89.14</v>
          </cell>
        </row>
        <row r="2138">
          <cell r="A2138" t="str">
            <v>73965/004</v>
          </cell>
          <cell r="B2138" t="str">
            <v>ESCAVACAO MANUAL DE VALA EM ARGILA OU PEDRA SOLTA DO TAMANHO MEDIO DEPEDRA DE MAO, ATE 1,5M, EXCLUINDO ESGOTAMENTO/ESCORAMENTO.</v>
          </cell>
          <cell r="C2138" t="str">
            <v>M3</v>
          </cell>
          <cell r="D2138">
            <v>32.909999999999997</v>
          </cell>
        </row>
        <row r="2139">
          <cell r="A2139" t="str">
            <v>73965/005</v>
          </cell>
          <cell r="B2139" t="str">
            <v>ESCAVACAO MANUAL DE VALA EM ARGILA OU PEDRA SOLTA DO TAMANHO MEDIO DEPEDRA DE MAO, DE 1,5 ATE 3M, EXCLUINDO ESGOTAMENTO/ESCORAMENTO.</v>
          </cell>
          <cell r="C2139" t="str">
            <v>M3</v>
          </cell>
          <cell r="D2139">
            <v>38.4</v>
          </cell>
        </row>
        <row r="2140">
          <cell r="A2140" t="str">
            <v>73965/006</v>
          </cell>
          <cell r="B2140" t="str">
            <v>ESCAVACAO MANUAL DE VALA EM ARGILA OU PEDRA SOLTA DO TAMANHO MEDIO DEPEDRA DE MAO, DE 3 ATE 4,5M, EXCLUINDO ESGOTAMENTO/ESCORAMENTO</v>
          </cell>
          <cell r="C2140" t="str">
            <v>M3</v>
          </cell>
          <cell r="D2140">
            <v>61.71</v>
          </cell>
        </row>
        <row r="2141">
          <cell r="A2141" t="str">
            <v>73965/007</v>
          </cell>
          <cell r="B2141" t="str">
            <v>ESCAVACAO MANUAL DE VALA EM ARGILA OU PEDRA SOLTA DO TAMANHO MEDIO DEPEDRA DE MAO, DE 4,5 ATE 6M, EXCLUINDO ESGOTAMENTO/ESCORAMENTO.</v>
          </cell>
          <cell r="C2141" t="str">
            <v>M3</v>
          </cell>
          <cell r="D2141">
            <v>75.430000000000007</v>
          </cell>
        </row>
        <row r="2142">
          <cell r="A2142" t="str">
            <v>73965/008</v>
          </cell>
          <cell r="B2142" t="str">
            <v>ESCAVACAO MANUAL DE VALA EM LODO, ATE 1,5M, EXCLUINDO ESGOTAMENTO/ESCORAMENTO</v>
          </cell>
          <cell r="C2142" t="str">
            <v>M3</v>
          </cell>
          <cell r="D2142">
            <v>37.71</v>
          </cell>
        </row>
        <row r="2143">
          <cell r="A2143" t="str">
            <v>73965/009</v>
          </cell>
          <cell r="B2143" t="str">
            <v>ESCAVACAO MANUAL DE VALA EM LODO, DE 1,5 ATE 3M, EXCLUINDO ESGOTAMENTO/ESCORAMENTO.</v>
          </cell>
          <cell r="C2143" t="str">
            <v>M3</v>
          </cell>
          <cell r="D2143">
            <v>68.569999999999993</v>
          </cell>
        </row>
        <row r="2144">
          <cell r="A2144" t="str">
            <v>73965/010</v>
          </cell>
          <cell r="B2144" t="str">
            <v>ESCAVACAO MANUAL DE VALA EM MATERIAL DE 1A CATEGORIA ATE 1,5M EXCLUINDO ESGOTAMENTO / ESCORAMENTO</v>
          </cell>
          <cell r="C2144" t="str">
            <v>M3</v>
          </cell>
          <cell r="D2144">
            <v>24</v>
          </cell>
        </row>
        <row r="2145">
          <cell r="A2145" t="str">
            <v>73965/011</v>
          </cell>
          <cell r="B2145" t="str">
            <v>ESCAVACAO MANUAL DE VALA EM MATERIAL DE 1A CATEGORIA DE 1,5 ATE 3M EXCLUINDO ESGOTAMENTO / ESCORAMENTO</v>
          </cell>
          <cell r="C2145" t="str">
            <v>M3</v>
          </cell>
          <cell r="D2145">
            <v>30.86</v>
          </cell>
        </row>
        <row r="2146">
          <cell r="A2146" t="str">
            <v>73965/012</v>
          </cell>
          <cell r="B2146" t="str">
            <v>ESCAVACAO MANUAL DE VALA EM MATERIAL DE 1A CATEGORIA DE 3 ATE 4,5M EXCLUINDO ESGOTAMENTO / ESCORAMENTO</v>
          </cell>
          <cell r="C2146" t="str">
            <v>M3</v>
          </cell>
          <cell r="D2146">
            <v>41.14</v>
          </cell>
        </row>
        <row r="2147">
          <cell r="A2147" t="str">
            <v>73965/013</v>
          </cell>
          <cell r="B2147" t="str">
            <v>ESCAVACAO MANUAL DE VALA EM MATERIAL DE 1A CATEGORIA, DE 6 A 7,5M, EXCLUINDO ESGOTAMENTO / ESCORAMENTO.</v>
          </cell>
          <cell r="C2147" t="str">
            <v>M3</v>
          </cell>
          <cell r="D2147">
            <v>68.569999999999993</v>
          </cell>
        </row>
        <row r="2148">
          <cell r="A2148" t="str">
            <v>73965/014</v>
          </cell>
          <cell r="B2148" t="str">
            <v>ESCAVACAO MANUAL DE VALA EM ARGILA RIJA OU PEDRA SOLTA DO TAMANHO MEDIO DE PEDRA DE MAO, DE 6 A 7,5M, EXCLUINDO ESGOTAMENTO / ESCORAMENTO.</v>
          </cell>
          <cell r="C2148" t="str">
            <v>M3</v>
          </cell>
          <cell r="D2148">
            <v>89.14</v>
          </cell>
        </row>
        <row r="2149">
          <cell r="A2149" t="str">
            <v>73965/015</v>
          </cell>
          <cell r="B2149" t="str">
            <v>ESCAVACAO MANUAL DE VALAS H &lt;= 1,50 M</v>
          </cell>
          <cell r="C2149" t="str">
            <v>M3</v>
          </cell>
          <cell r="D2149">
            <v>20.57</v>
          </cell>
        </row>
        <row r="2150">
          <cell r="A2150">
            <v>74019</v>
          </cell>
          <cell r="B2150" t="str">
            <v>ESCAVACAO MANUAL DE VALAS RASAS, QQ TERRENO, EXCETO ROCHA</v>
          </cell>
          <cell r="C2150" t="str">
            <v/>
          </cell>
          <cell r="D2150" t="str">
            <v/>
          </cell>
        </row>
        <row r="2151">
          <cell r="A2151" t="str">
            <v>74019/001</v>
          </cell>
          <cell r="B2151" t="str">
            <v>ESCAVACAO MANUAL (VALAS OU FUNDACOES RASAS)</v>
          </cell>
          <cell r="C2151" t="str">
            <v>M3</v>
          </cell>
          <cell r="D2151">
            <v>22.29</v>
          </cell>
        </row>
        <row r="2152">
          <cell r="A2152">
            <v>74120</v>
          </cell>
          <cell r="B2152" t="str">
            <v>ALEM DE 1,50 METROS ATE 3,00 METROS DE PROFUNDIDADE</v>
          </cell>
          <cell r="C2152" t="str">
            <v/>
          </cell>
          <cell r="D2152" t="str">
            <v/>
          </cell>
        </row>
        <row r="2153">
          <cell r="A2153" t="str">
            <v>74120/001</v>
          </cell>
          <cell r="B2153" t="str">
            <v>ESCAVACAO MANUAL P/CONSTRUCAO DE FOSSA SEPTICA TIPO OMS,DI = 200 CM, HI = 240 CM</v>
          </cell>
          <cell r="C2153" t="str">
            <v>M3</v>
          </cell>
          <cell r="D2153">
            <v>313.10000000000002</v>
          </cell>
        </row>
        <row r="2154">
          <cell r="A2154">
            <v>76443</v>
          </cell>
          <cell r="B2154" t="str">
            <v>ESCAVACAO MANUAL DE VALAS</v>
          </cell>
          <cell r="C2154" t="str">
            <v/>
          </cell>
          <cell r="D2154" t="str">
            <v/>
          </cell>
        </row>
        <row r="2155">
          <cell r="A2155" t="str">
            <v>76443/001</v>
          </cell>
          <cell r="B2155" t="str">
            <v>ESCAVACAO MANUAL VALA/CAVA MAT 1A CAT ATE 1,5M EXCL ESG/ESCOR EM BECO(LARG ATE 2M) IMPOSSIBILITANDO ENTRADA DE CAMINHAO OU EQUIPAMENTO MOTORIZADO P/RETIRADA MATERIAL</v>
          </cell>
          <cell r="C2155" t="str">
            <v>M3</v>
          </cell>
          <cell r="D2155">
            <v>28.8</v>
          </cell>
        </row>
        <row r="2156">
          <cell r="A2156" t="str">
            <v>76443/002</v>
          </cell>
          <cell r="B2156" t="str">
            <v>ESCAVACAO MANUAL VALA/CAVA MAT 1A CAT DE 1,5 A 3M EXCL ESG/ESCOR EM BECO (LARG ATE 2M) IMPOSSIBILITANDO ENTRADA DE CAMINHAO OU EQUIPAMENTO MOTORIZADO P/RETIRADA DO MATERIAL</v>
          </cell>
          <cell r="C2156" t="str">
            <v>M3</v>
          </cell>
          <cell r="D2156">
            <v>37.03</v>
          </cell>
        </row>
        <row r="2157">
          <cell r="A2157" t="str">
            <v>76443/003</v>
          </cell>
          <cell r="B2157" t="str">
            <v>ESCAVACAO MANUAL VALA/CAVA MAT 1A CAT DE 3,0 A 4,5M EXCL ESG/ESCOR EMBECO (LARG ATE 2M) IMPOSSIBILITANDO ENTRADA DE CAMINHAO OU EQUIPAMENTOMOTORIZADO P/RETIRADA DO MATERIAL</v>
          </cell>
          <cell r="C2157" t="str">
            <v>M3</v>
          </cell>
          <cell r="D2157">
            <v>49.37</v>
          </cell>
        </row>
        <row r="2158">
          <cell r="A2158" t="str">
            <v>76443/004</v>
          </cell>
          <cell r="B2158" t="str">
            <v>ESCAVACAO MANUAL VALA/CAVA EM LODO/LAMA ATE 1,5M EXCL ESG/ESCOR EM BECO (LARG ATE 2M) EM FAVELAS</v>
          </cell>
          <cell r="C2158" t="str">
            <v>M3</v>
          </cell>
          <cell r="D2158">
            <v>43.41</v>
          </cell>
        </row>
        <row r="2159">
          <cell r="A2159" t="str">
            <v>76443/005</v>
          </cell>
          <cell r="B2159" t="str">
            <v>ESCAVACAO MANUAL VALA/CAVA EM LODO/LAMA DE 1,5M A 3,0M EXCL ESG/ESCOREM BECO (LARG ATE 2M) EM FAVELAS</v>
          </cell>
          <cell r="C2159" t="str">
            <v>M3</v>
          </cell>
          <cell r="D2159">
            <v>78.86</v>
          </cell>
        </row>
        <row r="2160">
          <cell r="A2160" t="str">
            <v>76443/006</v>
          </cell>
          <cell r="B2160" t="str">
            <v>ESCAVACAO MANUAL VALA, A FRIO, MAT 2A CAT, PROFUNDIDADE DE 6 A 7,5M, EXCL ESG/ESCOR (MOLEDO OU ROCHA DECOMPOSTA)</v>
          </cell>
          <cell r="C2160" t="str">
            <v>M3</v>
          </cell>
          <cell r="D2160">
            <v>102.86</v>
          </cell>
        </row>
        <row r="2161">
          <cell r="A2161">
            <v>20</v>
          </cell>
          <cell r="B2161" t="str">
            <v>ATERRO COM OU S/COMPACTACAO</v>
          </cell>
          <cell r="C2161" t="str">
            <v/>
          </cell>
          <cell r="D2161" t="str">
            <v/>
          </cell>
        </row>
        <row r="2162">
          <cell r="A2162">
            <v>5719</v>
          </cell>
          <cell r="B2162" t="str">
            <v>REATERRO APILOADO EM CAMADAS 0,20M, UTILIZANDO MATERIAL ARGILO-ARENOSOADQUIRIDO EM JAZIDA, JÁ CONSIDERANDO UM ACRÉSCIMO DE 25% NO VOLUME DOMATERIAL ADQUIRIDO, NÃO CONSIDERANDO O TRANSPORTE ATÉ O REATERRO</v>
          </cell>
          <cell r="C2162" t="str">
            <v>M3</v>
          </cell>
          <cell r="D2162">
            <v>29.27</v>
          </cell>
        </row>
        <row r="2163">
          <cell r="A2163">
            <v>55835</v>
          </cell>
          <cell r="B2163" t="str">
            <v>ATERRO INTERNO (EDIFICACOES) COMPACTADO MANUALMENTE</v>
          </cell>
          <cell r="C2163" t="str">
            <v>M3</v>
          </cell>
          <cell r="D2163">
            <v>24</v>
          </cell>
        </row>
        <row r="2164">
          <cell r="A2164">
            <v>73904</v>
          </cell>
          <cell r="B2164" t="str">
            <v>ATERRO MANUAL COMPACTADO</v>
          </cell>
          <cell r="C2164" t="str">
            <v/>
          </cell>
          <cell r="D2164" t="str">
            <v/>
          </cell>
        </row>
        <row r="2165">
          <cell r="A2165" t="str">
            <v>73904/001</v>
          </cell>
          <cell r="B2165" t="str">
            <v>ATERRO APILOADO(MANUAL) EM CAMADAS DE 20 CM COM MATERIAL DE EMPRÉSTIMO.</v>
          </cell>
          <cell r="C2165" t="str">
            <v>M3</v>
          </cell>
          <cell r="D2165">
            <v>55.77</v>
          </cell>
        </row>
        <row r="2166">
          <cell r="A2166" t="str">
            <v>73904/002</v>
          </cell>
          <cell r="B2166" t="str">
            <v>REATERRO APILOADO (MANUAL) DE VALA COM DESLOCAMENTO DE MATERIAL EM CAMADAS DE 20 CM (BECOS, FAVELAS ETC.)</v>
          </cell>
          <cell r="C2166" t="str">
            <v>M3</v>
          </cell>
          <cell r="D2166">
            <v>24</v>
          </cell>
        </row>
        <row r="2167">
          <cell r="A2167">
            <v>74153</v>
          </cell>
          <cell r="B2167" t="str">
            <v>ESPALHAMENTO MECANIZADO DE MATERIAL 1A. CATEGORIA</v>
          </cell>
          <cell r="C2167" t="str">
            <v/>
          </cell>
          <cell r="D2167" t="str">
            <v/>
          </cell>
        </row>
        <row r="2168">
          <cell r="A2168" t="str">
            <v>74153/001</v>
          </cell>
          <cell r="B2168" t="str">
            <v>ESPALHAMENTO MECANIZADO (COM MOTONIVELADORA 140 HP) MATERIAL 1A. CATEGORIA</v>
          </cell>
          <cell r="C2168" t="str">
            <v>M2</v>
          </cell>
          <cell r="D2168">
            <v>0.21</v>
          </cell>
        </row>
        <row r="2169">
          <cell r="A2169">
            <v>21</v>
          </cell>
          <cell r="B2169" t="str">
            <v>ATERRO/REATERRO DE VALAS COM OU S/COMPACTACAO</v>
          </cell>
          <cell r="C2169" t="str">
            <v/>
          </cell>
          <cell r="D2169" t="str">
            <v/>
          </cell>
        </row>
        <row r="2170">
          <cell r="A2170">
            <v>72920</v>
          </cell>
          <cell r="B2170" t="str">
            <v>REATERRO DE VALA COM MATERIAL GRANULAR REAPROVEITADO ADENSADO E VIBRADO</v>
          </cell>
          <cell r="C2170" t="str">
            <v>M3</v>
          </cell>
          <cell r="D2170">
            <v>10.19</v>
          </cell>
        </row>
        <row r="2171">
          <cell r="A2171">
            <v>72921</v>
          </cell>
          <cell r="B2171" t="str">
            <v>REATERRO DE VALA COM MATERIAL GRANULAR DE EMPRESTIMO ADENSADO E VIBRADO</v>
          </cell>
          <cell r="C2171" t="str">
            <v>M3</v>
          </cell>
          <cell r="D2171">
            <v>38.65</v>
          </cell>
        </row>
        <row r="2172">
          <cell r="A2172">
            <v>73964</v>
          </cell>
          <cell r="B2172" t="str">
            <v>REATERRO DE VALAS</v>
          </cell>
          <cell r="C2172" t="str">
            <v/>
          </cell>
          <cell r="D2172" t="str">
            <v/>
          </cell>
        </row>
        <row r="2173">
          <cell r="A2173" t="str">
            <v>73964/001</v>
          </cell>
          <cell r="B2173" t="str">
            <v>REATERRO DE VALA/CAVA COMPACTADA A MACO EM CAMADAS DE 20CM ( EM BECOSDE ATÉ 2,50M DE LARGURA EM FAVELAS)</v>
          </cell>
          <cell r="C2173" t="str">
            <v>M3</v>
          </cell>
          <cell r="D2173">
            <v>20.57</v>
          </cell>
        </row>
        <row r="2174">
          <cell r="A2174" t="str">
            <v>73964/002</v>
          </cell>
          <cell r="B2174" t="str">
            <v>REATER VALA/CAVA COMPACT/MACO CAMADAS 30CM EM BECO ATE 2,50MLARGURA EM FAVELAS</v>
          </cell>
          <cell r="C2174" t="str">
            <v>M3</v>
          </cell>
          <cell r="D2174">
            <v>17.28</v>
          </cell>
        </row>
        <row r="2175">
          <cell r="A2175" t="str">
            <v>73964/003</v>
          </cell>
          <cell r="B2175" t="str">
            <v>REATERRO VALA/CAVA C/TRATOR 200CV EXCL COMPACTACAO</v>
          </cell>
          <cell r="C2175" t="str">
            <v>M3</v>
          </cell>
          <cell r="D2175">
            <v>1.91</v>
          </cell>
        </row>
        <row r="2176">
          <cell r="A2176" t="str">
            <v>73964/004</v>
          </cell>
          <cell r="B2176" t="str">
            <v>REATERRO DE VALAS / CAVAS, COMPACTADA A MAÇO, EM CAMADAS DE ATÉ 30 CM.</v>
          </cell>
          <cell r="C2176" t="str">
            <v>M3</v>
          </cell>
          <cell r="D2176">
            <v>14.4</v>
          </cell>
        </row>
        <row r="2177">
          <cell r="A2177" t="str">
            <v>73964/005</v>
          </cell>
          <cell r="B2177" t="str">
            <v>REATERRO DE VALA/CAVA SEM CONTROLE DE COMPACTAÇÃO , UTILIZANDO RETRO-ESCAVADEIRA E COMPACTACADOR VIBRATORIO COM MATERIAL REAPROVEITADO</v>
          </cell>
          <cell r="C2177" t="str">
            <v>M3</v>
          </cell>
          <cell r="D2177">
            <v>5.73</v>
          </cell>
        </row>
        <row r="2178">
          <cell r="A2178" t="str">
            <v>73964/006</v>
          </cell>
          <cell r="B2178" t="str">
            <v>REATERRO MANUAL DE VALAS</v>
          </cell>
          <cell r="C2178" t="str">
            <v>M3</v>
          </cell>
          <cell r="D2178">
            <v>20.57</v>
          </cell>
        </row>
        <row r="2179">
          <cell r="A2179">
            <v>74006</v>
          </cell>
          <cell r="B2179" t="str">
            <v>ATERRO/REATERRO DE VALAS</v>
          </cell>
          <cell r="C2179" t="str">
            <v/>
          </cell>
          <cell r="D2179" t="str">
            <v/>
          </cell>
        </row>
        <row r="2180">
          <cell r="A2180" t="str">
            <v>74006/001</v>
          </cell>
          <cell r="B2180" t="str">
            <v>COMPACTACAO DE VALAS,MANUALMENTE, SEM CONTROLE DE GC</v>
          </cell>
          <cell r="C2180" t="str">
            <v>M3</v>
          </cell>
          <cell r="D2180">
            <v>11.66</v>
          </cell>
        </row>
        <row r="2181">
          <cell r="A2181">
            <v>74015</v>
          </cell>
          <cell r="B2181" t="str">
            <v>REATERRO COMPACTADO DE VALAS</v>
          </cell>
          <cell r="C2181" t="str">
            <v/>
          </cell>
          <cell r="D2181" t="str">
            <v/>
          </cell>
        </row>
        <row r="2182">
          <cell r="A2182" t="str">
            <v>74015/001</v>
          </cell>
          <cell r="B2182" t="str">
            <v>REATERRO E COMPACTACAO MECANICO DE VALA COM COMPACTADOR MANUAL TIPO SOQUETE VIBRATORIO</v>
          </cell>
          <cell r="C2182" t="str">
            <v>M3</v>
          </cell>
          <cell r="D2182">
            <v>16.63</v>
          </cell>
        </row>
        <row r="2183">
          <cell r="A2183">
            <v>76444</v>
          </cell>
          <cell r="B2183" t="str">
            <v>ATERRO/REATERRO DE VALAS</v>
          </cell>
          <cell r="C2183" t="str">
            <v/>
          </cell>
          <cell r="D2183" t="str">
            <v/>
          </cell>
        </row>
        <row r="2184">
          <cell r="A2184" t="str">
            <v>76444/001</v>
          </cell>
          <cell r="B2184" t="str">
            <v>COMPACTACAO MECANICA DE VALAS, SEM CONTROLE DE GC (COMPACTADOR TIPO SAPO ATE 35 KG)</v>
          </cell>
          <cell r="C2184" t="str">
            <v>M3</v>
          </cell>
          <cell r="D2184">
            <v>6.82</v>
          </cell>
        </row>
        <row r="2185">
          <cell r="A2185" t="str">
            <v>76444/002</v>
          </cell>
          <cell r="B2185" t="str">
            <v>COMPACTACAO MECANICA DE VALAS,C/CONTR.DO GC &gt;= 95% DO PN(C/COMPACTADORSOLOS C/ PLACA VIBRATORIA MOTOR DIESEL/GASOLINA 7 A 10 HP)</v>
          </cell>
          <cell r="C2185" t="str">
            <v>M3</v>
          </cell>
          <cell r="D2185">
            <v>9.7799999999999994</v>
          </cell>
        </row>
        <row r="2186">
          <cell r="A2186">
            <v>22</v>
          </cell>
          <cell r="B2186" t="str">
            <v>CARGA, DESCARGA E/OU TRANSPORTE DE MATERIAIS</v>
          </cell>
          <cell r="C2186" t="str">
            <v/>
          </cell>
          <cell r="D2186" t="str">
            <v/>
          </cell>
        </row>
        <row r="2187">
          <cell r="A2187">
            <v>5626</v>
          </cell>
          <cell r="B2187" t="str">
            <v>TRANSPORTE DE MATERIAL DE QUALQUER NATUREZA DMT &gt; 10 KM</v>
          </cell>
          <cell r="C2187" t="str">
            <v>T/KM</v>
          </cell>
          <cell r="D2187">
            <v>0.65</v>
          </cell>
        </row>
        <row r="2188">
          <cell r="A2188">
            <v>72818</v>
          </cell>
          <cell r="B2188" t="str">
            <v>ESCAVACAO, CARGA E TRANSPORTE DE MATERIAL DE 1A CATEGORIA, CAMINHO DESERVICO LEITO NATURAL, COM ESCAVADEIRA HIDRAULICA E CAMINHAO BASCULANTE 6 M3, DMT 50 ATE 200 M</v>
          </cell>
          <cell r="C2188" t="str">
            <v>M3</v>
          </cell>
          <cell r="D2188">
            <v>3.99</v>
          </cell>
        </row>
        <row r="2189">
          <cell r="A2189">
            <v>72821</v>
          </cell>
          <cell r="B2189" t="str">
            <v>ESCAVACAO, CARGA E TRANSPORTE DE MATERIAL DE 1A CATEGORIA, CAMINHO DESERVICO LEITO NATURAL, COM ESCAVADEIRA HIDRAULICA E CAMINHAO BASCULANTE 6 M3, DMT 200 ATE 400 M</v>
          </cell>
          <cell r="C2189" t="str">
            <v>M3</v>
          </cell>
          <cell r="D2189">
            <v>4.07</v>
          </cell>
        </row>
        <row r="2190">
          <cell r="A2190">
            <v>72822</v>
          </cell>
          <cell r="B2190" t="str">
            <v>ESCAVACAO, CARGA E TRANSPORTE DE MATERIAL DE 1A CATEGORIA, CAMINHO DESERVICO LEITO NATURAL, COM ESCAVADEIRA HIDRAULICA E CAMINHAO BASCULANTE 6 M3, DMT 400 ATE 600 M</v>
          </cell>
          <cell r="C2190" t="str">
            <v>M3</v>
          </cell>
          <cell r="D2190">
            <v>4.1399999999999997</v>
          </cell>
        </row>
        <row r="2191">
          <cell r="A2191">
            <v>72823</v>
          </cell>
          <cell r="B2191" t="str">
            <v>ESCAVACAO, CARGA E TRANSPORTE DE MATERIAL DE 1A CATEGORIA, CAMINHO DESERVICO LEITO NATURAL, COM ESCAVADEIRA HIDRAULICA E CAMINHAO BASCULANTE 6 M3, DMT 600 ATE 800 M</v>
          </cell>
          <cell r="C2191" t="str">
            <v>M3</v>
          </cell>
          <cell r="D2191">
            <v>4.2</v>
          </cell>
        </row>
        <row r="2192">
          <cell r="A2192">
            <v>72824</v>
          </cell>
          <cell r="B2192" t="str">
            <v>ESCAVACAO, CARGA E TRANSPORTE DE MATERIAL DE 1A CATEGORIA, CAMINHO DESERVICO LEITO NATURAL, COM ESCAVADEIRA HIDRAULICA E CAMINHAO BASCULANTE 6 M3, DMT 800 ATE 1.000 M</v>
          </cell>
          <cell r="C2192" t="str">
            <v>M3</v>
          </cell>
          <cell r="D2192">
            <v>4.32</v>
          </cell>
        </row>
        <row r="2193">
          <cell r="A2193">
            <v>72825</v>
          </cell>
          <cell r="B2193" t="str">
            <v>ESCAVACAO, CARGA E TRANSPORTE DE MATERIAL DE 1A CATEGORIA, CAMINHO DESERVICO REVESTIMENTO PRIMARIO, COM ESCAVADEIRA HIDRAULICA E CAMINHAO BASCULANTE 6 M3, DMT 50 ATE 200 M</v>
          </cell>
          <cell r="C2193" t="str">
            <v>M3</v>
          </cell>
          <cell r="D2193">
            <v>3.75</v>
          </cell>
        </row>
        <row r="2194">
          <cell r="A2194">
            <v>72826</v>
          </cell>
          <cell r="B2194" t="str">
            <v>ESCAVACAO, CARGA E TRANSPORTE DE MATERIAL DE 1A CATEGORIA, CAMINHO DESERVICO REVESTIMENTO PRIMARIO, COM ESCAVADEIRA HIDRAULICA E CAMINHAO BASCULANTE 6 M3, DMT 200 ATE 400 M</v>
          </cell>
          <cell r="C2194" t="str">
            <v>M3</v>
          </cell>
          <cell r="D2194">
            <v>3.81</v>
          </cell>
        </row>
        <row r="2195">
          <cell r="A2195">
            <v>72827</v>
          </cell>
          <cell r="B2195" t="str">
            <v>ESCAVACAO, CARGA E TRANSPORTE DE MATERIAL DE 1A CATEGORIA, CAMINHO DESERVICO REVESTIMENTO PRIMARIO, COM ESCAVADEIRA HIDRAULICA E CAMINHAO BASCULANTE 6 M3, DMT 400 ATE 600 M</v>
          </cell>
          <cell r="C2195" t="str">
            <v>M3</v>
          </cell>
          <cell r="D2195">
            <v>3.87</v>
          </cell>
        </row>
        <row r="2196">
          <cell r="A2196">
            <v>72828</v>
          </cell>
          <cell r="B2196" t="str">
            <v>ESCAVACAO, CARGA E TRANSPORTE DE MATERIAL DE 1A CATEGORIA, CAMINHO DESERVICO REVESTIMENTO PRIMARIO, COM ESCAVADEIRA HIDRAULICA E CAMINHAO BASCULANTE 6 M3, DMT 600 ATE 800 M</v>
          </cell>
          <cell r="C2196" t="str">
            <v>M3</v>
          </cell>
          <cell r="D2196">
            <v>3.94</v>
          </cell>
        </row>
        <row r="2197">
          <cell r="A2197">
            <v>72829</v>
          </cell>
          <cell r="B2197" t="str">
            <v>ESCAVACAO, CARGA E TRANSPORTE DE MATERIAL DE 1A CATEGORIA, CAMINHO DESERVICO REVESTIMENTO PRIMARIO, COM ESCAVADEIRA HIDRAULICA E CAMINHAO BASCULANTE 6 M3, DMT 800 ATE 1.000 M</v>
          </cell>
          <cell r="C2197" t="str">
            <v>M3</v>
          </cell>
          <cell r="D2197">
            <v>4.0199999999999996</v>
          </cell>
        </row>
        <row r="2198">
          <cell r="A2198">
            <v>72832</v>
          </cell>
          <cell r="B2198" t="str">
            <v>ESCAVACAO, CARGA E TRANSPORTE DE MATERIAL DE 1A CATEGORIA, CAMINHO DESERVICO PAVIMENTADO, COM ESCAVADEIRA HIDRAULICA E CAMINHAO BASCULANTE6 M3, DMT 50 ATE 200 M</v>
          </cell>
          <cell r="C2198" t="str">
            <v>M3</v>
          </cell>
          <cell r="D2198">
            <v>3.55</v>
          </cell>
        </row>
        <row r="2199">
          <cell r="A2199">
            <v>72833</v>
          </cell>
          <cell r="B2199" t="str">
            <v>ESCAVACAO, CARGA E TRANSPORTE DE MATERIAL DE 1A CATEGORIA, CAMINHO DESERVICO PAVIMENTADO, COM ESCAVADEIRA HIDRAULICA E CAMINHAO BASCULANTE6 M3, DMT 200 ATE 400 M</v>
          </cell>
          <cell r="C2199" t="str">
            <v>M3</v>
          </cell>
          <cell r="D2199">
            <v>3.61</v>
          </cell>
        </row>
        <row r="2200">
          <cell r="A2200">
            <v>72834</v>
          </cell>
          <cell r="B2200" t="str">
            <v>ESCAVACAO, CARGA E TRANSPORTE DE MATERIAL DE 1A CATEGORIA, CAMINHO DESERVICO PAVIMENTADO, COM ESCAVADEIRA HIDRAULICA E CAMINHAO BASCULANTE6 M3, DMT 400 ATE 600 M</v>
          </cell>
          <cell r="C2200" t="str">
            <v>M3</v>
          </cell>
          <cell r="D2200">
            <v>3.67</v>
          </cell>
        </row>
        <row r="2201">
          <cell r="A2201">
            <v>72835</v>
          </cell>
          <cell r="B2201" t="str">
            <v>ESCAVACAO, CARGA E TRANSPORTE DE MATERIAL DE 1A CATEGORIA, CAMINHO DESERVICO PAVIMENTADO, COM ESCAVADEIRA HIDRAULICA E CAMINHAO BASCULANTE6 M3, DMT 600 ATE 800 M</v>
          </cell>
          <cell r="C2201" t="str">
            <v>M3</v>
          </cell>
          <cell r="D2201">
            <v>3.73</v>
          </cell>
        </row>
        <row r="2202">
          <cell r="A2202">
            <v>72836</v>
          </cell>
          <cell r="B2202" t="str">
            <v>ESCAVACAO, CARGA E TRANSPORTE DE MATERIAL DE 1A CATEGORIA, CAMINHO DESERVICO PAVIMENTADO, COM ESCAVADEIRA HIDRAULICA E CAMINHAO BASCULANTE6 M3, DMT 800 ATE 1.000 M</v>
          </cell>
          <cell r="C2202" t="str">
            <v>M3</v>
          </cell>
          <cell r="D2202">
            <v>3.8</v>
          </cell>
        </row>
        <row r="2203">
          <cell r="A2203">
            <v>72838</v>
          </cell>
          <cell r="B2203" t="str">
            <v>TRANSPORTE COMERCIAL COM CAMINHAO CARROCERIA 9 T, RODOVIA EM LEITO NATURAL</v>
          </cell>
          <cell r="C2203" t="str">
            <v>TXKM</v>
          </cell>
          <cell r="D2203">
            <v>0.61</v>
          </cell>
        </row>
        <row r="2204">
          <cell r="A2204">
            <v>72839</v>
          </cell>
          <cell r="B2204" t="str">
            <v>TRANSPORTE COMERCIAL COM CAMINHAO CARROCERIA 9 T, RODOVIA COM REVESTIMENTO PRIMARIO</v>
          </cell>
          <cell r="C2204" t="str">
            <v>TXKM</v>
          </cell>
          <cell r="D2204">
            <v>0.49</v>
          </cell>
        </row>
        <row r="2205">
          <cell r="A2205">
            <v>72840</v>
          </cell>
          <cell r="B2205" t="str">
            <v>TRANSPORTE COMERCIAL COM CAMINHAO CARROCERIA 9 T, RODOVIA PAVIMENTADA</v>
          </cell>
          <cell r="C2205" t="str">
            <v>TXKM</v>
          </cell>
          <cell r="D2205">
            <v>0.41</v>
          </cell>
        </row>
        <row r="2206">
          <cell r="A2206">
            <v>72841</v>
          </cell>
          <cell r="B2206" t="str">
            <v>TRANSPORTE COMERCIAL COM CAMINHAO BASCULANTE 6 M3, RODOVIA EM LEITO NATURAL</v>
          </cell>
          <cell r="C2206" t="str">
            <v>TXKM</v>
          </cell>
          <cell r="D2206">
            <v>0.66</v>
          </cell>
        </row>
        <row r="2207">
          <cell r="A2207">
            <v>72842</v>
          </cell>
          <cell r="B2207" t="str">
            <v>TRANSPORTE COMERCIAL COM CAMINHAO BASCULANTE 6 M3, RODOVIA COM REVESTIMENTO PRIMARIO</v>
          </cell>
          <cell r="C2207" t="str">
            <v>TXKM</v>
          </cell>
          <cell r="D2207">
            <v>0.53</v>
          </cell>
        </row>
        <row r="2208">
          <cell r="A2208">
            <v>72843</v>
          </cell>
          <cell r="B2208" t="str">
            <v>TRANSPORTE COMERCIAL COM CAMINHAO BASCULANTE 6 M3, RODOVIA PAVIMENTADA</v>
          </cell>
          <cell r="C2208" t="str">
            <v>TXKM</v>
          </cell>
          <cell r="D2208">
            <v>0.44</v>
          </cell>
        </row>
        <row r="2209">
          <cell r="A2209">
            <v>72844</v>
          </cell>
          <cell r="B2209" t="str">
            <v>CARGA, MANOBRAS E DESCARGA DE AREIA, BRITA, PEDRA DE MAO E SOLOS COM CAMINHAO BASCULANTE 6 M3 (DESCARGA LIVRE)</v>
          </cell>
          <cell r="C2209" t="str">
            <v>T</v>
          </cell>
          <cell r="D2209">
            <v>0.46</v>
          </cell>
        </row>
        <row r="2210">
          <cell r="A2210">
            <v>72845</v>
          </cell>
          <cell r="B2210" t="str">
            <v>CARGA, MANOBRAS E DESCARGA DE BRITA PARA TRATAMENTOS SUPERFICIAIS, COMCAMINHAO BASCULANTE 6 M3</v>
          </cell>
          <cell r="C2210" t="str">
            <v>T</v>
          </cell>
          <cell r="D2210">
            <v>2.77</v>
          </cell>
        </row>
        <row r="2211">
          <cell r="A2211">
            <v>72846</v>
          </cell>
          <cell r="B2211" t="str">
            <v>CARGA, MANOBRAS E DESCARGA DE MISTURA BETUMINOSA A QUENTE, COM CAMINHAO BASCULANTE 6 M3</v>
          </cell>
          <cell r="C2211" t="str">
            <v>T</v>
          </cell>
          <cell r="D2211">
            <v>2.29</v>
          </cell>
        </row>
        <row r="2212">
          <cell r="A2212">
            <v>72847</v>
          </cell>
          <cell r="B2212" t="str">
            <v>CARGA, MANOBRAS E DESCARGA DE MISTURA BETUMINOSA A FRIO, COM CAMINHAOBASCULANTE 6 M3</v>
          </cell>
          <cell r="C2212" t="str">
            <v>T</v>
          </cell>
          <cell r="D2212">
            <v>4.93</v>
          </cell>
        </row>
        <row r="2213">
          <cell r="A2213">
            <v>72848</v>
          </cell>
          <cell r="B2213" t="str">
            <v>CARGA, MANOBRAS E DESCARGA DE BRITA PARA BASE DE MACADAME, COM CAMINHAO BASCULANTE 6 M3</v>
          </cell>
          <cell r="C2213" t="str">
            <v>T</v>
          </cell>
          <cell r="D2213">
            <v>1.23</v>
          </cell>
        </row>
        <row r="2214">
          <cell r="A2214">
            <v>72849</v>
          </cell>
          <cell r="B2214" t="str">
            <v>CARGA, MANOBRAS E DESCARGA DE MISTURAS DE SOLOS E AGREGADOS (BASES ESTABILIZADAS EM USINA) COM CAMINHAO BASCULANTE 6 M3</v>
          </cell>
          <cell r="C2214" t="str">
            <v>T</v>
          </cell>
          <cell r="D2214">
            <v>1.58</v>
          </cell>
        </row>
        <row r="2215">
          <cell r="A2215">
            <v>72850</v>
          </cell>
          <cell r="B2215" t="str">
            <v>CARGA, MANOBRAS E DESCARGA DE MATERIAIS DIVERSOS, COM CAMINHAO CARROCERIA 9T (CARGA E DESCARGA MANUAIS)</v>
          </cell>
          <cell r="C2215" t="str">
            <v>T</v>
          </cell>
          <cell r="D2215">
            <v>7.67</v>
          </cell>
        </row>
        <row r="2216">
          <cell r="A2216">
            <v>72851</v>
          </cell>
          <cell r="B2216" t="str">
            <v>TRANSPORTE LOCAL COM CAMINHAO BASCULANTE 6 M3, RODOVIA EM LEITO NATURAL, DMT ATE 200 M</v>
          </cell>
          <cell r="C2216" t="str">
            <v>M3</v>
          </cell>
          <cell r="D2216">
            <v>2.25</v>
          </cell>
        </row>
        <row r="2217">
          <cell r="A2217">
            <v>72852</v>
          </cell>
          <cell r="B2217" t="str">
            <v>TRANSPORTE LOCAL COM CAMINHAO BASCULANTE 6 M3, RODOVIA EM LEITO NATURAL, DMT 200 A 400 M</v>
          </cell>
          <cell r="C2217" t="str">
            <v>M3</v>
          </cell>
          <cell r="D2217">
            <v>2.31</v>
          </cell>
        </row>
        <row r="2218">
          <cell r="A2218">
            <v>72853</v>
          </cell>
          <cell r="B2218" t="str">
            <v>TRANSPORTE LOCAL COM CAMINHAO BASCULANTE 6 M3, RODOVIA EM LEITO NATURAL, DMT 400 A 600 M</v>
          </cell>
          <cell r="C2218" t="str">
            <v>M3</v>
          </cell>
          <cell r="D2218">
            <v>2.37</v>
          </cell>
        </row>
        <row r="2219">
          <cell r="A2219">
            <v>72854</v>
          </cell>
          <cell r="B2219" t="str">
            <v>TRANSPORTE LOCAL COM CAMINHAO BASCULANTE 6 M3, RODOVIA EM LEITO NATURAL, DMT 600 A 800 M</v>
          </cell>
          <cell r="C2219" t="str">
            <v>M3</v>
          </cell>
          <cell r="D2219">
            <v>2.44</v>
          </cell>
        </row>
        <row r="2220">
          <cell r="A2220">
            <v>72855</v>
          </cell>
          <cell r="B2220" t="str">
            <v>TRANSPORTE LOCAL COM CAMINHAO BASCULANTE 6 M3, RODOVIA EM LEITO NATURAL, DMT 800 A 1.000 M</v>
          </cell>
          <cell r="C2220" t="str">
            <v>M3</v>
          </cell>
          <cell r="D2220">
            <v>2.5</v>
          </cell>
        </row>
        <row r="2221">
          <cell r="A2221">
            <v>72856</v>
          </cell>
          <cell r="B2221" t="str">
            <v>TRANSPORTE LOCAL COM CAMINHAO BASCULANTE 6 M3, RODOVIA EM LEITO NATURAL</v>
          </cell>
          <cell r="C2221" t="str">
            <v>M3XKM</v>
          </cell>
          <cell r="D2221">
            <v>1.0900000000000001</v>
          </cell>
        </row>
        <row r="2222">
          <cell r="A2222">
            <v>72857</v>
          </cell>
          <cell r="B2222" t="str">
            <v>TRANSPORTE LOCAL COM CAMINHAO BASCULANTE 6 M3, RODOVIA COM REVESTIMENTO PRIMARIO, DMT ATE 200 M</v>
          </cell>
          <cell r="C2222" t="str">
            <v>M3</v>
          </cell>
          <cell r="D2222">
            <v>2</v>
          </cell>
        </row>
        <row r="2223">
          <cell r="A2223">
            <v>72858</v>
          </cell>
          <cell r="B2223" t="str">
            <v>TRANSPORTE LOCAL COM CAMINHAO BASCULANTE 6 M3, RODOVIA COM REVESTIMENTO PRIMARIO, DMT 200 A 400 M</v>
          </cell>
          <cell r="C2223" t="str">
            <v>M3</v>
          </cell>
          <cell r="D2223">
            <v>2.0499999999999998</v>
          </cell>
        </row>
        <row r="2224">
          <cell r="A2224">
            <v>72859</v>
          </cell>
          <cell r="B2224" t="str">
            <v>TRANSPORTE LOCAL COM CAMINHAO BASCULANTE 6 M3, RODOVIA COM REVESTIMENTO PRIMARIO, DMT 400 A 600 M</v>
          </cell>
          <cell r="C2224" t="str">
            <v>M3</v>
          </cell>
          <cell r="D2224">
            <v>2.11</v>
          </cell>
        </row>
        <row r="2225">
          <cell r="A2225">
            <v>72860</v>
          </cell>
          <cell r="B2225" t="str">
            <v>TRANSPORTE LOCAL COM CAMINHAO BASCULANTE 6 M3, RODOVIA COM REVESTIMENTO PRIMARIO, DMT 600 A 800 M</v>
          </cell>
          <cell r="C2225" t="str">
            <v>M3</v>
          </cell>
          <cell r="D2225">
            <v>2.17</v>
          </cell>
        </row>
        <row r="2226">
          <cell r="A2226">
            <v>72874</v>
          </cell>
          <cell r="B2226" t="str">
            <v>TRANSPORTE LOCAL COM CAMINHAO BASCULANTE 6 M3, RODOVIA COM REVESTIMENTO PRIMARIO, DMT 800 A 1.000 M</v>
          </cell>
          <cell r="C2226" t="str">
            <v>M3</v>
          </cell>
          <cell r="D2226">
            <v>2.23</v>
          </cell>
        </row>
        <row r="2227">
          <cell r="A2227">
            <v>72875</v>
          </cell>
          <cell r="B2227" t="str">
            <v>TRANSPORTE LOCAL COM CAMINHÃO BASCULANTE 6 M3, RODOVIA COM REVESTIMENTO PRIMARIO</v>
          </cell>
          <cell r="C2227" t="str">
            <v>M3XKM</v>
          </cell>
          <cell r="D2227">
            <v>0.98</v>
          </cell>
        </row>
        <row r="2228">
          <cell r="A2228">
            <v>72876</v>
          </cell>
          <cell r="B2228" t="str">
            <v>TRANSPORTE LOCAL COM CAMINHÃO BASCULANTE 6 M3, RODOVIA PAVIMENTADA, DMT ATE 200 M</v>
          </cell>
          <cell r="C2228" t="str">
            <v>M3</v>
          </cell>
          <cell r="D2228">
            <v>1.79</v>
          </cell>
        </row>
        <row r="2229">
          <cell r="A2229">
            <v>72877</v>
          </cell>
          <cell r="B2229" t="str">
            <v>TRANSPORTE LOCAL COM CAMINHAO BASCULANTE 6 M3, RODOVIA PAVIMENTADA, DMT 200 A 400 M</v>
          </cell>
          <cell r="C2229" t="str">
            <v>M3</v>
          </cell>
          <cell r="D2229">
            <v>1.84</v>
          </cell>
        </row>
        <row r="2230">
          <cell r="A2230">
            <v>72878</v>
          </cell>
          <cell r="B2230" t="str">
            <v>TRANSPORTE LOCAL COM CAMINHAO BASCULANTE 6 M3, RODOVIA PAVIMENTADA, DMT 400 A 600 M</v>
          </cell>
          <cell r="C2230" t="str">
            <v>M3</v>
          </cell>
          <cell r="D2230">
            <v>1.89</v>
          </cell>
        </row>
        <row r="2231">
          <cell r="A2231">
            <v>72879</v>
          </cell>
          <cell r="B2231" t="str">
            <v>TRANSPORTE LOCAL COM CAMINHAO BASCULANTE 6 M3, RODOVIA PAVIMENTADA, DMT 600 A 800 M</v>
          </cell>
          <cell r="C2231" t="str">
            <v>M3</v>
          </cell>
          <cell r="D2231">
            <v>1.95</v>
          </cell>
        </row>
        <row r="2232">
          <cell r="A2232">
            <v>72880</v>
          </cell>
          <cell r="B2232" t="str">
            <v>TRANSPORTE LOCAL COM CAMINHAO BASCULANTE 6 M3, RODOVIA PAVIMENTADA, DMT 800 A 1.000 M</v>
          </cell>
          <cell r="C2232" t="str">
            <v>M3</v>
          </cell>
          <cell r="D2232">
            <v>2</v>
          </cell>
        </row>
        <row r="2233">
          <cell r="A2233">
            <v>72881</v>
          </cell>
          <cell r="B2233" t="str">
            <v>TRANSPORTE LOCAL COM CAMINHAO BASCULANTE 6 M3, RODOVIA PAVIMENTADA ( PARA DISTANCIAS SUPERIORES A 4 KM )</v>
          </cell>
          <cell r="C2233" t="str">
            <v>M3XKM</v>
          </cell>
          <cell r="D2233">
            <v>0.88</v>
          </cell>
        </row>
        <row r="2234">
          <cell r="A2234">
            <v>72882</v>
          </cell>
          <cell r="B2234" t="str">
            <v>TRANSPORTE COMERCIAL COM CAMINHAO CARROCERIA 9 T, RODOVIA EM LEITO NATURAL</v>
          </cell>
          <cell r="C2234" t="str">
            <v>M3XKM</v>
          </cell>
          <cell r="D2234">
            <v>0.91</v>
          </cell>
        </row>
        <row r="2235">
          <cell r="A2235">
            <v>72883</v>
          </cell>
          <cell r="B2235" t="str">
            <v>TRANSPORTE COMERCIAL COM CAMINHAO CARROCERIA 9 T, RODOVIA COM REVESTIMENTO PRIMARIO</v>
          </cell>
          <cell r="C2235" t="str">
            <v>M3XKM</v>
          </cell>
          <cell r="D2235">
            <v>0.73</v>
          </cell>
        </row>
        <row r="2236">
          <cell r="A2236">
            <v>72884</v>
          </cell>
          <cell r="B2236" t="str">
            <v>TRANSPORTE COMERCIAL COM CAMINHAO CARROCERIA 9 T, RODOVIA PAVIMENTADA</v>
          </cell>
          <cell r="C2236" t="str">
            <v>M3XKM</v>
          </cell>
          <cell r="D2236">
            <v>0.61</v>
          </cell>
        </row>
        <row r="2237">
          <cell r="A2237">
            <v>72885</v>
          </cell>
          <cell r="B2237" t="str">
            <v>TRANSPORTE COMERCIAL COM CAMINHAO BASCULANTE 6 M3, RODOVIA EM LEITO NATURAL</v>
          </cell>
          <cell r="C2237" t="str">
            <v>M3XKM</v>
          </cell>
          <cell r="D2237">
            <v>0.99</v>
          </cell>
        </row>
        <row r="2238">
          <cell r="A2238">
            <v>72886</v>
          </cell>
          <cell r="B2238" t="str">
            <v>TRANSPORTE COMERCIAL COM CAMINHAO BASCULANTE 6 M3, RODOVIA COM REVESTIMENTO PRIMARIO</v>
          </cell>
          <cell r="C2238" t="str">
            <v>M3XKM</v>
          </cell>
          <cell r="D2238">
            <v>0.79</v>
          </cell>
        </row>
        <row r="2239">
          <cell r="A2239">
            <v>72887</v>
          </cell>
          <cell r="B2239" t="str">
            <v>TRANSPORTE COMERCIAL COM CAMINHAO BASCULANTE 6 M3, RODOVIA PAVIMENTADA</v>
          </cell>
          <cell r="C2239" t="str">
            <v>M3XKM</v>
          </cell>
          <cell r="D2239">
            <v>0.66</v>
          </cell>
        </row>
        <row r="2240">
          <cell r="A2240">
            <v>72888</v>
          </cell>
          <cell r="B2240" t="str">
            <v>CARGA, MANOBRAS E DESCARGA DE AREIA, BRITA, PEDRA DE MAO E SOLOS COM CAMINHAO BASCULANTE 6 M3 (DESCARGA LIVRE)</v>
          </cell>
          <cell r="C2240" t="str">
            <v>M3</v>
          </cell>
          <cell r="D2240">
            <v>0.69</v>
          </cell>
        </row>
        <row r="2241">
          <cell r="A2241">
            <v>72890</v>
          </cell>
          <cell r="B2241" t="str">
            <v>CARGA, MANOBRAS E DESCARGA DE BRITA PARA TRATAMENTOS SUPERFICIAIS, COMCAMINHAO BASCULANTE 6 M3, DESCARGA EM DISTRIBUIDOR</v>
          </cell>
          <cell r="C2241" t="str">
            <v>M3</v>
          </cell>
          <cell r="D2241">
            <v>4.16</v>
          </cell>
        </row>
        <row r="2242">
          <cell r="A2242">
            <v>72891</v>
          </cell>
          <cell r="B2242" t="str">
            <v>CARGA, MANOBRAS E DESCARGA DE MISTURA BETUMINOSA A QUENTE, COM CAMINHAO BASCULANTE 6 M3, DESCARGA EM VIBRO-ACABADORA</v>
          </cell>
          <cell r="C2242" t="str">
            <v>M3</v>
          </cell>
          <cell r="D2242">
            <v>3.43</v>
          </cell>
        </row>
        <row r="2243">
          <cell r="A2243">
            <v>72892</v>
          </cell>
          <cell r="B2243" t="str">
            <v>CARGA, MANOBRAS E DESCARGA DE DE MISTURA BETUMINOSA A FRIO, COM CAMINHAO BASCULANTE 6 M3, DESCARGA EM VIBRO-ACABADORA</v>
          </cell>
          <cell r="C2243" t="str">
            <v>M3</v>
          </cell>
          <cell r="D2243">
            <v>7.4</v>
          </cell>
        </row>
        <row r="2244">
          <cell r="A2244">
            <v>72893</v>
          </cell>
          <cell r="B2244" t="str">
            <v>CARGA, MANOBRAS E DESCARGA DE BRITA PARA BASE DE MACADAME, COM CAMINHAO BASCULANTE 6 M3, DESCARGA EM DISTRIBUIDOR</v>
          </cell>
          <cell r="C2244" t="str">
            <v>M3</v>
          </cell>
          <cell r="D2244">
            <v>1.84</v>
          </cell>
        </row>
        <row r="2245">
          <cell r="A2245">
            <v>72894</v>
          </cell>
          <cell r="B2245" t="str">
            <v>CARGA, MANOBRAS E DESCARGA DE MISTURAS DE SOLOS E AGREGADOS, COM CAMINHAO BASCULANTE 6 M3, DESCARGA EM DISTRIBUIDOR</v>
          </cell>
          <cell r="C2245" t="str">
            <v>M3</v>
          </cell>
          <cell r="D2245">
            <v>2.37</v>
          </cell>
        </row>
        <row r="2246">
          <cell r="A2246">
            <v>72895</v>
          </cell>
          <cell r="B2246" t="str">
            <v>CARGA, MANOBRAS E DESCARGA DE MATERIAIS DIVERSOS, COM CAMINHAO CARROCERIA 9 T (CARGA E DESCARGA MANUAIS)</v>
          </cell>
          <cell r="C2246" t="str">
            <v>M3</v>
          </cell>
          <cell r="D2246">
            <v>12.47</v>
          </cell>
        </row>
        <row r="2247">
          <cell r="A2247">
            <v>72896</v>
          </cell>
          <cell r="B2247" t="str">
            <v>CARGA MANUAL DE TERRA EM CAMINHAO BASCULANTE 6 M3</v>
          </cell>
          <cell r="C2247" t="str">
            <v>M3</v>
          </cell>
          <cell r="D2247">
            <v>9.57</v>
          </cell>
        </row>
        <row r="2248">
          <cell r="A2248">
            <v>72897</v>
          </cell>
          <cell r="B2248" t="str">
            <v>CARGA MANUAL DE ENTULHO EM CAMINHAO BASCULANTE 6 M3</v>
          </cell>
          <cell r="C2248" t="str">
            <v>M3</v>
          </cell>
          <cell r="D2248">
            <v>11.62</v>
          </cell>
        </row>
        <row r="2249">
          <cell r="A2249">
            <v>72898</v>
          </cell>
          <cell r="B2249" t="str">
            <v>CARGA E DESCARGA MECANIZADAS DE ENTULHO EM CAMINHAO BASCULANTE 6 M3</v>
          </cell>
          <cell r="C2249" t="str">
            <v>M3</v>
          </cell>
          <cell r="D2249">
            <v>0.69</v>
          </cell>
        </row>
        <row r="2250">
          <cell r="A2250">
            <v>72899</v>
          </cell>
          <cell r="B2250" t="str">
            <v>TRANSPORTE DE ENTULHO COM CAMINHÃO BASCULANTE 6 M3, RODOVIA PAVIMENTADA, DMT ATE 0,5 KM</v>
          </cell>
          <cell r="C2250" t="str">
            <v>M3</v>
          </cell>
          <cell r="D2250">
            <v>3.22</v>
          </cell>
        </row>
        <row r="2251">
          <cell r="A2251">
            <v>72900</v>
          </cell>
          <cell r="B2251" t="str">
            <v>TRANSPORTE DE ENTULHO COM CAMINHAO BASCULANTE 6 M3, RODOVIA PAVIMENTADA, DMT 0,5 A 1,0 KM</v>
          </cell>
          <cell r="C2251" t="str">
            <v>M3</v>
          </cell>
          <cell r="D2251">
            <v>3.55</v>
          </cell>
        </row>
        <row r="2252">
          <cell r="A2252">
            <v>74010</v>
          </cell>
          <cell r="B2252" t="str">
            <v>CARGA E DESCARGA MECANIZADA</v>
          </cell>
          <cell r="C2252" t="str">
            <v/>
          </cell>
          <cell r="D2252" t="str">
            <v/>
          </cell>
        </row>
        <row r="2253">
          <cell r="A2253" t="str">
            <v>74010/001</v>
          </cell>
          <cell r="B2253" t="str">
            <v>CARGA E DESCARGA MECANICA DE SOLO UTILIZANDO CAMINHAO BASCULANTE 5,0M3/11T E PA CARREGADEIRA SOBRE PNEUS * 105 HP * CAP. 1,72M3.</v>
          </cell>
          <cell r="C2253" t="str">
            <v>M3</v>
          </cell>
          <cell r="D2253">
            <v>0.99</v>
          </cell>
        </row>
        <row r="2254">
          <cell r="A2254">
            <v>74011</v>
          </cell>
          <cell r="B2254" t="str">
            <v>TRANSPORTE DE MATERIAL</v>
          </cell>
          <cell r="C2254" t="str">
            <v/>
          </cell>
          <cell r="D2254" t="str">
            <v/>
          </cell>
        </row>
        <row r="2255">
          <cell r="A2255" t="str">
            <v>74011/001</v>
          </cell>
          <cell r="B2255" t="str">
            <v>TRANSPORTE LOCAL EM LEITO NATURAL, COM CAMINHAO BASCULANTE 6M3</v>
          </cell>
          <cell r="C2255" t="str">
            <v>M3/KM</v>
          </cell>
          <cell r="D2255">
            <v>1.1299999999999999</v>
          </cell>
        </row>
        <row r="2256">
          <cell r="A2256">
            <v>74140</v>
          </cell>
          <cell r="B2256" t="str">
            <v>CARGA, TRANSPORTE E DESCARGA DE MATERIAL - MMA</v>
          </cell>
          <cell r="C2256" t="str">
            <v/>
          </cell>
          <cell r="D2256" t="str">
            <v/>
          </cell>
        </row>
        <row r="2257">
          <cell r="A2257" t="str">
            <v>74140/001</v>
          </cell>
          <cell r="B2257" t="str">
            <v>CARGA, TRANSPORTE E DESCARGA MECANICA ATE 1,00 KM</v>
          </cell>
          <cell r="C2257" t="str">
            <v>M3</v>
          </cell>
          <cell r="D2257">
            <v>1.85</v>
          </cell>
        </row>
        <row r="2258">
          <cell r="A2258" t="str">
            <v>74140/002</v>
          </cell>
          <cell r="B2258" t="str">
            <v>CARGA, TRANSPORTE E DESCARGA MECANICA ATE 5,00 KM</v>
          </cell>
          <cell r="C2258" t="str">
            <v>M3</v>
          </cell>
          <cell r="D2258">
            <v>6.85</v>
          </cell>
        </row>
        <row r="2259">
          <cell r="A2259" t="str">
            <v>74140/003</v>
          </cell>
          <cell r="B2259" t="str">
            <v>CARGA, TRANSPORTE E DESCARGA MECANICA ATE 10,00 KM</v>
          </cell>
          <cell r="C2259" t="str">
            <v>M3</v>
          </cell>
          <cell r="D2259">
            <v>8.1</v>
          </cell>
        </row>
        <row r="2260">
          <cell r="A2260">
            <v>74203</v>
          </cell>
          <cell r="B2260" t="str">
            <v>REMOCAO DE MATERIAL 1A. CATEGORIA, C/ CARGA MECANICA E TRANSPORTE.</v>
          </cell>
          <cell r="C2260" t="str">
            <v/>
          </cell>
          <cell r="D2260" t="str">
            <v/>
          </cell>
        </row>
        <row r="2261">
          <cell r="A2261" t="str">
            <v>74203/001</v>
          </cell>
          <cell r="B2261" t="str">
            <v>REMOCAO DE MATERIAL 1A. CATEGORIA, EM CAMINHAO BASCULANTE, D.M.T.=6 KM(INCLUSIVE CARGA MECANICA E DESCARGA).</v>
          </cell>
          <cell r="C2261" t="str">
            <v>M3</v>
          </cell>
          <cell r="D2261">
            <v>8.61</v>
          </cell>
        </row>
        <row r="2262">
          <cell r="A2262">
            <v>74204</v>
          </cell>
          <cell r="B2262" t="str">
            <v>TRANSPORTE DE MATERIAL COM D.M.T.= 6,0 KM</v>
          </cell>
          <cell r="C2262" t="str">
            <v/>
          </cell>
          <cell r="D2262" t="str">
            <v/>
          </cell>
        </row>
        <row r="2263">
          <cell r="A2263" t="str">
            <v>74204/001</v>
          </cell>
          <cell r="B2263" t="str">
            <v>TRANSPORTE DE MATERIAL - BOTA-FORA, D.M.T.= 6,0 KM</v>
          </cell>
          <cell r="C2263" t="str">
            <v>M3</v>
          </cell>
          <cell r="D2263">
            <v>6.8</v>
          </cell>
        </row>
        <row r="2264">
          <cell r="A2264">
            <v>74207</v>
          </cell>
          <cell r="B2264" t="str">
            <v>TRANSPORTE DE MATERIAL COM D.M.T.= 10,0 KM</v>
          </cell>
          <cell r="C2264" t="str">
            <v/>
          </cell>
          <cell r="D2264" t="str">
            <v/>
          </cell>
        </row>
        <row r="2265">
          <cell r="A2265" t="str">
            <v>74207/001</v>
          </cell>
          <cell r="B2265" t="str">
            <v>TRANSPORTE DE MATERIAL - BOTA-FORA, D.M.T = 10,0 KM</v>
          </cell>
          <cell r="C2265" t="str">
            <v>M3</v>
          </cell>
          <cell r="D2265">
            <v>11.34</v>
          </cell>
        </row>
        <row r="2266">
          <cell r="A2266">
            <v>74241</v>
          </cell>
          <cell r="B2266" t="str">
            <v>EMPILHAMENTO DE SOLO ORGANICO</v>
          </cell>
          <cell r="C2266" t="str">
            <v/>
          </cell>
          <cell r="D2266" t="str">
            <v/>
          </cell>
        </row>
        <row r="2267">
          <cell r="A2267" t="str">
            <v>74241/001</v>
          </cell>
          <cell r="B2267" t="str">
            <v>EMPILHAMENTO DE SOLO ORGANICO RETIRADO NA AREA DO ATERRO COM TRATOR SOBRE ESTEIRAS COM 160HP.</v>
          </cell>
          <cell r="C2267" t="str">
            <v>M3</v>
          </cell>
          <cell r="D2267">
            <v>3.64</v>
          </cell>
        </row>
        <row r="2268">
          <cell r="A2268">
            <v>74255</v>
          </cell>
          <cell r="B2268" t="str">
            <v>CARGA MANUAL EM CAMINHAO BASCULANTE</v>
          </cell>
          <cell r="C2268" t="str">
            <v/>
          </cell>
          <cell r="D2268" t="str">
            <v/>
          </cell>
        </row>
        <row r="2269">
          <cell r="A2269" t="str">
            <v>74255/001</v>
          </cell>
          <cell r="B2269" t="str">
            <v>CARGA MANUAL DE TERRA EM CAMINHAO BASCULANTE (NAO INCLUI O CUSTOCUSTO IMPRODUTIVO DO CAMINHAO BASCULANTE)</v>
          </cell>
          <cell r="C2269" t="str">
            <v>M3</v>
          </cell>
          <cell r="D2269">
            <v>4.1100000000000003</v>
          </cell>
        </row>
        <row r="2270">
          <cell r="A2270" t="str">
            <v>74255/002</v>
          </cell>
          <cell r="B2270" t="str">
            <v>CARGA MANUAL DE TERRA EM CAMINHAO BASCULANTE (INCLUI O CUSTOIMPRODUTIVO DIURNO DO CAMINHAO BASCULANTE C/ CACAMBA 4,0M3)</v>
          </cell>
          <cell r="C2270" t="str">
            <v>M3</v>
          </cell>
          <cell r="D2270">
            <v>9.31</v>
          </cell>
        </row>
        <row r="2271">
          <cell r="A2271" t="str">
            <v>74255/003</v>
          </cell>
          <cell r="B2271" t="str">
            <v>CARGA MANUAL DE MATERIAL A GRANEL (2 SERVENTES) EM CAMINHAO BASCULANTEC/ CACAMBA DE 4,0M3 INCLUINDO DESCARGA MECÂNICA</v>
          </cell>
          <cell r="C2271" t="str">
            <v>M3</v>
          </cell>
          <cell r="D2271">
            <v>15.37</v>
          </cell>
        </row>
        <row r="2272">
          <cell r="A2272">
            <v>225</v>
          </cell>
          <cell r="B2272" t="str">
            <v>REGULARIZACAO E APILOAMENTO DE FUNDO DE VALAS</v>
          </cell>
          <cell r="C2272" t="str">
            <v/>
          </cell>
          <cell r="D2272" t="str">
            <v/>
          </cell>
        </row>
        <row r="2273">
          <cell r="A2273">
            <v>73733</v>
          </cell>
          <cell r="B2273" t="str">
            <v>COMPACTAÇÃO MANUAL FUNDO DE VALAS COM MAÇO=10 KG PARA REDE DE ESGOTO -131401051</v>
          </cell>
          <cell r="C2273" t="str">
            <v>M2</v>
          </cell>
          <cell r="D2273">
            <v>2.31</v>
          </cell>
        </row>
        <row r="2274">
          <cell r="A2274">
            <v>282</v>
          </cell>
          <cell r="B2274" t="str">
            <v>FORNEC. DE MAT. C/OU S/CARGA, DESC. E TRANSPORTE</v>
          </cell>
          <cell r="C2274" t="str">
            <v/>
          </cell>
          <cell r="D2274" t="str">
            <v/>
          </cell>
        </row>
        <row r="2275">
          <cell r="A2275">
            <v>6513</v>
          </cell>
          <cell r="B2275" t="str">
            <v>FORNECIMENTO E LANCAMENTO DE PEDRA DE MAO P/CONSTRUCAO DE SUMIDOUROP/EFLUENTE LIQUIDO DA FOSSA SEPTICA D INT = 300 CM, H INT = 660 CM (P/COMP.11516/1)</v>
          </cell>
          <cell r="C2275" t="str">
            <v>M3</v>
          </cell>
          <cell r="D2275">
            <v>7767.68</v>
          </cell>
        </row>
        <row r="2276">
          <cell r="A2276">
            <v>6514</v>
          </cell>
          <cell r="B2276" t="str">
            <v>FORNECIMENTO E LANCAMENTO DE BRITA N. 4</v>
          </cell>
          <cell r="C2276" t="str">
            <v>M3</v>
          </cell>
          <cell r="D2276">
            <v>105.78</v>
          </cell>
        </row>
        <row r="2277">
          <cell r="A2277">
            <v>283</v>
          </cell>
          <cell r="B2277" t="str">
            <v>COMPACTACAO OU APILOAMENTO</v>
          </cell>
          <cell r="C2277" t="str">
            <v/>
          </cell>
          <cell r="D2277" t="str">
            <v/>
          </cell>
        </row>
        <row r="2278">
          <cell r="A2278">
            <v>5622</v>
          </cell>
          <cell r="B2278" t="str">
            <v>REGULARIZACAO E COMPACTACAO MANUAL DE TERRENO COM SOQUETE</v>
          </cell>
          <cell r="C2278" t="str">
            <v>M2</v>
          </cell>
          <cell r="D2278">
            <v>2.2599999999999998</v>
          </cell>
        </row>
        <row r="2279">
          <cell r="A2279">
            <v>6508</v>
          </cell>
          <cell r="B2279" t="str">
            <v>REGULARIZACAO E COMPACTACAO MANUAL, P/ CONSTRUCAO DE SUMIDOUROP/EFLUENTE LIQUIDO DA FOSSA SEPTICA, D INT = 300 CM E H INT = 660 CM (P/ COMP.11516/1)</v>
          </cell>
          <cell r="C2279" t="str">
            <v>M2</v>
          </cell>
          <cell r="D2279">
            <v>158.4</v>
          </cell>
        </row>
        <row r="2280">
          <cell r="A2280">
            <v>41721</v>
          </cell>
          <cell r="B2280" t="str">
            <v>COMPACTACAO MECANICA A 95% DO PROCTOR NORMAL - PAVIMENTACAO URBANA</v>
          </cell>
          <cell r="C2280" t="str">
            <v>M3</v>
          </cell>
          <cell r="D2280">
            <v>2.27</v>
          </cell>
        </row>
        <row r="2281">
          <cell r="A2281">
            <v>41722</v>
          </cell>
          <cell r="B2281" t="str">
            <v>COMPACTACAO MECANICA A 100% DO PROCTOR NORMAL - PAVIMENTACAO URBANA</v>
          </cell>
          <cell r="C2281" t="str">
            <v>M3</v>
          </cell>
          <cell r="D2281">
            <v>3.61</v>
          </cell>
        </row>
        <row r="2282">
          <cell r="A2282">
            <v>74005</v>
          </cell>
          <cell r="B2282" t="str">
            <v>ATERRO/REATERRO DE AREAS</v>
          </cell>
          <cell r="C2282" t="str">
            <v/>
          </cell>
          <cell r="D2282" t="str">
            <v/>
          </cell>
        </row>
        <row r="2283">
          <cell r="A2283" t="str">
            <v>74005/001</v>
          </cell>
          <cell r="B2283" t="str">
            <v>COMPACTACAO MECANICA, SEM CONTROLE DO GC (C/COMPACTADOR PLACA 400 KG)</v>
          </cell>
          <cell r="C2283" t="str">
            <v>M3</v>
          </cell>
          <cell r="D2283">
            <v>2.13</v>
          </cell>
        </row>
        <row r="2284">
          <cell r="A2284" t="str">
            <v>74005/002</v>
          </cell>
          <cell r="B2284" t="str">
            <v>COMPACTACAO MECANICA C/ CONTROLE DO GC&gt;=95% DO PN (AREAS) (C/MONIVELADORA 140 HP E ROLO COMPRESSOR VIBRATORIO 80 HP)</v>
          </cell>
          <cell r="C2284" t="str">
            <v>M3</v>
          </cell>
          <cell r="D2284">
            <v>2.2400000000000002</v>
          </cell>
        </row>
        <row r="2285">
          <cell r="A2285">
            <v>74009</v>
          </cell>
          <cell r="B2285" t="str">
            <v>REGULARIZACAO E/OU COMPACTACAO</v>
          </cell>
          <cell r="C2285" t="str">
            <v/>
          </cell>
          <cell r="D2285" t="str">
            <v/>
          </cell>
        </row>
        <row r="2286">
          <cell r="A2286" t="str">
            <v>74009/001</v>
          </cell>
          <cell r="B2286" t="str">
            <v>REGULARIZACAO E COMPACTACAO MANUAL DE TERRENO</v>
          </cell>
          <cell r="C2286" t="str">
            <v>M2</v>
          </cell>
          <cell r="D2286">
            <v>2.2599999999999998</v>
          </cell>
        </row>
        <row r="2287">
          <cell r="A2287">
            <v>74016</v>
          </cell>
          <cell r="B2287" t="str">
            <v>REGULARIZACAO E/OU COMPACTACAO</v>
          </cell>
          <cell r="C2287" t="str">
            <v/>
          </cell>
          <cell r="D2287" t="str">
            <v/>
          </cell>
        </row>
        <row r="2288">
          <cell r="A2288" t="str">
            <v>74016/001</v>
          </cell>
          <cell r="B2288" t="str">
            <v>REGULARIZACAO E COMPACTACAO DE TERRENO, COM SOQUETE</v>
          </cell>
          <cell r="C2288" t="str">
            <v>M2</v>
          </cell>
          <cell r="D2288">
            <v>2.2599999999999998</v>
          </cell>
        </row>
        <row r="2289">
          <cell r="A2289">
            <v>74034</v>
          </cell>
          <cell r="B2289" t="str">
            <v>ESPALHAMENTO E COMPACTAÇÃO DE MATERIAL</v>
          </cell>
          <cell r="C2289" t="str">
            <v/>
          </cell>
          <cell r="D2289" t="str">
            <v/>
          </cell>
        </row>
        <row r="2290">
          <cell r="A2290" t="str">
            <v>74034/001</v>
          </cell>
          <cell r="B2290" t="str">
            <v>ESPALHAMENTO DE MATERIAL DE 1A CATEGORIA COM TRATOR DE ESTEIRA COM 153HP</v>
          </cell>
          <cell r="C2290" t="str">
            <v>M3</v>
          </cell>
          <cell r="D2290">
            <v>2.2000000000000002</v>
          </cell>
        </row>
        <row r="2291">
          <cell r="A2291" t="str">
            <v>PARE</v>
          </cell>
          <cell r="B2291" t="str">
            <v>PAREDES/PAINEIS</v>
          </cell>
          <cell r="C2291" t="str">
            <v/>
          </cell>
          <cell r="D2291" t="str">
            <v/>
          </cell>
        </row>
        <row r="2292">
          <cell r="A2292">
            <v>63</v>
          </cell>
          <cell r="B2292" t="str">
            <v>ALVENARIA DE TIJOLOS CERAMICOS</v>
          </cell>
          <cell r="C2292" t="str">
            <v/>
          </cell>
          <cell r="D2292" t="str">
            <v/>
          </cell>
        </row>
        <row r="2293">
          <cell r="A2293">
            <v>6110</v>
          </cell>
          <cell r="B2293" t="str">
            <v>ALVENARIA DE EMBASAMENTO EM TIJOLOS CERAMICOS MACICOS 5X10X20CM, ASSENTADO COM ARGAMASSA TRACO 1:2:8 (CIMENTO, CAL E AREIA)</v>
          </cell>
          <cell r="C2293" t="str">
            <v>M3</v>
          </cell>
          <cell r="D2293">
            <v>355.18</v>
          </cell>
        </row>
        <row r="2294">
          <cell r="A2294">
            <v>6113</v>
          </cell>
          <cell r="B2294" t="str">
            <v>ENCUNHAMENTO (APERTO DE ALVENARIA) EM TIJOLOS CERAMICOS MACICOS 5X10X20CM 1 VEZ (ESPESSURA 20CM), ASSENTADO COM ARGAMASSA TRACO 1:6 (CIMENTOE AREIA)</v>
          </cell>
          <cell r="C2294" t="str">
            <v>M</v>
          </cell>
          <cell r="D2294">
            <v>14.26</v>
          </cell>
        </row>
        <row r="2295">
          <cell r="A2295">
            <v>6449</v>
          </cell>
          <cell r="B2295" t="str">
            <v>ALVENARIA DE TIJOLOS MACIÇOS,E=10 CM,DO ”PESCOÇO” DO POÇO DE VISTORIADA FOSSA D INT = 80 CM, H INT = 70 CM, COM TOTAL DE 1,98M2</v>
          </cell>
          <cell r="C2295" t="str">
            <v>M2</v>
          </cell>
          <cell r="D2295">
            <v>94.51</v>
          </cell>
        </row>
        <row r="2296">
          <cell r="A2296">
            <v>6512</v>
          </cell>
          <cell r="B2296" t="str">
            <v>ALVENARIA EM TIJOLOS, E=10 CM, P/ CONSTRUCAO DE SUMIDOURO P/EFLUENTE LIQUIDO DA FOSSA SEPTICA, D INT = 300 CM E H INT = 660 CM (P/COMP.11516/1)</v>
          </cell>
          <cell r="C2296" t="str">
            <v>M2</v>
          </cell>
          <cell r="D2296">
            <v>94.51</v>
          </cell>
        </row>
        <row r="2297">
          <cell r="A2297">
            <v>6519</v>
          </cell>
          <cell r="B2297" t="str">
            <v>ALVENARIA EM TIJOLO CERAMICO MACICO 5X10X20CM 1 VEZ (ESPESSURA 20CM),ASSENTADO COM ARGAMASSA TRACO 1:2:8 (CIMENTO, CAL E AREIA)</v>
          </cell>
          <cell r="C2297" t="str">
            <v>M2</v>
          </cell>
          <cell r="D2297">
            <v>76.7</v>
          </cell>
        </row>
        <row r="2298">
          <cell r="A2298">
            <v>6520</v>
          </cell>
          <cell r="B2298" t="str">
            <v>MODULO DE 15,07M2 DE ALVENARIA EM TIJOLOS MACICOS, E=20 CM, P/CONSTRUCAO DE FOSSA SEPTICA TIPO OMS, D INT = 200 CM, H INT = 240 CM</v>
          </cell>
          <cell r="C2298" t="str">
            <v>M2</v>
          </cell>
          <cell r="D2298">
            <v>1155.8699999999999</v>
          </cell>
        </row>
        <row r="2299">
          <cell r="A2299">
            <v>6521</v>
          </cell>
          <cell r="B2299" t="str">
            <v>MODULO DE 16,59M2 DE ALVENARIA EM TIJOLOS MACICOS, E = 20 CM, P/CONSTRUCAO DE SUMIDOURO P/EFLUENTE LIQUIDO DA FOSSA SEPTICA, D INT = 300 CM/ H INT = 660 CM</v>
          </cell>
          <cell r="C2299" t="str">
            <v>M2</v>
          </cell>
          <cell r="D2299">
            <v>1272.45</v>
          </cell>
        </row>
        <row r="2300">
          <cell r="A2300">
            <v>68049</v>
          </cell>
          <cell r="B2300" t="str">
            <v>CINTA E CONTRAVERGA EM TIJOLO CERAMICO MACICO 5X10X20CM 1/2 VEZ</v>
          </cell>
          <cell r="C2300" t="str">
            <v>M2</v>
          </cell>
          <cell r="D2300">
            <v>62.18</v>
          </cell>
        </row>
        <row r="2301">
          <cell r="A2301">
            <v>72131</v>
          </cell>
          <cell r="B2301" t="str">
            <v>ALVENARIA EM TIJOLO CERAMICO MACICO 5X10X20CM 1/2 VEZ (ESPESSURA 10CM), ASSENTADO COM ARGAMASSA TRACO 1:2:8 (CIMENTO, CAL E AREIA)</v>
          </cell>
          <cell r="C2301" t="str">
            <v>M2</v>
          </cell>
          <cell r="D2301">
            <v>49.67</v>
          </cell>
        </row>
        <row r="2302">
          <cell r="A2302">
            <v>72132</v>
          </cell>
          <cell r="B2302" t="str">
            <v>ALVENARIA EM TIJOLO CERAMICO MACICO 5X10X20CM ESPELHO (ESPESSURA 5CM),ASSENTADO COM ARGAMASSA TRACO 1:2:8 (CIMENTO, CAL E AREIA)</v>
          </cell>
          <cell r="C2302" t="str">
            <v>M2</v>
          </cell>
          <cell r="D2302">
            <v>25.74</v>
          </cell>
        </row>
        <row r="2303">
          <cell r="A2303">
            <v>72133</v>
          </cell>
          <cell r="B2303" t="str">
            <v>ALVENARIA EM TIJOLO CERAMICO MACICO 5X10X20CM 1 1/2 VEZ (ESPESSURA 30CM), ASSENTADO COM ARGAMASSA TRACO 1:2:8 (CIMENTO, CAL E AREIA)</v>
          </cell>
          <cell r="C2303" t="str">
            <v>M2</v>
          </cell>
          <cell r="D2303">
            <v>116.15</v>
          </cell>
        </row>
        <row r="2304">
          <cell r="A2304">
            <v>72177</v>
          </cell>
          <cell r="B2304" t="str">
            <v>TELA TIPO DEPLOYEE PARA REFORCO DE ALVENARIA</v>
          </cell>
          <cell r="C2304" t="str">
            <v>M2</v>
          </cell>
          <cell r="D2304">
            <v>2.4300000000000002</v>
          </cell>
        </row>
        <row r="2305">
          <cell r="A2305">
            <v>73810</v>
          </cell>
          <cell r="B2305" t="str">
            <v>ALVENARIA DE TIJOLOS APARENTES DE 2 FUROS (1/2 VEZ), ASSENTADOS E RE-JUNTADOS COM ARGAMASSA DE CIMENTO E AREIA</v>
          </cell>
          <cell r="C2305" t="str">
            <v/>
          </cell>
          <cell r="D2305" t="str">
            <v/>
          </cell>
        </row>
        <row r="2306">
          <cell r="A2306" t="str">
            <v>73810/001</v>
          </cell>
          <cell r="B2306" t="str">
            <v>ALVENARIA COM TIJOLOS APARENTES 6,5X10X20CM, ASSENTADOS COM ARGAMASSATRACO 1:6 (CIMENTO E AREIA) PREPARO MANUAL</v>
          </cell>
          <cell r="C2306" t="str">
            <v>M2</v>
          </cell>
          <cell r="D2306">
            <v>68.14</v>
          </cell>
        </row>
        <row r="2307">
          <cell r="A2307">
            <v>73935</v>
          </cell>
          <cell r="B2307" t="str">
            <v>ALVENARIA TIJ CERAMICO FURADO</v>
          </cell>
          <cell r="C2307" t="str">
            <v/>
          </cell>
          <cell r="D2307" t="str">
            <v/>
          </cell>
        </row>
        <row r="2308">
          <cell r="A2308" t="str">
            <v>73935/001</v>
          </cell>
          <cell r="B2308" t="str">
            <v>ALVENARIA EM TIJOLO CERAMICO FURADO 10X20X20CM, 1/2 VEZ, ASSENTADO EMARGAMASSA TRACO 1:4 (CIMENTO E AREIA),E=1CM</v>
          </cell>
          <cell r="C2308" t="str">
            <v>M2</v>
          </cell>
          <cell r="D2308">
            <v>29.02</v>
          </cell>
        </row>
        <row r="2309">
          <cell r="A2309" t="str">
            <v>73935/002</v>
          </cell>
          <cell r="B2309" t="str">
            <v>ALVENARIA EM TIJOLO CERAMICO FURADO 10X20X20CM, 1 VEZ, ASSENTADO EM ARGAMASSA TRACO 1:5 (CIMENTO E AREIA), E=1CM</v>
          </cell>
          <cell r="C2309" t="str">
            <v>M2</v>
          </cell>
          <cell r="D2309">
            <v>51.12</v>
          </cell>
        </row>
        <row r="2310">
          <cell r="A2310" t="str">
            <v>73935/003</v>
          </cell>
          <cell r="B2310" t="str">
            <v>ALVENARIA EM TIJOLO CERAMICO FURADO 4 FUROS 10X10X20CM, 1/2 VEZ, ASSENTADO EM ARGAMASSA TRACO 1:8 (CIMENTO E AREIA), E= 1CM</v>
          </cell>
          <cell r="C2310" t="str">
            <v>M2</v>
          </cell>
          <cell r="D2310">
            <v>44.38</v>
          </cell>
        </row>
        <row r="2311">
          <cell r="A2311" t="str">
            <v>73935/004</v>
          </cell>
          <cell r="B2311" t="str">
            <v>ALVENARIA EM TIJOLO CERAMICO FURADO 10X10X20CM, 1 VEZ, ASSENTADO EM ARGAMASSA TRACO 1:8 (CIMENTO E AREIA) E=1,0CM</v>
          </cell>
          <cell r="C2311" t="str">
            <v>M2</v>
          </cell>
          <cell r="D2311">
            <v>80</v>
          </cell>
        </row>
        <row r="2312">
          <cell r="A2312" t="str">
            <v>73935/005</v>
          </cell>
          <cell r="B2312" t="str">
            <v>ALVENARIA EM TIJOLO CERAMICO FURADO 10X15X20CM, 1/2 VEZ, ASSENTADO EMARGAMASSA TRACO 1:4 (CIMENTO E AREIA)</v>
          </cell>
          <cell r="C2312" t="str">
            <v>M2</v>
          </cell>
          <cell r="D2312">
            <v>34.74</v>
          </cell>
        </row>
        <row r="2313">
          <cell r="A2313">
            <v>73943</v>
          </cell>
          <cell r="B2313" t="str">
            <v>ALVENARIA 1/2 VEZ TIJOLO CERAMICO MACICO</v>
          </cell>
          <cell r="C2313" t="str">
            <v/>
          </cell>
          <cell r="D2313" t="str">
            <v/>
          </cell>
        </row>
        <row r="2314">
          <cell r="A2314" t="str">
            <v>73943/001</v>
          </cell>
          <cell r="B2314" t="str">
            <v>ALVENARIA DE TIJOLOS MACICOS, E=10 CM , C/ ARGAMASSA CIM/CAL/AREIA,TRACO 1:2:8</v>
          </cell>
          <cell r="C2314" t="str">
            <v>M2</v>
          </cell>
          <cell r="D2314">
            <v>47.73</v>
          </cell>
        </row>
        <row r="2315">
          <cell r="A2315">
            <v>73982</v>
          </cell>
          <cell r="B2315" t="str">
            <v>ALVENARIA 1/2 VEZ DE TIJOLO CERAMICO FURADO</v>
          </cell>
          <cell r="C2315" t="str">
            <v/>
          </cell>
          <cell r="D2315" t="str">
            <v/>
          </cell>
        </row>
        <row r="2316">
          <cell r="A2316" t="str">
            <v>73982/001</v>
          </cell>
          <cell r="B2316" t="str">
            <v>ALVENARIA EM TIJOLO CERAMICO FURADO 10X20X20CM, 1/2 VEZ, ASSENTADO EMARGAMASSA TRACO 1:2:8 (CIMENTO, CAL E AREIA), JUNTAS 12MM</v>
          </cell>
          <cell r="C2316" t="str">
            <v>M2</v>
          </cell>
          <cell r="D2316">
            <v>25.69</v>
          </cell>
        </row>
        <row r="2317">
          <cell r="A2317">
            <v>73987</v>
          </cell>
          <cell r="B2317" t="str">
            <v>ALVENARIA DE 1 VEZ DE TIJOLO CERAMICO FURADO</v>
          </cell>
          <cell r="C2317" t="str">
            <v/>
          </cell>
          <cell r="D2317" t="str">
            <v/>
          </cell>
        </row>
        <row r="2318">
          <cell r="A2318" t="str">
            <v>73987/001</v>
          </cell>
          <cell r="B2318" t="str">
            <v>ALVENARIA EM TIJOLO CERAMICO FURADO 10X20X20CM, 1 VEZ, ASSENTADO EM ARGAMASSA TRACO 1:2:8 (CIMENTO, CAL E AREIA), JUNTAS 10MM</v>
          </cell>
          <cell r="C2318" t="str">
            <v>M2</v>
          </cell>
          <cell r="D2318">
            <v>51.25</v>
          </cell>
        </row>
        <row r="2319">
          <cell r="A2319">
            <v>73988</v>
          </cell>
          <cell r="B2319" t="str">
            <v>APERTO DE ALVENARIA C/ ARGAMASSA</v>
          </cell>
          <cell r="C2319" t="str">
            <v/>
          </cell>
          <cell r="D2319" t="str">
            <v/>
          </cell>
        </row>
        <row r="2320">
          <cell r="A2320" t="str">
            <v>73988/001</v>
          </cell>
          <cell r="B2320" t="str">
            <v>ENCUNHAMENTO (APERTO) DE ALVENARIA 1 VEZ COM ARGAMASSA TRACO 1:0,5:8 (CIMENTO, CAL E AREIA), ESPESSURA 3CM</v>
          </cell>
          <cell r="C2320" t="str">
            <v>M</v>
          </cell>
          <cell r="D2320">
            <v>4.8899999999999997</v>
          </cell>
        </row>
        <row r="2321">
          <cell r="A2321" t="str">
            <v>73988/002</v>
          </cell>
          <cell r="B2321" t="str">
            <v>ENCUNHAMENTO (APERTO) DE ALVENARIA 1/2 VEZ COM ARGAMASSA TRACO 1:0,5:8(CIMENTO, CAL E AREIA), ESPESSURA 3CM</v>
          </cell>
          <cell r="C2321" t="str">
            <v>M</v>
          </cell>
          <cell r="D2321">
            <v>3.06</v>
          </cell>
        </row>
        <row r="2322">
          <cell r="A2322">
            <v>74018</v>
          </cell>
          <cell r="B2322" t="str">
            <v>ALVENARIA 1/2 VEZ TIJOLO CERAMICO MACICO</v>
          </cell>
          <cell r="C2322" t="str">
            <v/>
          </cell>
          <cell r="D2322" t="str">
            <v/>
          </cell>
        </row>
        <row r="2323">
          <cell r="A2323" t="str">
            <v>74018/001</v>
          </cell>
          <cell r="B2323" t="str">
            <v>CAIXA EM ALVENARIA ENTERRADA, DE TIJOLOS CERAMICOS MACICOS 1/2 VEZ DIMENSOES EXTERNAS 60X60X60CM, INCLUSO TAMPA EM CONCRETO E EMBOCAMENTO</v>
          </cell>
          <cell r="C2323" t="str">
            <v>UN</v>
          </cell>
          <cell r="D2323">
            <v>83.08</v>
          </cell>
        </row>
        <row r="2324">
          <cell r="A2324">
            <v>74110</v>
          </cell>
          <cell r="B2324" t="str">
            <v>ALVENARIA BLOCO CERAM ESTRUT 14X19X29 ARGAMASSA 1:3 CIMENTO E AREIAC/GROUT E ARMACAO.</v>
          </cell>
          <cell r="C2324" t="str">
            <v/>
          </cell>
          <cell r="D2324" t="str">
            <v/>
          </cell>
        </row>
        <row r="2325">
          <cell r="A2325" t="str">
            <v>74110/001</v>
          </cell>
          <cell r="B2325" t="str">
            <v>ALVENARIA EM BLOCO CERAMICO ESTRUTURAL 14X19X29CM, 1/2 VEZ, ASSENTADOCOM ARGAMASSA TRACO 1:3 (CIMENTO E AREIA), INCLUSO ACO CA-60</v>
          </cell>
          <cell r="C2325" t="str">
            <v>M2</v>
          </cell>
          <cell r="D2325">
            <v>44.74</v>
          </cell>
        </row>
        <row r="2326">
          <cell r="A2326">
            <v>76445</v>
          </cell>
          <cell r="B2326" t="str">
            <v>ALVENARIA 10CM TIJ CER FURADO 10X10X20CM CIMENTO/AREIA 1:10</v>
          </cell>
          <cell r="C2326" t="str">
            <v/>
          </cell>
          <cell r="D2326" t="str">
            <v/>
          </cell>
        </row>
        <row r="2327">
          <cell r="A2327" t="str">
            <v>76445/001</v>
          </cell>
          <cell r="B2327" t="str">
            <v>ALVENARIA DE TIJOLOS CERAMICOS FURADOS 10X20X20CM, ASSENTADOS COM ARGAMASSA CIMENTO/AREIA 1:10 COM PREPARO MANUAL, ESP. PAREDE = 10CM, COM JUNTAS DE 12MM, CONSIDERANDO 8% DE PERDAS NOS TIJOLOS, SEM PERDAS DE ARGAMASSA</v>
          </cell>
          <cell r="C2327" t="str">
            <v>M2</v>
          </cell>
          <cell r="D2327">
            <v>28.29</v>
          </cell>
        </row>
        <row r="2328">
          <cell r="A2328" t="str">
            <v>76445/002</v>
          </cell>
          <cell r="B2328" t="str">
            <v>ALVENARIA DE TIJOLOS CERAMICOS FURADOS, 10X20X30CM, ASSENTADOS COM ARGAMASSA CIMENTO/AREIA 1:7 COM PREPARO MANUAL, ESP. PAREDE = 10CM, COM JUNTAS DE 15MM, CONSIDERANDO 8% DE PERDAS NOS TIJOLOS E 5% NA ARGAMASSADE ASSENTAMENTO</v>
          </cell>
          <cell r="C2328" t="str">
            <v>M2</v>
          </cell>
          <cell r="D2328">
            <v>21.62</v>
          </cell>
        </row>
        <row r="2329">
          <cell r="A2329" t="str">
            <v>76445/003</v>
          </cell>
          <cell r="B2329" t="str">
            <v>ALVENARIA DE TIJOLOS CERAMICOS FURADOS 10X10X20CM, ASSENTADOS COM ARGAMASSA CIMENTO/AREIA 1:10 COM PREPARO MANUAL, ESP. PAREDE = 10CM, COM JUNTAS DE 12MM, CONSIDERANDO 9% DE PERDAS NOS TIJOLOS E 10% NA ARGAMASSA DE ASSENTAMENTO</v>
          </cell>
          <cell r="C2329" t="str">
            <v>M2</v>
          </cell>
          <cell r="D2329">
            <v>44.53</v>
          </cell>
        </row>
        <row r="2330">
          <cell r="A2330">
            <v>64</v>
          </cell>
          <cell r="B2330" t="str">
            <v>ALVENARIA DE ELEMENTOS VAZADOS CERAMICOS</v>
          </cell>
          <cell r="C2330" t="str">
            <v/>
          </cell>
          <cell r="D2330" t="str">
            <v/>
          </cell>
        </row>
        <row r="2331">
          <cell r="A2331">
            <v>9875</v>
          </cell>
          <cell r="B2331" t="str">
            <v>COBOGO CERAMICO (ELEMENTO VAZADO), 9X20X20CM, ASSENTADO COM ARGAMASSATRACO 1:4 DE CIMENTO E AREIA</v>
          </cell>
          <cell r="C2331" t="str">
            <v>M2</v>
          </cell>
          <cell r="D2331">
            <v>61.58</v>
          </cell>
        </row>
        <row r="2332">
          <cell r="A2332">
            <v>65</v>
          </cell>
          <cell r="B2332" t="str">
            <v>ALVENARIA DE BLOCOS DE CONCRETO</v>
          </cell>
          <cell r="C2332" t="str">
            <v/>
          </cell>
          <cell r="D2332" t="str">
            <v/>
          </cell>
        </row>
        <row r="2333">
          <cell r="A2333">
            <v>40804</v>
          </cell>
          <cell r="B2333" t="str">
            <v>MARCACAO DE ALVENARIA DE BLOCOS DE CONCRETO PARA BLOCO 10X20X40, COM ARGAMASSA TRACO 1:2:8 (CIMENTO, CAL E AREIA)</v>
          </cell>
          <cell r="C2333" t="str">
            <v>M</v>
          </cell>
          <cell r="D2333">
            <v>5.69</v>
          </cell>
        </row>
        <row r="2334">
          <cell r="A2334">
            <v>73998</v>
          </cell>
          <cell r="B2334" t="str">
            <v>ALVENARIA BLOCO CONCRETO</v>
          </cell>
          <cell r="C2334" t="str">
            <v/>
          </cell>
          <cell r="D2334" t="str">
            <v/>
          </cell>
        </row>
        <row r="2335">
          <cell r="A2335" t="str">
            <v>73998/001</v>
          </cell>
          <cell r="B2335" t="str">
            <v>ALVENARIA DE BLOCOS DE CONCRETO VEDACAO 9X19X39CM, ESPESSURA 9CM, ASSENTADOS COM ARGAMASSA TRACO 1:0,5:11 (CIMENTO, CAL E AREIA)</v>
          </cell>
          <cell r="C2335" t="str">
            <v>M2</v>
          </cell>
          <cell r="D2335">
            <v>26.16</v>
          </cell>
        </row>
        <row r="2336">
          <cell r="A2336" t="str">
            <v>73998/002</v>
          </cell>
          <cell r="B2336" t="str">
            <v>ALVENARIA DE BLOCOS DE CONCRETO VEDACAO TIPO CANALETA 14X19X19CM, ASSENTADOS COM ARGAMASSA TRACO 1:0,5:11 (CIMENTO, CAL E AREIA)</v>
          </cell>
          <cell r="C2336" t="str">
            <v>M2</v>
          </cell>
          <cell r="D2336">
            <v>37.58</v>
          </cell>
        </row>
        <row r="2337">
          <cell r="A2337" t="str">
            <v>73998/003</v>
          </cell>
          <cell r="B2337" t="str">
            <v>ALV ESTRUTURAL BL CONC 14X19X39CM -4.5MPA, ARG.CIM/CAL/AREIA 1:5:11</v>
          </cell>
          <cell r="C2337" t="str">
            <v>M2</v>
          </cell>
          <cell r="D2337">
            <v>36.5</v>
          </cell>
        </row>
        <row r="2338">
          <cell r="A2338" t="str">
            <v>73998/004</v>
          </cell>
          <cell r="B2338" t="str">
            <v>ALVENARIA DE BLOCOS DE CONCRETO ESTRUTURAL 14X19X39CM, ESPESSURA 14CM,ASSENTADOS COM ARGAMASSA TRACO 1:0,25:4 (CIMENTO, CAL E AREIA)</v>
          </cell>
          <cell r="C2338" t="str">
            <v>M2</v>
          </cell>
          <cell r="D2338">
            <v>41.06</v>
          </cell>
        </row>
        <row r="2339">
          <cell r="A2339" t="str">
            <v>73998/005</v>
          </cell>
          <cell r="B2339" t="str">
            <v>ALVENARIA DE BLOCOS DE CONCRETO ESTRUTURAL TIPO CANALETA 9X19X19CM, ASSENTADOS COM ARGAMASSA TRACO 1:0,25:4 (CIMENTO, CAL E AREIA)</v>
          </cell>
          <cell r="C2339" t="str">
            <v>M2</v>
          </cell>
          <cell r="D2339">
            <v>28.6</v>
          </cell>
        </row>
        <row r="2340">
          <cell r="A2340" t="str">
            <v>73998/006</v>
          </cell>
          <cell r="B2340" t="str">
            <v>ALVENARIA DE BLOCOS DE CONCRETO ESTRUTURAL 19X19X39CM, ESPESSURA 19CM,ASSENTADOS COM ARGAMASSA TRACO 1:0,25:4 (CIMENTO, CAL E AREIA)</v>
          </cell>
          <cell r="C2340" t="str">
            <v>M2</v>
          </cell>
          <cell r="D2340">
            <v>48.81</v>
          </cell>
        </row>
        <row r="2341">
          <cell r="A2341" t="str">
            <v>73998/007</v>
          </cell>
          <cell r="B2341" t="str">
            <v>ALVENARIA DE BLOCOS DE CONCRETO VEDACAO 19X19X39CM, ESPESSURA 19CM, ASSENTADOS COM ARGAMASSA TRACO 1:0,5:8 (CIMENTO, CAL E AREIA), COM JUNTADE 10MM</v>
          </cell>
          <cell r="C2341" t="str">
            <v>M2</v>
          </cell>
          <cell r="D2341">
            <v>35.380000000000003</v>
          </cell>
        </row>
        <row r="2342">
          <cell r="A2342" t="str">
            <v>73998/008</v>
          </cell>
          <cell r="B2342" t="str">
            <v>ALVENARIA DE BLOCOS DE CONCRETO VEDACAO 9X19X39CM, ESPESSURA 9CM, ASSENTADOS COM PASTA DE ARGAMASSA COLANTE, COM JUNTA DE 10MM</v>
          </cell>
          <cell r="C2342" t="str">
            <v>M2</v>
          </cell>
          <cell r="D2342">
            <v>19.79</v>
          </cell>
        </row>
        <row r="2343">
          <cell r="A2343" t="str">
            <v>73998/009</v>
          </cell>
          <cell r="B2343" t="str">
            <v>ALVENARIA DE BLOCOS DE CONCRETO VEDACAO 14X19X39CM, ESPESSURA 14CM, ASSENTADOS COM ARGAMASSA TRACO 1:0,5:8 (CIMENTO, CAL E AREIA), COM JUNTADE 10MM</v>
          </cell>
          <cell r="C2343" t="str">
            <v>M2</v>
          </cell>
          <cell r="D2343">
            <v>30.65</v>
          </cell>
        </row>
        <row r="2344">
          <cell r="A2344" t="str">
            <v>73998/010</v>
          </cell>
          <cell r="B2344" t="str">
            <v>ALVENARIA DE BLOCOS DE CONCRETO VEDACAO 9X19X39CM, ESPESSURA 9CM, ASSENTADOS COM ARGAMASSA TRACO 1:0,5:8 (CIMENTO, CAL E AREIA), C/ JUNTA DE10MM</v>
          </cell>
          <cell r="C2344" t="str">
            <v>M2</v>
          </cell>
          <cell r="D2344">
            <v>25.05</v>
          </cell>
        </row>
        <row r="2345">
          <cell r="A2345">
            <v>66</v>
          </cell>
          <cell r="B2345" t="str">
            <v>ALVENARIA DE ELEMENTOS VAZADOS DE CONCRETO</v>
          </cell>
          <cell r="C2345" t="str">
            <v/>
          </cell>
          <cell r="D2345" t="str">
            <v/>
          </cell>
        </row>
        <row r="2346">
          <cell r="A2346">
            <v>73937</v>
          </cell>
          <cell r="B2346" t="str">
            <v>ALVENARIA ELEMENTO VAZADO CONCRETO (COBOGO)</v>
          </cell>
          <cell r="C2346" t="str">
            <v/>
          </cell>
          <cell r="D2346" t="str">
            <v/>
          </cell>
        </row>
        <row r="2347">
          <cell r="A2347" t="str">
            <v>73937/001</v>
          </cell>
          <cell r="B2347" t="str">
            <v>COBOGO DE CONCRETO (ELEMENTO VAZADO), 7X50X50CM, ASSENTADO COM ARGAMASSA TRACO 1:4 (CIMENTO E AREIA)</v>
          </cell>
          <cell r="C2347" t="str">
            <v>M2</v>
          </cell>
          <cell r="D2347">
            <v>62.98</v>
          </cell>
        </row>
        <row r="2348">
          <cell r="A2348" t="str">
            <v>73937/002</v>
          </cell>
          <cell r="B2348" t="str">
            <v>ALVENARIA ELEM VAZADO CONCRETO VENEZIANA 15X22X39CM 72A-NEO REX CIMENTO/AREIA 1:4</v>
          </cell>
          <cell r="C2348" t="str">
            <v>M2</v>
          </cell>
          <cell r="D2348">
            <v>66.099999999999994</v>
          </cell>
        </row>
        <row r="2349">
          <cell r="A2349" t="str">
            <v>73937/003</v>
          </cell>
          <cell r="B2349" t="str">
            <v>COBOGO DE CONCRETO (ELEMENTO VAZADO), 7X50X50CM, ASSENTADO COM ARGAMASSA TRACO 1:3 (CIMENTO E AREIA)</v>
          </cell>
          <cell r="C2349" t="str">
            <v>M2</v>
          </cell>
          <cell r="D2349">
            <v>63.2</v>
          </cell>
        </row>
        <row r="2350">
          <cell r="A2350" t="str">
            <v>73937/004</v>
          </cell>
          <cell r="B2350" t="str">
            <v>COBOGO DE CONCRETO (ELEMENTO VAZADO), 6X29X29CM, ASSENTADO COM ARGAMASSA TRACO 1:7 (CIMENTO E AREIA)</v>
          </cell>
          <cell r="C2350" t="str">
            <v>M2</v>
          </cell>
          <cell r="D2350">
            <v>94.12</v>
          </cell>
        </row>
        <row r="2351">
          <cell r="A2351" t="str">
            <v>73937/005</v>
          </cell>
          <cell r="B2351" t="str">
            <v>COBOGO DE CONCRETO (ELEMENTO VAZADO), 10X29X39CM ABERTURA COM VIDRO, ASSENTADO COM ARGAMASSA TRACO 1:5 (CIMENTO E AREIA)</v>
          </cell>
          <cell r="C2351" t="str">
            <v>M2</v>
          </cell>
          <cell r="D2351">
            <v>75.91</v>
          </cell>
        </row>
        <row r="2352">
          <cell r="A2352">
            <v>74196</v>
          </cell>
          <cell r="B2352" t="str">
            <v>COBOGO CONCRETO</v>
          </cell>
          <cell r="C2352" t="str">
            <v/>
          </cell>
          <cell r="D2352" t="str">
            <v/>
          </cell>
        </row>
        <row r="2353">
          <cell r="A2353" t="str">
            <v>74196/001</v>
          </cell>
          <cell r="B2353" t="str">
            <v>COBOGO DE CONCRETO (ELEMENTO VAZADO), 5X50X50CM, ASSENTADO COM ARGAMASSA DE CIMENTO E AREIA COM ACO CA-25</v>
          </cell>
          <cell r="C2353" t="str">
            <v>M2</v>
          </cell>
          <cell r="D2353">
            <v>75.08</v>
          </cell>
        </row>
        <row r="2354">
          <cell r="A2354">
            <v>76446</v>
          </cell>
          <cell r="B2354" t="str">
            <v>ALVENARIA ELEMENTO VAZADO CONCRETO (COBOGO)</v>
          </cell>
          <cell r="C2354" t="str">
            <v/>
          </cell>
          <cell r="D2354" t="str">
            <v/>
          </cell>
        </row>
        <row r="2355">
          <cell r="A2355" t="str">
            <v>76446/001</v>
          </cell>
          <cell r="B2355" t="str">
            <v>ALVENARIA DE ELEMENTO VAZADO DE CONCRETO, 7X50X50CM, ASSENTADOS COM ARGAMASSA 1:7 CIMENTO:AREIA, PREPARO MANUAL</v>
          </cell>
          <cell r="C2355" t="str">
            <v>M2</v>
          </cell>
          <cell r="D2355">
            <v>62.47</v>
          </cell>
        </row>
        <row r="2356">
          <cell r="A2356">
            <v>67</v>
          </cell>
          <cell r="B2356" t="str">
            <v>ALVENARIA DE BLOCOS DE VIDRO</v>
          </cell>
          <cell r="C2356" t="str">
            <v/>
          </cell>
          <cell r="D2356" t="str">
            <v/>
          </cell>
        </row>
        <row r="2357">
          <cell r="A2357">
            <v>40718</v>
          </cell>
          <cell r="B2357" t="str">
            <v>ALVENARIA DE BLOCO DE VIDRO 10X20X20CM ASSENTADOS COM ARGAMASSA CIM/CAL/AREIA 1:2:8 + CIMENTO BRANCO</v>
          </cell>
          <cell r="C2357" t="str">
            <v>M2</v>
          </cell>
          <cell r="D2357">
            <v>421.56</v>
          </cell>
        </row>
        <row r="2358">
          <cell r="A2358">
            <v>72139</v>
          </cell>
          <cell r="B2358" t="str">
            <v>BLOCOS DE VIDRO TIPO CANELADO 19X19X8CM, ASSENTADO COM ARGAMASSA TRACO1:3 (CIMENTO E AREIA GROSSA) PREPARO MECANICO, COM REJUNTAMENTO EM CIMENTO BRANCO E BARRAS DE ACO</v>
          </cell>
          <cell r="C2358" t="str">
            <v>M2</v>
          </cell>
          <cell r="D2358">
            <v>420.48</v>
          </cell>
        </row>
        <row r="2359">
          <cell r="A2359">
            <v>72175</v>
          </cell>
          <cell r="B2359" t="str">
            <v>BLOCOS DE VIDRO TIPO XADREZ 20X20X10CM, ASSENTADO COM ARGAMASSA TRACO1:3 (CIMENTO E AREIA GROSSA) PREPARO MECANICO, COM REJUNTAMENTO EM CIMENTO BRANCO E BARRAS DE ACO</v>
          </cell>
          <cell r="C2359" t="str">
            <v>M2</v>
          </cell>
          <cell r="D2359">
            <v>449.63</v>
          </cell>
        </row>
        <row r="2360">
          <cell r="A2360">
            <v>72176</v>
          </cell>
          <cell r="B2360" t="str">
            <v>BLOCOS DE VIDRO TIPO XADREZ 20X10X8CM, ASSENTADO COM ARGAMASSA TRACO 1:3 (CIMENTO E AREIA GROSSA) PREPARO MECANICO, COM REJUNTAMENTO EM CIMENTO BRANCO E BARRAS DE ACO</v>
          </cell>
          <cell r="C2360" t="str">
            <v>M2</v>
          </cell>
          <cell r="D2360">
            <v>278.79000000000002</v>
          </cell>
        </row>
        <row r="2361">
          <cell r="A2361">
            <v>68</v>
          </cell>
          <cell r="B2361" t="str">
            <v>ALVENARIA DE BLOCOS DE PEDRA COM JUNTA ARGAMASSADA</v>
          </cell>
          <cell r="C2361" t="str">
            <v/>
          </cell>
          <cell r="D2361" t="str">
            <v/>
          </cell>
        </row>
        <row r="2362">
          <cell r="A2362">
            <v>74053</v>
          </cell>
          <cell r="B2362" t="str">
            <v>ALVENARIA EM PEDRA RACHAO</v>
          </cell>
          <cell r="C2362" t="str">
            <v/>
          </cell>
          <cell r="D2362" t="str">
            <v/>
          </cell>
        </row>
        <row r="2363">
          <cell r="A2363" t="str">
            <v>74053/001</v>
          </cell>
          <cell r="B2363" t="str">
            <v>ALVENARIA EM PEDRA RACHAO OU PEDRA DE MAO, ASSENTADA COM ARGAMASSA TRACO 1:6 (CIMENTO E AREIA)</v>
          </cell>
          <cell r="C2363" t="str">
            <v>M3</v>
          </cell>
          <cell r="D2363">
            <v>275.64</v>
          </cell>
        </row>
        <row r="2364">
          <cell r="A2364" t="str">
            <v>74053/002</v>
          </cell>
          <cell r="B2364" t="str">
            <v>ALVENARIA EM PEDRA RACHAO OU PEDRA DE MAO, ASSENTADA COM ARGAMASSA TRACO 1:8 (CIMENTO E AREIA)</v>
          </cell>
          <cell r="C2364" t="str">
            <v>M3</v>
          </cell>
          <cell r="D2364">
            <v>266.7</v>
          </cell>
        </row>
        <row r="2365">
          <cell r="A2365" t="str">
            <v>74053/003</v>
          </cell>
          <cell r="B2365" t="str">
            <v>ALVENARIA EM PEDRA RACHAO OU PEDRA DE MAO, ASSENTADA COM ARGAMASSA TRACO 1:10 (CIMENTO E AREIA)</v>
          </cell>
          <cell r="C2365" t="str">
            <v>M3</v>
          </cell>
          <cell r="D2365">
            <v>262.93</v>
          </cell>
        </row>
        <row r="2366">
          <cell r="A2366">
            <v>70</v>
          </cell>
          <cell r="B2366" t="str">
            <v>DIVISORIAS/MARMORE/GRANITO/MARMORITE/CONCRETO/MAD.AGLOM.</v>
          </cell>
          <cell r="C2366" t="str">
            <v/>
          </cell>
          <cell r="D2366" t="str">
            <v/>
          </cell>
        </row>
        <row r="2367">
          <cell r="A2367">
            <v>72178</v>
          </cell>
          <cell r="B2367" t="str">
            <v>RETIRADA DE DIVISORIAS EM CHAPAS DE MADEIRA, COM MONTANTES METALICOS</v>
          </cell>
          <cell r="C2367" t="str">
            <v>M2</v>
          </cell>
          <cell r="D2367">
            <v>10.8</v>
          </cell>
        </row>
        <row r="2368">
          <cell r="A2368">
            <v>72179</v>
          </cell>
          <cell r="B2368" t="str">
            <v>RECOLOCACAO DE PLACAS DIVISORIAS DE GRANILITE, CONSIDERANDO REAPROVEITAMENTO DO MATERIAL</v>
          </cell>
          <cell r="C2368" t="str">
            <v>M2</v>
          </cell>
          <cell r="D2368">
            <v>22.51</v>
          </cell>
        </row>
        <row r="2369">
          <cell r="A2369">
            <v>72180</v>
          </cell>
          <cell r="B2369" t="str">
            <v>RECOLOCACAO DE DIVISORIAS TIPO CHAPAS OU TABUAS, EXCLUSIVE ENTARUGAMENTO, CONSIDERANDO REAPROVEITAMENTO DO MATERIAL</v>
          </cell>
          <cell r="C2369" t="str">
            <v>M2</v>
          </cell>
          <cell r="D2369">
            <v>6.86</v>
          </cell>
        </row>
        <row r="2370">
          <cell r="A2370">
            <v>72181</v>
          </cell>
          <cell r="B2370" t="str">
            <v>RECOLOCACAO DE DIVISORIAS TIPO CHAPAS OU TABUAS, INCLUSIVE ENTARUGAMENTO, CONSIDERANDO REAPROVEITAMENTO DO MATERIAL</v>
          </cell>
          <cell r="C2370" t="str">
            <v>M2</v>
          </cell>
          <cell r="D2370">
            <v>13.99</v>
          </cell>
        </row>
        <row r="2371">
          <cell r="A2371">
            <v>72244</v>
          </cell>
          <cell r="B2371" t="str">
            <v>DIVISORIA EM GRANITO CINZA, ESP=2CM, POLIDO DUAS FACES, INCLUSIVE ASSENTAMENTO, CONSIDERANDO 5% DE PERDAS PARA O GRANITO</v>
          </cell>
          <cell r="C2371" t="str">
            <v>M2</v>
          </cell>
          <cell r="D2371">
            <v>178.95</v>
          </cell>
        </row>
        <row r="2372">
          <cell r="A2372">
            <v>73774</v>
          </cell>
          <cell r="B2372" t="str">
            <v>PAREDE DIVISORIA PARA SANITARIOS E BANHEIROS</v>
          </cell>
          <cell r="C2372" t="str">
            <v/>
          </cell>
          <cell r="D2372" t="str">
            <v/>
          </cell>
        </row>
        <row r="2373">
          <cell r="A2373" t="str">
            <v>73774/001</v>
          </cell>
          <cell r="B2373" t="str">
            <v>DIVISORIA EM MARMORITE ESPESSURA 35MM, CHUMBAMENTO NO PISO E PAREDE COM ARGAMASSA DE CIMENTO E AREIA, POLIMENTO MANUAL, EXCLUSIVE FERRAGENS</v>
          </cell>
          <cell r="C2373" t="str">
            <v>M2</v>
          </cell>
          <cell r="D2373">
            <v>138.49</v>
          </cell>
        </row>
        <row r="2374">
          <cell r="A2374">
            <v>73862</v>
          </cell>
          <cell r="B2374" t="str">
            <v>DIVISORIAS EM MADEIRA OU PAINEIS PRE-FABRICADOS</v>
          </cell>
          <cell r="C2374" t="str">
            <v/>
          </cell>
          <cell r="D2374" t="str">
            <v/>
          </cell>
        </row>
        <row r="2375">
          <cell r="A2375" t="str">
            <v>73862/001</v>
          </cell>
          <cell r="B2375" t="str">
            <v>DIVISORIA EM CHAPA DE FIBRA DE MADEIRA PAINEL CEGO ESPESSURA 12MM, INCLUSIVE PORTAS E MATA-JUNTAS, EXCLUSIVE FERRAGENS</v>
          </cell>
          <cell r="C2375" t="str">
            <v>M2</v>
          </cell>
          <cell r="D2375">
            <v>193.44</v>
          </cell>
        </row>
        <row r="2376">
          <cell r="A2376" t="str">
            <v>73862/002</v>
          </cell>
          <cell r="B2376" t="str">
            <v>DIVISORIA EM CHAPA DE FIBRA DE MADEIRA ESPESSURA 12MM COM VIDRO LISO ESPESSURA 4MM NA PARTE SUPERIOR, INCLUSIVE PORTAS E MATA-JUNTAS, EXCLUSIVE FERRAGENS</v>
          </cell>
          <cell r="C2376" t="str">
            <v>M2</v>
          </cell>
          <cell r="D2376">
            <v>220.35</v>
          </cell>
        </row>
        <row r="2377">
          <cell r="A2377" t="str">
            <v>73862/003</v>
          </cell>
          <cell r="B2377" t="str">
            <v>DIVISORIA 35MM PAINEL CEGO MIOLO COLMEIA REVESTIDA C/CHAPA LAMINADA EMCORES FIBRA MADEIRA PRENSADA C/MONTANTES ALUMINIO ANODIZADO NATURAL EM"L" "T" OU "X" INCL PORTAS EXCL SUAS FERRAGENS.</v>
          </cell>
          <cell r="C2377" t="str">
            <v>M2</v>
          </cell>
          <cell r="D2377">
            <v>94.32</v>
          </cell>
        </row>
        <row r="2378">
          <cell r="A2378" t="str">
            <v>73862/004</v>
          </cell>
          <cell r="B2378" t="str">
            <v>DIVISORIA 35MM PAINEL CEGO MIOLO VERMICULITA REVESTIDA C/CHAPA LAMINA-DA EM CORES DE MADEIRA PRENSADA C/MONTANTES ALUMINO ANODIZADO NATURALEM "L" "T" OU "X" INCL PORTAS EXCL SUAS FERRAGENS.</v>
          </cell>
          <cell r="C2378" t="str">
            <v>M2</v>
          </cell>
          <cell r="D2378">
            <v>224.01</v>
          </cell>
        </row>
        <row r="2379">
          <cell r="A2379" t="str">
            <v>73862/005</v>
          </cell>
          <cell r="B2379" t="str">
            <v>DIVISORIA 35MM PAINEL CEGO MIOLO COLMEIA REVESTIDA C/FORMICA EM CHAPADE FIBRA DE MADEIRA PRENSADA C/MONTANTES ALUMINIO ANODIZADO NATURAL EM"L" "T" OU "X" INCL PORTAS EXCL SUAS FERRAGENS.</v>
          </cell>
          <cell r="C2379" t="str">
            <v>M2</v>
          </cell>
          <cell r="D2379">
            <v>94.32</v>
          </cell>
        </row>
        <row r="2380">
          <cell r="A2380" t="str">
            <v>73862/006</v>
          </cell>
          <cell r="B2380" t="str">
            <v>DIVISORIA 35MM PAINEL CEGO MIOLO VERMICULITA REVESTIDA C/FORMICA EMCHAPA DE FIBRA DE MADEIRA PRENSADA C/MONTANTES ALUMINIO ANODIZADO NA-TURAL EM "L" "T" OU "X" INCL PORTAS EXCL SUAS FERRAGENS.</v>
          </cell>
          <cell r="C2380" t="str">
            <v>M2</v>
          </cell>
          <cell r="D2380">
            <v>224.01</v>
          </cell>
        </row>
        <row r="2381">
          <cell r="A2381" t="str">
            <v>73862/007</v>
          </cell>
          <cell r="B2381" t="str">
            <v>DIVISORIA 35MM BANDEIRA VIDRO MIOLO COLMEIA REVESTIDA C/CHAPA LAMINADAEM FIBRA MADEIRA PRENSADA CORES C/MONTANTES ALUMINIO ANODIZADO NATURALEM "L" "T" OU "X" INCL PORTAS EXCL FERRAGENS.</v>
          </cell>
          <cell r="C2381" t="str">
            <v>M2</v>
          </cell>
          <cell r="D2381">
            <v>104.29</v>
          </cell>
        </row>
        <row r="2382">
          <cell r="A2382" t="str">
            <v>73862/008</v>
          </cell>
          <cell r="B2382" t="str">
            <v>DIVISORIA 35MM BANDEIRA VIDRO MIOLO VERMICULITA REVESTIDA CHAPA LA-MINADA EM CORES DE MADEIRA PRENSADA C/MONTANTES ALUMINO ANODIZADO NA-TURAL EM "L" "T" OU "X" INCL PORTAS EXCL SUAS FERRAGENS.</v>
          </cell>
          <cell r="C2382" t="str">
            <v>M2</v>
          </cell>
          <cell r="D2382">
            <v>233.44</v>
          </cell>
        </row>
        <row r="2383">
          <cell r="A2383" t="str">
            <v>73862/009</v>
          </cell>
          <cell r="B2383" t="str">
            <v>DIVISORIA 35MM BANDEIRA VIDRO MIOLO COLMEIA REVESTIDA C/FORMICA EM CHAPA FIBRA MADEIRA PRENSADA C/MONTANTES ALUMINIO ANODIZADO NATURAL EM"L""T" OU "X" INCL PORTAS EXCL SUAS FERRAGENS E VIDRO.</v>
          </cell>
          <cell r="C2383" t="str">
            <v>M2</v>
          </cell>
          <cell r="D2383">
            <v>104.29</v>
          </cell>
        </row>
        <row r="2384">
          <cell r="A2384" t="str">
            <v>73862/010</v>
          </cell>
          <cell r="B2384" t="str">
            <v>DIVISORIA 35MM BANDEIRA VIDRO MIOLO VERMICULITA REVESTIDA C/FORMICA EMCHAPA FIBRA MADEIRA PRENSADA C/MONTANTES ALUMINIO ANODIZADO NATURAL EM"L" "T" OU "X" INCL PORTAS EXCL SUAS FERRAGENS.</v>
          </cell>
          <cell r="C2384" t="str">
            <v>M2</v>
          </cell>
          <cell r="D2384">
            <v>233.44</v>
          </cell>
        </row>
        <row r="2385">
          <cell r="A2385" t="str">
            <v>73862/011</v>
          </cell>
          <cell r="B2385" t="str">
            <v>DIVISORIA 35MM PAINEL C/VIDRO MIOLO COLMEIA REVESTIDA C/CHAPA LAMINADAEM FIBRA MADEIRA PRENSADA CORES C/MONTANTES ALUMINIO ANODIZADO NATURALEM "L" "T" OU "X" INCL PORTAS EXCL SUAS FERRAGENS.</v>
          </cell>
          <cell r="C2385" t="str">
            <v>M2</v>
          </cell>
          <cell r="D2385">
            <v>99.74</v>
          </cell>
        </row>
        <row r="2386">
          <cell r="A2386" t="str">
            <v>73862/012</v>
          </cell>
          <cell r="B2386" t="str">
            <v>DIVISORIA 35MM PAINEL C/VIDRO MIOLO VERMICULITA REVESTIDA C/CHAPA LA-MINADA EM CORES FIBRA MADEIRA PRENSADA C/MONTANTES ALUMINIO ANODIZADONATURAL EM "L" "T" OU "X" INCL PORTAS EXCL SUAS FERRAGENS.</v>
          </cell>
          <cell r="C2386" t="str">
            <v>M2</v>
          </cell>
          <cell r="D2386">
            <v>233.44</v>
          </cell>
        </row>
        <row r="2387">
          <cell r="A2387" t="str">
            <v>73862/013</v>
          </cell>
          <cell r="B2387" t="str">
            <v>DIVISORIA 35MM PAINEL C/VIDRO MIOLO COLMEIA REVESTIDA C/FORMICA EM CHAPA FIBRA MADEIRA PRENSADA C/MONTANTES ALUMINIO ANODIZADO NATURAL EM"L""T" OU "X" INCL PORTAS EXCL SUAS FERRAGENS.</v>
          </cell>
          <cell r="C2387" t="str">
            <v>M2</v>
          </cell>
          <cell r="D2387">
            <v>99.74</v>
          </cell>
        </row>
        <row r="2388">
          <cell r="A2388" t="str">
            <v>73862/014</v>
          </cell>
          <cell r="B2388" t="str">
            <v>DIVISORIA 35MM PAINEL C/VIDRO MIOLO VERMICULITA REVESTIDA C/FORMICA EMCHAPA FIBRA MADEIRA PRENSADA C/MONTANTES ALUMINIO ANODIZADO NATURAL EM"L" "T" OU "X" INCL PORTAS EXCL SUAS FERRAGENS.</v>
          </cell>
          <cell r="C2388" t="str">
            <v>M2</v>
          </cell>
          <cell r="D2388">
            <v>233.44</v>
          </cell>
        </row>
        <row r="2389">
          <cell r="A2389">
            <v>73909</v>
          </cell>
          <cell r="B2389" t="str">
            <v>PAINEL DIVISORIO MADEIRA</v>
          </cell>
          <cell r="C2389" t="str">
            <v/>
          </cell>
          <cell r="D2389" t="str">
            <v/>
          </cell>
        </row>
        <row r="2390">
          <cell r="A2390" t="str">
            <v>73909/001</v>
          </cell>
          <cell r="B2390" t="str">
            <v>DIVISORIA EM MADEIRA COMPENSADA RESINADA ESPESSURA 6MM, ESTRUTURADA EMMADEIRA DE LEI 3"X3"</v>
          </cell>
          <cell r="C2390" t="str">
            <v>M2</v>
          </cell>
          <cell r="D2390">
            <v>114.88</v>
          </cell>
        </row>
        <row r="2391">
          <cell r="A2391">
            <v>74229</v>
          </cell>
          <cell r="B2391" t="str">
            <v>PAINEL DIVISORIO MARMORE/GRANITO</v>
          </cell>
          <cell r="C2391" t="str">
            <v/>
          </cell>
          <cell r="D2391" t="str">
            <v/>
          </cell>
        </row>
        <row r="2392">
          <cell r="A2392" t="str">
            <v>74229/001</v>
          </cell>
          <cell r="B2392" t="str">
            <v>DIVISORIA EM MARMORE BRANCO POLIDO, ESPESSURA 3 CM, ASSENTADO COM ARGAMASSA TRACO 1:4 (CIMENTO E AREIA), ARREMATE COM CIMENTO BRANCO, EXCLUSIVE FERRAGENS</v>
          </cell>
          <cell r="C2392" t="str">
            <v>M2</v>
          </cell>
          <cell r="D2392">
            <v>337.05</v>
          </cell>
        </row>
        <row r="2393">
          <cell r="A2393">
            <v>251</v>
          </cell>
          <cell r="B2393" t="str">
            <v>ALVENARIA DE BLOCO-CONCRETO CELULAR</v>
          </cell>
          <cell r="C2393" t="str">
            <v/>
          </cell>
          <cell r="D2393" t="str">
            <v/>
          </cell>
        </row>
        <row r="2394">
          <cell r="A2394">
            <v>73863</v>
          </cell>
          <cell r="B2394" t="str">
            <v>ALVENARIA DE BLOCOS DE CONCRETO CELULAR</v>
          </cell>
          <cell r="C2394" t="str">
            <v/>
          </cell>
          <cell r="D2394" t="str">
            <v/>
          </cell>
        </row>
        <row r="2395">
          <cell r="A2395" t="str">
            <v>73863/001</v>
          </cell>
          <cell r="B2395" t="str">
            <v>ALVENARIA COM BLOCOS DE CONCRETO CELULAR 10X30X60CM, ESPESSURA 10CM, ASSENTADOS COM ARGAMASSA TRACO 1:2:9 (CIMENTO, CAL E AREIA) PREPARO MANUAL</v>
          </cell>
          <cell r="C2395" t="str">
            <v>M2</v>
          </cell>
          <cell r="D2395">
            <v>35.71</v>
          </cell>
        </row>
        <row r="2396">
          <cell r="A2396" t="str">
            <v>73863/002</v>
          </cell>
          <cell r="B2396" t="str">
            <v>ALVENARIA COM BLOCOS DE CONCRETO CELULAR 20X30X60CM, ESPESSURA 20CM, ASSENTADOS COM ARGAMASSA TRACO 1:2:9 (CIMENTO, CAL E AREIA) PREPARO MANUAL</v>
          </cell>
          <cell r="C2396" t="str">
            <v>M2</v>
          </cell>
          <cell r="D2396">
            <v>71.08</v>
          </cell>
        </row>
        <row r="2397">
          <cell r="A2397">
            <v>322</v>
          </cell>
          <cell r="B2397" t="str">
            <v>PAREDE DE ADOBE</v>
          </cell>
          <cell r="C2397" t="str">
            <v/>
          </cell>
          <cell r="D2397" t="str">
            <v/>
          </cell>
        </row>
        <row r="2398">
          <cell r="A2398">
            <v>68079</v>
          </cell>
          <cell r="B2398" t="str">
            <v>PAREDE DE ADOBE PARA FORNOS</v>
          </cell>
          <cell r="C2398" t="str">
            <v>M3</v>
          </cell>
          <cell r="D2398">
            <v>345.25</v>
          </cell>
        </row>
        <row r="2399">
          <cell r="A2399" t="str">
            <v>PAVI</v>
          </cell>
          <cell r="B2399" t="str">
            <v>PAVIMENTACAO</v>
          </cell>
          <cell r="C2399" t="str">
            <v/>
          </cell>
          <cell r="D2399" t="str">
            <v/>
          </cell>
        </row>
        <row r="2400">
          <cell r="A2400">
            <v>54</v>
          </cell>
          <cell r="B2400" t="str">
            <v>RECOMPOSICAO DE PAVIMENTACAO</v>
          </cell>
          <cell r="C2400" t="str">
            <v/>
          </cell>
          <cell r="D2400" t="str">
            <v/>
          </cell>
        </row>
        <row r="2401">
          <cell r="A2401">
            <v>72948</v>
          </cell>
          <cell r="B2401" t="str">
            <v>COLCHAO DE AREIA PARA PAVIMENTACAO EM PARALELEPIPEDO OU BLOCOS DE CONCRETO INTERTRAVADOS</v>
          </cell>
          <cell r="C2401" t="str">
            <v>M3</v>
          </cell>
          <cell r="D2401">
            <v>53.86</v>
          </cell>
        </row>
        <row r="2402">
          <cell r="A2402">
            <v>72949</v>
          </cell>
          <cell r="B2402" t="str">
            <v>DEMOLICAO DE PAVIMENTACAO ASFALTICA, EXCLUSIVE TRANSPORTE DO MATERIALRETIRADO</v>
          </cell>
          <cell r="C2402" t="str">
            <v>M3</v>
          </cell>
          <cell r="D2402">
            <v>16.940000000000001</v>
          </cell>
        </row>
        <row r="2403">
          <cell r="A2403">
            <v>73790</v>
          </cell>
          <cell r="B2403" t="str">
            <v>REFORMA CONSERVACAO LOGRADOUROS EM PARALELEPIPEDO</v>
          </cell>
          <cell r="C2403" t="str">
            <v/>
          </cell>
          <cell r="D2403" t="str">
            <v/>
          </cell>
        </row>
        <row r="2404">
          <cell r="A2404" t="str">
            <v>73790/001</v>
          </cell>
          <cell r="B2404" t="str">
            <v>RETIRADA, LIMPEZA E REASSENTAMENTO DE PARALELEPIPEDO SOBRE COLCHAO DEPO DE PEDRA ESPESSURA 10CM, REJUNTADO COM BETUME E PEDRISCO, CONSIDERANDO APROVEITAMENTO DO PARALELEPIPEDO</v>
          </cell>
          <cell r="C2404" t="str">
            <v>M2</v>
          </cell>
          <cell r="D2404">
            <v>38.4</v>
          </cell>
        </row>
        <row r="2405">
          <cell r="A2405" t="str">
            <v>73790/002</v>
          </cell>
          <cell r="B2405" t="str">
            <v>REASSENTAMENTO DE PARALELEPIPEDO SOBRE COLCHAO DE PO DE PEDRA ESPESSURA 10CM, REJUNTADO COM BETUME E PEDRISCO, CONSIDERANDO APROVEITAMENTO DO PARALELEPIPEDO</v>
          </cell>
          <cell r="C2405" t="str">
            <v>M2</v>
          </cell>
          <cell r="D2405">
            <v>29.49</v>
          </cell>
        </row>
        <row r="2406">
          <cell r="A2406" t="str">
            <v>73790/003</v>
          </cell>
          <cell r="B2406" t="str">
            <v>RETIRADA, LIMPEZA E REASSENTAMENTO DE PARALELEPIPEDO SOBRE COLCHAO DEPO DE PEDRA ESPESSURA 10CM, REJUNTADO COM ARGAMASSA TRACO 1:3 (CIMENTOE AREIA), CONSIDERANDO APROVEITAMENTO DO PARALELEPIPEDO</v>
          </cell>
          <cell r="C2406" t="str">
            <v>M2</v>
          </cell>
          <cell r="D2406">
            <v>35.03</v>
          </cell>
        </row>
        <row r="2407">
          <cell r="A2407" t="str">
            <v>73790/004</v>
          </cell>
          <cell r="B2407" t="str">
            <v>REASSENTAMENTO DE PARALELEPIPEDO SOBRE COLCHAO DE PO DE PEDRA ESPESSURA 10CM, REJUNTADO COM ARGAMASSA TRACO 1:3 (CIMENTO E AREIA), CONSIDERANDO APROVEITAMENTO DO PARALELEPIPEDO</v>
          </cell>
          <cell r="C2407" t="str">
            <v>M2</v>
          </cell>
          <cell r="D2407">
            <v>26.12</v>
          </cell>
        </row>
        <row r="2408">
          <cell r="A2408">
            <v>55</v>
          </cell>
          <cell r="B2408" t="str">
            <v>REGULARIZACAO/REFORCO DE SUBLEITO</v>
          </cell>
          <cell r="C2408" t="str">
            <v/>
          </cell>
          <cell r="D2408" t="str">
            <v/>
          </cell>
        </row>
        <row r="2409">
          <cell r="A2409">
            <v>41879</v>
          </cell>
          <cell r="B2409" t="str">
            <v>CONFORMACAO GEOMETRICA DE PLATAFORMA PARA EXECUCAO DE REVESTIMENTO PRIMARIO EM RODOVIAS VICINAIS</v>
          </cell>
          <cell r="C2409" t="str">
            <v>M2</v>
          </cell>
          <cell r="D2409">
            <v>0.12</v>
          </cell>
        </row>
        <row r="2410">
          <cell r="A2410">
            <v>73841</v>
          </cell>
          <cell r="B2410" t="str">
            <v>CAMINHO DE SERVICO</v>
          </cell>
          <cell r="C2410" t="str">
            <v/>
          </cell>
          <cell r="D2410" t="str">
            <v/>
          </cell>
        </row>
        <row r="2411">
          <cell r="A2411" t="str">
            <v>73841/001</v>
          </cell>
          <cell r="B2411" t="str">
            <v>CAMINHO DE SERVICO REALIZADO MECANICAMENTE INCL ESCAVACAO DESMATAMENTODESTOCAMENTO ACERTO E COMPACTACAO.</v>
          </cell>
          <cell r="C2411" t="str">
            <v>M</v>
          </cell>
          <cell r="D2411">
            <v>6.05</v>
          </cell>
        </row>
        <row r="2412">
          <cell r="A2412">
            <v>56</v>
          </cell>
          <cell r="B2412" t="str">
            <v>EXECUCAO DE SUB-LEITO, LEITO, SUB-BASE, BASE ETC</v>
          </cell>
          <cell r="C2412" t="str">
            <v/>
          </cell>
          <cell r="D2412" t="str">
            <v/>
          </cell>
        </row>
        <row r="2413">
          <cell r="A2413">
            <v>72910</v>
          </cell>
          <cell r="B2413" t="str">
            <v>BASE DE SOLO ARENOSO FINO, COMPACTACAO 100% PROCTOR MODIFICADO</v>
          </cell>
          <cell r="C2413" t="str">
            <v>M3</v>
          </cell>
          <cell r="D2413">
            <v>11.06</v>
          </cell>
        </row>
        <row r="2414">
          <cell r="A2414">
            <v>72911</v>
          </cell>
          <cell r="B2414" t="str">
            <v>BASE DE SOLO ESTABILIZADO SEM MISTURA, COMPACTACAO 100% PROCTOR NORMAL, EXCLUSIVE ESCAVACAO, CARGA E TRANSPORTE DO SOLO</v>
          </cell>
          <cell r="C2414" t="str">
            <v>M3</v>
          </cell>
          <cell r="D2414">
            <v>7.74</v>
          </cell>
        </row>
        <row r="2415">
          <cell r="A2415">
            <v>72912</v>
          </cell>
          <cell r="B2415" t="str">
            <v>BASE DE SOLO CIMENTO 2% MISTURA EM PISTA, COMPACTACAO 100% PROCTOR INTERMEDIARIO, EXCLUSIVE ESCAVACAO, CARGA E TRANSPORTE DO SOLO</v>
          </cell>
          <cell r="C2415" t="str">
            <v>M3</v>
          </cell>
          <cell r="D2415">
            <v>25.68</v>
          </cell>
        </row>
        <row r="2416">
          <cell r="A2416">
            <v>72913</v>
          </cell>
          <cell r="B2416" t="str">
            <v>BASE DE SOLO CIMENTO 4% MISTURA EM PISTA, COMPACTACAO 100% PROCTOR NORMAL, EXCLUSIVE TRANSPORTE DO SOLO</v>
          </cell>
          <cell r="C2416" t="str">
            <v>M3</v>
          </cell>
          <cell r="D2416">
            <v>39.159999999999997</v>
          </cell>
        </row>
        <row r="2417">
          <cell r="A2417">
            <v>72914</v>
          </cell>
          <cell r="B2417" t="str">
            <v>BASE DE SOLO CIMENTO 6% MISTURA EM PISTA, COMPACTACAO 100% PROCTOR NORMAL, EXCLUSIVE ESCAVACAO, CARGA E TRANSPORTE DO SOLO</v>
          </cell>
          <cell r="C2417" t="str">
            <v>M3</v>
          </cell>
          <cell r="D2417">
            <v>55.16</v>
          </cell>
        </row>
        <row r="2418">
          <cell r="A2418">
            <v>72916</v>
          </cell>
          <cell r="B2418" t="str">
            <v>BASE DE SOLO CIMENTO 2% MISTURA EM USINA, COMPACTACAO 100% PROCTOR INTERMEDIARIO, EXCLUSIVE ESCAVACAO, CARGA E TRANSPORTE DO SOLO</v>
          </cell>
          <cell r="C2418" t="str">
            <v>M3</v>
          </cell>
          <cell r="D2418">
            <v>28.74</v>
          </cell>
        </row>
        <row r="2419">
          <cell r="A2419">
            <v>72919</v>
          </cell>
          <cell r="B2419" t="str">
            <v>BASE DE SOLO CIMENTO 4% MISTURA EM USINA, COMPACTACAO 100% PROCTOR NORMAL, EXCLUSIVE ESCAVACAO, CARGA E TRANSPORTE DO SOLO</v>
          </cell>
          <cell r="C2419" t="str">
            <v>M3</v>
          </cell>
          <cell r="D2419">
            <v>40.86</v>
          </cell>
        </row>
        <row r="2420">
          <cell r="A2420">
            <v>72922</v>
          </cell>
          <cell r="B2420" t="str">
            <v>BASE DE SOLO CIMENTO 6% COM MISTURA EM USINA, COMPACTACAO 100% PROCTORNORMAL, EXCLUSIVE ESCAVACAO, CARGA E TRANSPORTE DO SOLO</v>
          </cell>
          <cell r="C2420" t="str">
            <v>M3</v>
          </cell>
          <cell r="D2420">
            <v>55.8</v>
          </cell>
        </row>
        <row r="2421">
          <cell r="A2421">
            <v>72923</v>
          </cell>
          <cell r="B2421" t="str">
            <v>BASE DE SOLO - BRITA (40/60), MISTURA EM USINA, COMPACTACAO 100% PROCTOR MODIFICADO, EXCLUSIVE ESCAVACAO, CARGA E TRANSPORTE</v>
          </cell>
          <cell r="C2421" t="str">
            <v>M3</v>
          </cell>
          <cell r="D2421">
            <v>101.56</v>
          </cell>
        </row>
        <row r="2422">
          <cell r="A2422">
            <v>72924</v>
          </cell>
          <cell r="B2422" t="str">
            <v>BASE DE SOLO - BRITA (50/50), MISTURA EM USINA, COMPACTACAO 100% PROCTOR MODIFICADO, EXCLUSIVE ESCAVACAO, CARGA E TRANSPORTE</v>
          </cell>
          <cell r="C2422" t="str">
            <v>M3</v>
          </cell>
          <cell r="D2422">
            <v>86.16</v>
          </cell>
        </row>
        <row r="2423">
          <cell r="A2423">
            <v>72961</v>
          </cell>
          <cell r="B2423" t="str">
            <v>REGULARIZACAO E COMPACTACAO DE SUBLEITO ATE 20 CM DE ESPESSURA</v>
          </cell>
          <cell r="C2423" t="str">
            <v>M2</v>
          </cell>
          <cell r="D2423">
            <v>1.52</v>
          </cell>
        </row>
        <row r="2424">
          <cell r="A2424">
            <v>73615</v>
          </cell>
          <cell r="B2424" t="str">
            <v>COLCHAO DE AREIA, INCLUSIVE MAO-DE-OBRA DE ESPALHAMENTO, TRANSPORTE COM CARRO DE MAO E FORNECIMENTO COMERCIAL</v>
          </cell>
          <cell r="C2424" t="str">
            <v>M3</v>
          </cell>
          <cell r="D2424">
            <v>69.040000000000006</v>
          </cell>
        </row>
        <row r="2425">
          <cell r="A2425">
            <v>73692</v>
          </cell>
          <cell r="B2425" t="str">
            <v>LASTRO DE AREIA MEDIA</v>
          </cell>
          <cell r="C2425" t="str">
            <v>M3</v>
          </cell>
          <cell r="D2425">
            <v>64.83</v>
          </cell>
        </row>
        <row r="2426">
          <cell r="A2426">
            <v>73766</v>
          </cell>
          <cell r="B2426" t="str">
            <v>BASE E SUB-BASE</v>
          </cell>
          <cell r="C2426" t="str">
            <v/>
          </cell>
          <cell r="D2426" t="str">
            <v/>
          </cell>
        </row>
        <row r="2427">
          <cell r="A2427" t="str">
            <v>73766/001</v>
          </cell>
          <cell r="B2427" t="str">
            <v>BASE PARA PAVIMENTACAO COM MACADAME HIDRAULICO, INCLUSIVE COMPACTACAO</v>
          </cell>
          <cell r="C2427" t="str">
            <v>M3</v>
          </cell>
          <cell r="D2427">
            <v>174.7</v>
          </cell>
        </row>
        <row r="2428">
          <cell r="A2428">
            <v>57</v>
          </cell>
          <cell r="B2428" t="str">
            <v>EXECUCAO DE PAVIMENTACOES DIVERSAS</v>
          </cell>
          <cell r="C2428" t="str">
            <v/>
          </cell>
          <cell r="D2428" t="str">
            <v/>
          </cell>
        </row>
        <row r="2429">
          <cell r="A2429">
            <v>72799</v>
          </cell>
          <cell r="B2429" t="str">
            <v>PAVIMENTO EM PARALELEPIPEDO SOBRE COLCHAO DE AREIA REJUNTADO COM ARGAMASSA DE CIMENTO E AREIA NO TRAÇO 1:3 (PEDRAS PEQUENAS - 42 PECAS POR M2)</v>
          </cell>
          <cell r="C2429" t="str">
            <v>M2</v>
          </cell>
          <cell r="D2429">
            <v>44.63</v>
          </cell>
        </row>
        <row r="2430">
          <cell r="A2430">
            <v>72942</v>
          </cell>
          <cell r="B2430" t="str">
            <v>PINTURA DE LIGACAO COM EMULSAO RR-1C</v>
          </cell>
          <cell r="C2430" t="str">
            <v>M2</v>
          </cell>
          <cell r="D2430">
            <v>1.05</v>
          </cell>
        </row>
        <row r="2431">
          <cell r="A2431">
            <v>72943</v>
          </cell>
          <cell r="B2431" t="str">
            <v>PINTURA DE LIGACAO COM EMULSAO RR-2C</v>
          </cell>
          <cell r="C2431" t="str">
            <v>M2</v>
          </cell>
          <cell r="D2431">
            <v>1.1000000000000001</v>
          </cell>
        </row>
        <row r="2432">
          <cell r="A2432">
            <v>72944</v>
          </cell>
          <cell r="B2432" t="str">
            <v>PAVIMENTACAO EM PARALELEPIPEDO SOBRE COLCHAO DE AREIA 10CM, REJUNTADOCOM AREIA</v>
          </cell>
          <cell r="C2432" t="str">
            <v>M2</v>
          </cell>
          <cell r="D2432">
            <v>39.31</v>
          </cell>
        </row>
        <row r="2433">
          <cell r="A2433">
            <v>72945</v>
          </cell>
          <cell r="B2433" t="str">
            <v>IMPRIMACAO DE BASE DE PAVIMENTACAO COM EMULSAO CM-30</v>
          </cell>
          <cell r="C2433" t="str">
            <v>M2</v>
          </cell>
          <cell r="D2433">
            <v>2.99</v>
          </cell>
        </row>
        <row r="2434">
          <cell r="A2434">
            <v>72946</v>
          </cell>
          <cell r="B2434" t="str">
            <v>IMPRIMACAO DE BASE DE PAVIMENTACAO COM EMULSAO CM-70</v>
          </cell>
          <cell r="C2434" t="str">
            <v>M2</v>
          </cell>
          <cell r="D2434">
            <v>3.2</v>
          </cell>
        </row>
        <row r="2435">
          <cell r="A2435">
            <v>72954</v>
          </cell>
          <cell r="B2435" t="str">
            <v>LAMA ASFALTICA FINA COM EMULSAO RL-1C</v>
          </cell>
          <cell r="C2435" t="str">
            <v>M2</v>
          </cell>
          <cell r="D2435">
            <v>4.3</v>
          </cell>
        </row>
        <row r="2436">
          <cell r="A2436">
            <v>72955</v>
          </cell>
          <cell r="B2436" t="str">
            <v>LAMA ASFALTICA GROSSA COM EMULSAO RL-1C</v>
          </cell>
          <cell r="C2436" t="str">
            <v>M2</v>
          </cell>
          <cell r="D2436">
            <v>9.35</v>
          </cell>
        </row>
        <row r="2437">
          <cell r="A2437">
            <v>72956</v>
          </cell>
          <cell r="B2437" t="str">
            <v>TRATAMENTO SUPERFICIAL SIMPLES - TSS, COM EMULSAO RR-2C</v>
          </cell>
          <cell r="C2437" t="str">
            <v>M2</v>
          </cell>
          <cell r="D2437">
            <v>5.2</v>
          </cell>
        </row>
        <row r="2438">
          <cell r="A2438">
            <v>72958</v>
          </cell>
          <cell r="B2438" t="str">
            <v>TRATAMENTO SUPERFICIAL DUPLO - TSD, COM EMULSAO RR-2C</v>
          </cell>
          <cell r="C2438" t="str">
            <v>M2</v>
          </cell>
          <cell r="D2438">
            <v>9.75</v>
          </cell>
        </row>
        <row r="2439">
          <cell r="A2439">
            <v>72960</v>
          </cell>
          <cell r="B2439" t="str">
            <v>TRATAMENTO SUPERFICIAL TRIPLO - TST, COM EMULSAO RR-2C</v>
          </cell>
          <cell r="C2439" t="str">
            <v>M2</v>
          </cell>
          <cell r="D2439">
            <v>12.35</v>
          </cell>
        </row>
        <row r="2440">
          <cell r="A2440">
            <v>72966</v>
          </cell>
          <cell r="B2440" t="str">
            <v>MEIO-FIO GRANITICO 100 X 50 X 15CM, SOBRE BASE DE CONCRETO SIMPLES E REJUNTADO COM ARGAMASSA TRACO 1:3 (CIMENTO E AREIA)</v>
          </cell>
          <cell r="C2440" t="str">
            <v>M</v>
          </cell>
          <cell r="D2440">
            <v>30.06</v>
          </cell>
        </row>
        <row r="2441">
          <cell r="A2441">
            <v>72967</v>
          </cell>
          <cell r="B2441" t="str">
            <v>MEIO-FIO DE CONCRETO PRE-MOLDADO 12 X 30 CM, SOBRE BASE DE CONCRETO SIMPLES E REJUNTADO COM ARGAMASSA TRACO 1:3 (CIMENTO E AREIA)</v>
          </cell>
          <cell r="C2441" t="str">
            <v>M</v>
          </cell>
          <cell r="D2441">
            <v>24.18</v>
          </cell>
        </row>
        <row r="2442">
          <cell r="A2442">
            <v>72969</v>
          </cell>
          <cell r="B2442" t="str">
            <v>CARGA DE PEDRA PARA PAVIMENTO POLIEDRICO</v>
          </cell>
          <cell r="C2442" t="str">
            <v>M2</v>
          </cell>
          <cell r="D2442">
            <v>0.46</v>
          </cell>
        </row>
        <row r="2443">
          <cell r="A2443">
            <v>72970</v>
          </cell>
          <cell r="B2443" t="str">
            <v>COLCHAO COM ARGILA EXTRAIDA PARA PAVIMENTO POLIEDRICO, EXCLUSIVE TRANSPORTE DA ARGILA E INDENIZACAO JAZIDA</v>
          </cell>
          <cell r="C2443" t="str">
            <v>M2</v>
          </cell>
          <cell r="D2443">
            <v>0.79</v>
          </cell>
        </row>
        <row r="2444">
          <cell r="A2444">
            <v>72971</v>
          </cell>
          <cell r="B2444" t="str">
            <v>COMPACTACAO DE PAVIMENTO POLIEDRICO</v>
          </cell>
          <cell r="C2444" t="str">
            <v>M2</v>
          </cell>
          <cell r="D2444">
            <v>0.26</v>
          </cell>
        </row>
        <row r="2445">
          <cell r="A2445">
            <v>72972</v>
          </cell>
          <cell r="B2445" t="str">
            <v>CONTENCAO LATERAL COM SOLO LOCAL PARA PAVIMENTO POLIEDRICO</v>
          </cell>
          <cell r="C2445" t="str">
            <v>M2</v>
          </cell>
          <cell r="D2445">
            <v>0.37</v>
          </cell>
        </row>
        <row r="2446">
          <cell r="A2446">
            <v>72973</v>
          </cell>
          <cell r="B2446" t="str">
            <v>CORTE E PREPARO DE CORDAO DE PEDRA PARA PAVIMENTO POLIEDRICO</v>
          </cell>
          <cell r="C2446" t="str">
            <v>M</v>
          </cell>
          <cell r="D2446">
            <v>0.69</v>
          </cell>
        </row>
        <row r="2447">
          <cell r="A2447">
            <v>72974</v>
          </cell>
          <cell r="B2447" t="str">
            <v>CORTE E PREPARO DE PEDRA PARA PAVIMENTO POLIEDRICO</v>
          </cell>
          <cell r="C2447" t="str">
            <v>M2</v>
          </cell>
          <cell r="D2447">
            <v>2.29</v>
          </cell>
        </row>
        <row r="2448">
          <cell r="A2448">
            <v>72975</v>
          </cell>
          <cell r="B2448" t="str">
            <v>DESMONTE MANUAL DE PEDRA PARA PAVIMENTO POLIEDRICO</v>
          </cell>
          <cell r="C2448" t="str">
            <v>M2</v>
          </cell>
          <cell r="D2448">
            <v>0.26</v>
          </cell>
        </row>
        <row r="2449">
          <cell r="A2449">
            <v>72976</v>
          </cell>
          <cell r="B2449" t="str">
            <v>CARGA DE CORDAO DE PEDRA PARA PAVIMENTO POLIEDRICO</v>
          </cell>
          <cell r="C2449" t="str">
            <v>M</v>
          </cell>
          <cell r="D2449">
            <v>0.23</v>
          </cell>
        </row>
        <row r="2450">
          <cell r="A2450">
            <v>72977</v>
          </cell>
          <cell r="B2450" t="str">
            <v>ENCHIMENTO COM ARGILA EXTRAIDA PARA PAVIMENTO POLIEDRICO, EXCLUSIVE TRANSPORTE DA ARGILA E INDENIZACAO JAZIDA</v>
          </cell>
          <cell r="C2450" t="str">
            <v>M2</v>
          </cell>
          <cell r="D2450">
            <v>0.25</v>
          </cell>
        </row>
        <row r="2451">
          <cell r="A2451">
            <v>72978</v>
          </cell>
          <cell r="B2451" t="str">
            <v>EXTRACAO, CARGA E ASSENTAMENTO DE CORDAO DE PEDRA PARA PAVIMENTO POLIEDRICO, EXCLUSIVE TRANSPORTE DE PEDRA E INDENIZACAO PEDREIRA</v>
          </cell>
          <cell r="C2451" t="str">
            <v>M</v>
          </cell>
          <cell r="D2451">
            <v>2.29</v>
          </cell>
        </row>
        <row r="2452">
          <cell r="A2452">
            <v>72979</v>
          </cell>
          <cell r="B2452" t="str">
            <v>EXTRACAO, CARGA, PREPARO E ASSENTAMENTO DE PEDRAS POLIEDRICAS, EXCLUSIVE TRANSPORTE DE PEDRA E INDENIZACAO PEDREIRA</v>
          </cell>
          <cell r="C2452" t="str">
            <v>M2</v>
          </cell>
          <cell r="D2452">
            <v>4.37</v>
          </cell>
        </row>
        <row r="2453">
          <cell r="A2453">
            <v>73759</v>
          </cell>
          <cell r="B2453" t="str">
            <v>REVESTIMENTO BETUMINOSO</v>
          </cell>
          <cell r="C2453" t="str">
            <v/>
          </cell>
          <cell r="D2453" t="str">
            <v/>
          </cell>
        </row>
        <row r="2454">
          <cell r="A2454" t="str">
            <v>73759/001</v>
          </cell>
          <cell r="B2454" t="str">
            <v>PRE-MISTURADO A FRIO COM EMULSAO RM-1C, INCLUSO USINAGEM E APLICACAO,EXCLUSIVE TRANSPORTE</v>
          </cell>
          <cell r="C2454" t="str">
            <v>M3</v>
          </cell>
          <cell r="D2454">
            <v>371.85</v>
          </cell>
        </row>
        <row r="2455">
          <cell r="A2455">
            <v>73760</v>
          </cell>
          <cell r="B2455" t="str">
            <v>REVESTIMENTO BETUMINOSO</v>
          </cell>
          <cell r="C2455" t="str">
            <v/>
          </cell>
          <cell r="D2455" t="str">
            <v/>
          </cell>
        </row>
        <row r="2456">
          <cell r="A2456" t="str">
            <v>73760/001</v>
          </cell>
          <cell r="B2456" t="str">
            <v>CAPA SELANTE COMPREENDENDO APLICAÇÃO DE ASFALTO NA PROPORÇÃO DE 0,7 A1,5L / M², DISTRIBUIÇÃO DE AGREGADOS DE 5 A 15KG/M² E COMPACTAÇÃO COMROLO - COM USO DA EMULSAO RR-2C, INCLUSO APLICACAO E COMPACTACAO</v>
          </cell>
          <cell r="C2456" t="str">
            <v>M2</v>
          </cell>
          <cell r="D2456">
            <v>2.5299999999999998</v>
          </cell>
        </row>
        <row r="2457">
          <cell r="A2457">
            <v>73764</v>
          </cell>
          <cell r="B2457" t="str">
            <v>PAVIMENTACAO DE LAJOTAS DE CONCRETO INTERTRAVADA</v>
          </cell>
          <cell r="C2457" t="str">
            <v/>
          </cell>
          <cell r="D2457" t="str">
            <v/>
          </cell>
        </row>
        <row r="2458">
          <cell r="A2458" t="str">
            <v>73764/001</v>
          </cell>
          <cell r="B2458" t="str">
            <v>PAVIMENTACAO EM BLOCOS DE CONCRETO SEXTAVADO, ESPESSURA 6 CM, JUNTA RÍGIDA, COM ARGAMASSA NO TRACO 1:4 (CIMENTO E AREIA), ASSENTADOS SOBRE COLCHAO DE PO DE PEDRA, COM APOIO DE CAMINHÃO TOCO.</v>
          </cell>
          <cell r="C2458" t="str">
            <v>M2</v>
          </cell>
          <cell r="D2458">
            <v>53.62</v>
          </cell>
        </row>
        <row r="2459">
          <cell r="A2459" t="str">
            <v>73764/002</v>
          </cell>
          <cell r="B2459" t="str">
            <v>PAVIMENTACAO EM BLOCOS DE CONCRETO SEXTAVADO, ESPESSURA 8 CM, COM JUNTA RÍGIDA, EM ARGAMASSA NO TRACO 1:4 (CIMENTO E AREIA), ASSENTADOS SOBRE COLCHAO DE PO DE PEDRA, COM APOIO DE CAMINHÃO TOCO</v>
          </cell>
          <cell r="C2459" t="str">
            <v>M2</v>
          </cell>
          <cell r="D2459">
            <v>57.55</v>
          </cell>
        </row>
        <row r="2460">
          <cell r="A2460" t="str">
            <v>73764/003</v>
          </cell>
          <cell r="B2460" t="str">
            <v>PAVIMENTACAO EM BLOCOS DE CONCRETO SEXTAVADO, ESPESSURA 10 CM, COM JUNTA RÍGIDA, EM ARGAMASSA TRACO 1:4 (CIMENTO E AREIA) , ASSENTADOS SOBRECOLCHAO DE PO DE PEDRA, COM APOIO DE CAMINHÃO TOCO.</v>
          </cell>
          <cell r="C2460" t="str">
            <v>M2</v>
          </cell>
          <cell r="D2460">
            <v>79.12</v>
          </cell>
        </row>
        <row r="2461">
          <cell r="A2461" t="str">
            <v>73764/004</v>
          </cell>
          <cell r="B2461" t="str">
            <v>PAVIMENTACAO EM BLOCOS INTERTRAVADOS DE CONCRETO, ESPESSURA 6,5 CM, FCK 35MPA, ASSENTADOS SOBRE COLCHAO DE AREIA.</v>
          </cell>
          <cell r="C2461" t="str">
            <v>M2</v>
          </cell>
          <cell r="D2461">
            <v>38.78</v>
          </cell>
        </row>
        <row r="2462">
          <cell r="A2462" t="str">
            <v>73764/005</v>
          </cell>
          <cell r="B2462" t="str">
            <v>PAVIMENTACAO EM BLOCOS INTERTRAVADOS DE CONCRETO, ESPESSURA 8CM, FCK 35MPA, ASSENTADOS SOBRE COLCHAO DE AREIA.</v>
          </cell>
          <cell r="C2462" t="str">
            <v>M2</v>
          </cell>
          <cell r="D2462">
            <v>42</v>
          </cell>
        </row>
        <row r="2463">
          <cell r="A2463" t="str">
            <v>73764/006</v>
          </cell>
          <cell r="B2463" t="str">
            <v>PAVIMENTACAO EM BLOCOS INTERTRAVADOS DE CONCRETO, ESPESSURA 10CM, FCK35MPA, ASSENTADOS SOBRE COLCHAO DE AREIA.</v>
          </cell>
          <cell r="C2463" t="str">
            <v>M2</v>
          </cell>
          <cell r="D2463">
            <v>50.61</v>
          </cell>
        </row>
        <row r="2464">
          <cell r="A2464">
            <v>73765</v>
          </cell>
          <cell r="B2464" t="str">
            <v>PAVIMENTACAO C/PARALELEPIPEDO</v>
          </cell>
          <cell r="C2464" t="str">
            <v/>
          </cell>
          <cell r="D2464" t="str">
            <v/>
          </cell>
        </row>
        <row r="2465">
          <cell r="A2465" t="str">
            <v>73765/001</v>
          </cell>
          <cell r="B2465" t="str">
            <v>PAVIMENTACAO EM PARALELEPIPEDO SOBRE COLCHAO DE PO DE PEDRA ESPESSURA10CM, REJUNTADO COM ARGAMASSA DE CIMENTO E AREIA TRACO 1:3 (CIMENTO EAREIA)</v>
          </cell>
          <cell r="C2465" t="str">
            <v>M2</v>
          </cell>
          <cell r="D2465">
            <v>50.19</v>
          </cell>
        </row>
        <row r="2466">
          <cell r="A2466" t="str">
            <v>73765/002</v>
          </cell>
          <cell r="B2466" t="str">
            <v>PAVIMENTACAO EM PARALELEPIPEDO SOBRE COLCHAO DE PO DE PEDRA ESPESSURA10CM, REJUNTADO COM BETUME E PEDRISCO</v>
          </cell>
          <cell r="C2466" t="str">
            <v>M2</v>
          </cell>
          <cell r="D2466">
            <v>53.56</v>
          </cell>
        </row>
        <row r="2467">
          <cell r="A2467">
            <v>73849</v>
          </cell>
          <cell r="B2467" t="str">
            <v>FORNECIMENTO AREIA-ASFALTO</v>
          </cell>
          <cell r="C2467" t="str">
            <v/>
          </cell>
          <cell r="D2467" t="str">
            <v/>
          </cell>
        </row>
        <row r="2468">
          <cell r="A2468" t="str">
            <v>73849/001</v>
          </cell>
          <cell r="B2468" t="str">
            <v>AREIA ASFALTO A QUENTE (AAUQ) COM CAP 50/70, INCLUSO USINAGEM E APLICACAO, EXCLUSIVE TRANSPORTE</v>
          </cell>
          <cell r="C2468" t="str">
            <v>M3</v>
          </cell>
          <cell r="D2468">
            <v>424.07</v>
          </cell>
        </row>
        <row r="2469">
          <cell r="A2469" t="str">
            <v>73849/002</v>
          </cell>
          <cell r="B2469" t="str">
            <v>AREIA ASFALTO A FRIO (AAUF), COM CAP 50/70 INCLUSO USINAGEM E APLICACAO, EXCLUSIVE TRANSPORTE</v>
          </cell>
          <cell r="C2469" t="str">
            <v>M3</v>
          </cell>
          <cell r="D2469">
            <v>346.28</v>
          </cell>
        </row>
        <row r="2470">
          <cell r="A2470">
            <v>73892</v>
          </cell>
          <cell r="B2470" t="str">
            <v>CALCADA EM CONCRETO</v>
          </cell>
          <cell r="C2470" t="str">
            <v/>
          </cell>
          <cell r="D2470" t="str">
            <v/>
          </cell>
        </row>
        <row r="2471">
          <cell r="A2471" t="str">
            <v>73892/001</v>
          </cell>
          <cell r="B2471" t="str">
            <v>EXECUÇÃO DE CALÇADA EM CONCRETO NÃO ESTRUTURAL, COM USO DE SEIXO ROLADO, PREPARO MECÂNICO, E ESPESSURA DE 7CM</v>
          </cell>
          <cell r="C2471" t="str">
            <v>M2</v>
          </cell>
          <cell r="D2471">
            <v>27.12</v>
          </cell>
        </row>
        <row r="2472">
          <cell r="A2472" t="str">
            <v>73892/002</v>
          </cell>
          <cell r="B2472" t="str">
            <v>EXECUÇÃO DE CALÇADA EM CONCRETO 1:3:5 (FCK=12 MPA) PREPARO MECÂNICO,E= 7CM</v>
          </cell>
          <cell r="C2472" t="str">
            <v>M2</v>
          </cell>
          <cell r="D2472">
            <v>25.02</v>
          </cell>
        </row>
        <row r="2473">
          <cell r="A2473">
            <v>249</v>
          </cell>
          <cell r="B2473" t="str">
            <v>SINALIZACAO HORIZONTAL/VERTICAL</v>
          </cell>
          <cell r="C2473" t="str">
            <v/>
          </cell>
          <cell r="D2473" t="str">
            <v/>
          </cell>
        </row>
        <row r="2474">
          <cell r="A2474">
            <v>72947</v>
          </cell>
          <cell r="B2474" t="str">
            <v>SINALIZACAO HORIZONTAL COM TINTA RETRORREFLETIVA A BASE DE RESINA ACRILICA COM MICROESFERAS DE VIDRO</v>
          </cell>
          <cell r="C2474" t="str">
            <v>M2</v>
          </cell>
          <cell r="D2474">
            <v>13.43</v>
          </cell>
        </row>
        <row r="2475">
          <cell r="A2475">
            <v>250</v>
          </cell>
          <cell r="B2475" t="str">
            <v>MURETA DIVISORIA E/OU DE PROTECAO</v>
          </cell>
          <cell r="C2475" t="str">
            <v/>
          </cell>
          <cell r="D2475" t="str">
            <v/>
          </cell>
        </row>
        <row r="2476">
          <cell r="A2476">
            <v>73770</v>
          </cell>
          <cell r="B2476" t="str">
            <v>BARREIRA PRE-MOLDADA CONCR ARMADO/MURETA DIVISORIA DE TRAFEGO</v>
          </cell>
          <cell r="C2476" t="str">
            <v/>
          </cell>
          <cell r="D2476" t="str">
            <v/>
          </cell>
        </row>
        <row r="2477">
          <cell r="A2477" t="str">
            <v>73770/001</v>
          </cell>
          <cell r="B2477" t="str">
            <v>BARREIRA PRE-MOLDADA EXTERNA CONCRETO ARMADO 0,25X0,40X1,14M TIPO DER--RJ FCK=25MPA ACO CA-50 INCL VIGOTA HORIZONTAL MONTANTE A CADA 1,00MFERROS DE LIGACAO E MATERIAIS.</v>
          </cell>
          <cell r="C2477" t="str">
            <v>M</v>
          </cell>
          <cell r="D2477">
            <v>379.49</v>
          </cell>
        </row>
        <row r="2478">
          <cell r="A2478" t="str">
            <v>73770/002</v>
          </cell>
          <cell r="B2478" t="str">
            <v>BARREIRA DUPLA PRE-MOL INTER CONCRETO ARMADO 0,15X0,65X0,77M TIPO DER--RJ FCK=25MPA ACO CA-50 INCL FERROS DE LIGACAO E MATERIAIS.</v>
          </cell>
          <cell r="C2478" t="str">
            <v>M</v>
          </cell>
          <cell r="D2478">
            <v>301.45</v>
          </cell>
        </row>
        <row r="2479">
          <cell r="A2479" t="str">
            <v>73770/003</v>
          </cell>
          <cell r="B2479" t="str">
            <v>BARREIRA PRE-MOLDADA EXTERNA CONCRETO ARMADO 0,15X0,40X1,47M TIPO DER--RJ FCK=25MPA ACO CA-50 FIXADA EM SOLO PARTE ENTERRADA C/SAPATA LATE-RAL 1,50M CONCRETADA NO LOCAL INCL MATERIAIS EXCL BERCOS.</v>
          </cell>
          <cell r="C2479" t="str">
            <v>M</v>
          </cell>
          <cell r="D2479">
            <v>873.75</v>
          </cell>
        </row>
        <row r="2480">
          <cell r="A2480" t="str">
            <v>73770/004</v>
          </cell>
          <cell r="B2480" t="str">
            <v>BARREIRA PRE-MOLDADA EXTERNA CONCRETO ARMADO 0,25X0,40X2,34M TIPO DER--RJ FCK=25MPA ACO CA 50 C/SAPATA LATERAL CONCRETADA NO LOCAL C/0,60CMLARGURA INCL VIGOTAS HORIZONTAIS MONTANTES A CADA 1,00M E MATERIAISEXCL BERCOS.</v>
          </cell>
          <cell r="C2480" t="str">
            <v>M</v>
          </cell>
          <cell r="D2480">
            <v>916.43</v>
          </cell>
        </row>
        <row r="2481">
          <cell r="A2481" t="str">
            <v>73770/005</v>
          </cell>
          <cell r="B2481" t="str">
            <v>BARREIRA DUPLA PRE-MOL INTER CONCRETO ARMADO 0,15X0,65X1,27M TIPO DER--RJ FCK=25MPA ACO CA-50 C/SAPATAS LATERAIS 0,50M CONCRETADAS NO LOCALINCL MATERIAIS EXCL BERCOS.</v>
          </cell>
          <cell r="C2481" t="str">
            <v>M</v>
          </cell>
          <cell r="D2481">
            <v>830.31</v>
          </cell>
        </row>
        <row r="2482">
          <cell r="A2482">
            <v>287</v>
          </cell>
          <cell r="B2482" t="str">
            <v>FABRICACAO/EXECUCAO DE CBUQ/PRE-MISTURADOS</v>
          </cell>
          <cell r="C2482" t="str">
            <v/>
          </cell>
          <cell r="D2482" t="str">
            <v/>
          </cell>
        </row>
        <row r="2483">
          <cell r="A2483">
            <v>72962</v>
          </cell>
          <cell r="B2483" t="str">
            <v>USINAGEM DE CBUQ COM CAP 50/70, PARA CAPA DE ROLAMENTO</v>
          </cell>
          <cell r="C2483" t="str">
            <v>T</v>
          </cell>
          <cell r="D2483">
            <v>185.97</v>
          </cell>
        </row>
        <row r="2484">
          <cell r="A2484">
            <v>72963</v>
          </cell>
          <cell r="B2484" t="str">
            <v>USINAGEM DE CBUQ COM CAP 50/70, PARA BINDER</v>
          </cell>
          <cell r="C2484" t="str">
            <v>T</v>
          </cell>
          <cell r="D2484">
            <v>160.91999999999999</v>
          </cell>
        </row>
        <row r="2485">
          <cell r="A2485">
            <v>72964</v>
          </cell>
          <cell r="B2485" t="str">
            <v>CONCRETO BETUMINOSO USINADO A QUENTE COM CAP 50/70, BINDER, INCLUSO USINAGEM E APLICACAO, EXCLUSIVE TRANSPORTE</v>
          </cell>
          <cell r="C2485" t="str">
            <v>T</v>
          </cell>
          <cell r="D2485">
            <v>169.55</v>
          </cell>
        </row>
        <row r="2486">
          <cell r="A2486">
            <v>72965</v>
          </cell>
          <cell r="B2486" t="str">
            <v>FABRICAÇÃO E APLICAÇÃO DE CONCRETO BETUMINOSO USINADO A QUENTE(CBUQ),CAP 50/70, EXCLUSIVE TRANSPORTE</v>
          </cell>
          <cell r="C2486" t="str">
            <v>T</v>
          </cell>
          <cell r="D2486">
            <v>194.6</v>
          </cell>
        </row>
        <row r="2487">
          <cell r="A2487" t="str">
            <v>PINT</v>
          </cell>
          <cell r="B2487" t="str">
            <v>PINTURAS</v>
          </cell>
          <cell r="C2487" t="str">
            <v/>
          </cell>
          <cell r="D2487" t="str">
            <v/>
          </cell>
        </row>
        <row r="2488">
          <cell r="A2488">
            <v>155</v>
          </cell>
          <cell r="B2488" t="str">
            <v>PINTURA DE PAREDE</v>
          </cell>
          <cell r="C2488" t="str">
            <v/>
          </cell>
          <cell r="D2488" t="str">
            <v/>
          </cell>
        </row>
        <row r="2489">
          <cell r="A2489">
            <v>72125</v>
          </cell>
          <cell r="B2489" t="str">
            <v>RASPAGEM DE PINTURA PVA</v>
          </cell>
          <cell r="C2489" t="str">
            <v>M2</v>
          </cell>
          <cell r="D2489">
            <v>3.43</v>
          </cell>
        </row>
        <row r="2490">
          <cell r="A2490">
            <v>72126</v>
          </cell>
          <cell r="B2490" t="str">
            <v>RASPAGEM DE PINTURA LATEX ACRILICA</v>
          </cell>
          <cell r="C2490" t="str">
            <v>M2</v>
          </cell>
          <cell r="D2490">
            <v>4.8</v>
          </cell>
        </row>
        <row r="2491">
          <cell r="A2491">
            <v>73657</v>
          </cell>
          <cell r="B2491" t="str">
            <v>PINTURA COM CAL HIDRATADA, TRES DEMAOS, INCLUSO COLA</v>
          </cell>
          <cell r="C2491" t="str">
            <v>M2</v>
          </cell>
          <cell r="D2491">
            <v>4.68</v>
          </cell>
        </row>
        <row r="2492">
          <cell r="A2492">
            <v>73746</v>
          </cell>
          <cell r="B2492" t="str">
            <v>APLICACAO DE TEXTURADO ACRILICO</v>
          </cell>
          <cell r="C2492" t="str">
            <v/>
          </cell>
          <cell r="D2492" t="str">
            <v/>
          </cell>
        </row>
        <row r="2493">
          <cell r="A2493" t="str">
            <v>73746/001</v>
          </cell>
          <cell r="B2493" t="str">
            <v>PINTURA COM TINTA TEXTURIZADA ACRILICA PARA AMBIENTES INTERNOS/EXTERNOS</v>
          </cell>
          <cell r="C2493" t="str">
            <v>M2</v>
          </cell>
          <cell r="D2493">
            <v>10.01</v>
          </cell>
        </row>
        <row r="2494">
          <cell r="A2494">
            <v>73750</v>
          </cell>
          <cell r="B2494" t="str">
            <v>PINTURA LATEX PVA SOBRE REBOCO</v>
          </cell>
          <cell r="C2494" t="str">
            <v/>
          </cell>
          <cell r="D2494" t="str">
            <v/>
          </cell>
        </row>
        <row r="2495">
          <cell r="A2495" t="str">
            <v>73750/001</v>
          </cell>
          <cell r="B2495" t="str">
            <v>PINTURA LATEX PVA AMBIENTES INTERNOS, DUAS DEMAOS</v>
          </cell>
          <cell r="C2495" t="str">
            <v>M2</v>
          </cell>
          <cell r="D2495">
            <v>6.01</v>
          </cell>
        </row>
        <row r="2496">
          <cell r="A2496">
            <v>73751</v>
          </cell>
          <cell r="B2496" t="str">
            <v>SELADOR P/ PAREDE</v>
          </cell>
          <cell r="C2496" t="str">
            <v/>
          </cell>
          <cell r="D2496" t="str">
            <v/>
          </cell>
        </row>
        <row r="2497">
          <cell r="A2497" t="str">
            <v>73751/001</v>
          </cell>
          <cell r="B2497" t="str">
            <v>FUNDO SELADOR PVA AMBIENTES INTERNOS, UMA DEMAO</v>
          </cell>
          <cell r="C2497" t="str">
            <v>M2</v>
          </cell>
          <cell r="D2497">
            <v>2.0699999999999998</v>
          </cell>
        </row>
        <row r="2498">
          <cell r="A2498">
            <v>73791</v>
          </cell>
          <cell r="B2498" t="str">
            <v>PINTURA COM TINTA EM PO</v>
          </cell>
          <cell r="C2498" t="str">
            <v/>
          </cell>
          <cell r="D2498" t="str">
            <v/>
          </cell>
        </row>
        <row r="2499">
          <cell r="A2499" t="str">
            <v>73791/001</v>
          </cell>
          <cell r="B2499" t="str">
            <v>PINTURA COM TINTA EM PO INDUSTRIALIZADA DE CAL, PIGMENTO E FIXADOR, DUAS DEMAOS</v>
          </cell>
          <cell r="C2499" t="str">
            <v>M2</v>
          </cell>
          <cell r="D2499">
            <v>4.12</v>
          </cell>
        </row>
        <row r="2500">
          <cell r="A2500">
            <v>73793</v>
          </cell>
          <cell r="B2500" t="str">
            <v>PINTURAS A OLEO E ALQUIDICOS SOBRE PAREDES E TETOS</v>
          </cell>
          <cell r="C2500" t="str">
            <v/>
          </cell>
          <cell r="D2500" t="str">
            <v/>
          </cell>
        </row>
        <row r="2501">
          <cell r="A2501" t="str">
            <v>73793/001</v>
          </cell>
          <cell r="B2501" t="str">
            <v>PINTURA COM TINTA ACRILICA EM TELHAS CERAMICAS, DUAS DEMAOS, INCLUSO LIMPEZA</v>
          </cell>
          <cell r="C2501" t="str">
            <v>M2</v>
          </cell>
          <cell r="D2501">
            <v>5.16</v>
          </cell>
        </row>
        <row r="2502">
          <cell r="A2502" t="str">
            <v>73793/002</v>
          </cell>
          <cell r="B2502" t="str">
            <v>PINTURA COM TINTA ACRILICA EM TELHAS CERAMICAS, TRES DEMAOS, INCLUSO LIMPEZA</v>
          </cell>
          <cell r="C2502" t="str">
            <v>M2</v>
          </cell>
          <cell r="D2502">
            <v>6.62</v>
          </cell>
        </row>
        <row r="2503">
          <cell r="A2503">
            <v>73954</v>
          </cell>
          <cell r="B2503" t="str">
            <v>PINTURA LATEX ACRILICA EXTERNA/INTERNA S/SELADOR</v>
          </cell>
          <cell r="C2503" t="str">
            <v/>
          </cell>
          <cell r="D2503" t="str">
            <v/>
          </cell>
        </row>
        <row r="2504">
          <cell r="A2504" t="str">
            <v>73954/001</v>
          </cell>
          <cell r="B2504" t="str">
            <v>PINTURA LATEX ACRILICA AMBIENTES INTERNOS/EXTERNOS, TRES DEMAOS</v>
          </cell>
          <cell r="C2504" t="str">
            <v>M2</v>
          </cell>
          <cell r="D2504">
            <v>13.01</v>
          </cell>
        </row>
        <row r="2505">
          <cell r="A2505" t="str">
            <v>73954/002</v>
          </cell>
          <cell r="B2505" t="str">
            <v>PINTURA LATEX ACRILICA AMBIENTES INTERNOS/EXTERNOS, DUAS DEMAOS</v>
          </cell>
          <cell r="C2505" t="str">
            <v>M2</v>
          </cell>
          <cell r="D2505">
            <v>10.73</v>
          </cell>
        </row>
        <row r="2506">
          <cell r="A2506" t="str">
            <v>73954/003</v>
          </cell>
          <cell r="B2506" t="str">
            <v>PINTURA LATEX ACRILICA AMBIENTES INTERNOS/EXTERNOS, UMA DEMAOS</v>
          </cell>
          <cell r="C2506" t="str">
            <v>M2</v>
          </cell>
          <cell r="D2506">
            <v>7.82</v>
          </cell>
        </row>
        <row r="2507">
          <cell r="A2507">
            <v>73955</v>
          </cell>
          <cell r="B2507" t="str">
            <v>EMASSAMENTO P/PINTURA LATEX PVA</v>
          </cell>
          <cell r="C2507" t="str">
            <v/>
          </cell>
          <cell r="D2507" t="str">
            <v/>
          </cell>
        </row>
        <row r="2508">
          <cell r="A2508" t="str">
            <v>73955/001</v>
          </cell>
          <cell r="B2508" t="str">
            <v>EMASSAMENTO COM MASSA LATEX PVA PARA AMBIENTES INTERNOS, UMA DEMAO</v>
          </cell>
          <cell r="C2508" t="str">
            <v>M2</v>
          </cell>
          <cell r="D2508">
            <v>3.67</v>
          </cell>
        </row>
        <row r="2509">
          <cell r="A2509" t="str">
            <v>73955/002</v>
          </cell>
          <cell r="B2509" t="str">
            <v>EMASSAMENTO COM MASSA LATEX PVA PARA AMBIENTES INTERNOS, DUAS DEMAOS</v>
          </cell>
          <cell r="C2509" t="str">
            <v>M2</v>
          </cell>
          <cell r="D2509">
            <v>7.34</v>
          </cell>
        </row>
        <row r="2510">
          <cell r="A2510">
            <v>73999</v>
          </cell>
          <cell r="B2510" t="str">
            <v>CAIACAO</v>
          </cell>
          <cell r="C2510" t="str">
            <v/>
          </cell>
          <cell r="D2510" t="str">
            <v/>
          </cell>
        </row>
        <row r="2511">
          <cell r="A2511" t="str">
            <v>73999/001</v>
          </cell>
          <cell r="B2511" t="str">
            <v>PINTURA COM CAL, EM PAREDES INTERNAS, TRES DEMAOS, INCLUSO OLEO DE LINHACA</v>
          </cell>
          <cell r="C2511" t="str">
            <v>M2</v>
          </cell>
          <cell r="D2511">
            <v>3.52</v>
          </cell>
        </row>
        <row r="2512">
          <cell r="A2512">
            <v>74133</v>
          </cell>
          <cell r="B2512" t="str">
            <v>EMASSAMENTO P/PINTURA OLEO/ESMALTE</v>
          </cell>
          <cell r="C2512" t="str">
            <v/>
          </cell>
          <cell r="D2512" t="str">
            <v/>
          </cell>
        </row>
        <row r="2513">
          <cell r="A2513" t="str">
            <v>74133/001</v>
          </cell>
          <cell r="B2513" t="str">
            <v>EMASSAMENTO COM MASA A BASE OLEO EM PAREDES, UMA DEMAO</v>
          </cell>
          <cell r="C2513" t="str">
            <v>M2</v>
          </cell>
          <cell r="D2513">
            <v>7.75</v>
          </cell>
        </row>
        <row r="2514">
          <cell r="A2514" t="str">
            <v>74133/002</v>
          </cell>
          <cell r="B2514" t="str">
            <v>EMASSAMENTO COM MASA A BASE OLEO EM PAREDES, DUAS DEMAOS</v>
          </cell>
          <cell r="C2514" t="str">
            <v>M2</v>
          </cell>
          <cell r="D2514">
            <v>9.6999999999999993</v>
          </cell>
        </row>
        <row r="2515">
          <cell r="A2515">
            <v>74134</v>
          </cell>
          <cell r="B2515" t="str">
            <v>EMASSAMENTO P/PINTURA ACRILICA</v>
          </cell>
          <cell r="C2515" t="str">
            <v/>
          </cell>
          <cell r="D2515" t="str">
            <v/>
          </cell>
        </row>
        <row r="2516">
          <cell r="A2516" t="str">
            <v>74134/001</v>
          </cell>
          <cell r="B2516" t="str">
            <v>EMASSAMENTO COM MASSA ACRILICA PARA AMBIENTES INTERNOS/EXTERNOS, UMA DEMAO</v>
          </cell>
          <cell r="C2516" t="str">
            <v>M2</v>
          </cell>
          <cell r="D2516">
            <v>4.7699999999999996</v>
          </cell>
        </row>
        <row r="2517">
          <cell r="A2517" t="str">
            <v>74134/002</v>
          </cell>
          <cell r="B2517" t="str">
            <v>EMASSAMENTO COM MASSA ACRILICA PARA AMBIENTES INTERNOS/EXTERNOS, DUASDEMAOS</v>
          </cell>
          <cell r="C2517" t="str">
            <v>M2</v>
          </cell>
          <cell r="D2517">
            <v>9.42</v>
          </cell>
        </row>
        <row r="2518">
          <cell r="A2518">
            <v>74233</v>
          </cell>
          <cell r="B2518" t="str">
            <v>PINTURA C/FUNDO SELADOR ACRILICO</v>
          </cell>
          <cell r="C2518" t="str">
            <v/>
          </cell>
          <cell r="D2518" t="str">
            <v/>
          </cell>
        </row>
        <row r="2519">
          <cell r="A2519" t="str">
            <v>74233/001</v>
          </cell>
          <cell r="B2519" t="str">
            <v>FUNDO SELADOR ACRILICO AMBIENTES INTERNOS/EXTERNOS, UMA DEMAO</v>
          </cell>
          <cell r="C2519" t="str">
            <v>M2</v>
          </cell>
          <cell r="D2519">
            <v>3.13</v>
          </cell>
        </row>
        <row r="2520">
          <cell r="A2520">
            <v>157</v>
          </cell>
          <cell r="B2520" t="str">
            <v>PINTURA EM MADEIRA</v>
          </cell>
          <cell r="C2520" t="str">
            <v/>
          </cell>
          <cell r="D2520" t="str">
            <v/>
          </cell>
        </row>
        <row r="2521">
          <cell r="A2521">
            <v>6081</v>
          </cell>
          <cell r="B2521" t="str">
            <v>PINTURA EM VERNIZ POLIURETANO BRILHANTE EM MADEIRA, TRES DEMAOS</v>
          </cell>
          <cell r="C2521" t="str">
            <v>M2</v>
          </cell>
          <cell r="D2521">
            <v>9.59</v>
          </cell>
        </row>
        <row r="2522">
          <cell r="A2522">
            <v>6082</v>
          </cell>
          <cell r="B2522" t="str">
            <v>PINTURA EM VERNIZ SINTETICO BRILHANTE EM MADEIRA, TRES DEMAOS</v>
          </cell>
          <cell r="C2522" t="str">
            <v>M2</v>
          </cell>
          <cell r="D2522">
            <v>9.4700000000000006</v>
          </cell>
        </row>
        <row r="2523">
          <cell r="A2523">
            <v>73739</v>
          </cell>
          <cell r="B2523" t="str">
            <v>PINTURA ESMALTE</v>
          </cell>
          <cell r="C2523" t="str">
            <v/>
          </cell>
          <cell r="D2523" t="str">
            <v/>
          </cell>
        </row>
        <row r="2524">
          <cell r="A2524" t="str">
            <v>73739/001</v>
          </cell>
          <cell r="B2524" t="str">
            <v>PINTURA ESMALTE ACETINADO EM MADEIRA, DUAS DEMAOS</v>
          </cell>
          <cell r="C2524" t="str">
            <v>M2</v>
          </cell>
          <cell r="D2524">
            <v>9.58</v>
          </cell>
        </row>
        <row r="2525">
          <cell r="A2525">
            <v>73832</v>
          </cell>
          <cell r="B2525" t="str">
            <v>EMASSAMENTO MADEIRA</v>
          </cell>
          <cell r="C2525" t="str">
            <v/>
          </cell>
          <cell r="D2525" t="str">
            <v/>
          </cell>
        </row>
        <row r="2526">
          <cell r="A2526" t="str">
            <v>73832/001</v>
          </cell>
          <cell r="B2526" t="str">
            <v>EMASSAMENTO MASSA BASE A OLEO EM MADEIRA, DUAS DEMAOS</v>
          </cell>
          <cell r="C2526" t="str">
            <v>M2</v>
          </cell>
          <cell r="D2526">
            <v>9.35</v>
          </cell>
        </row>
        <row r="2527">
          <cell r="A2527">
            <v>74065</v>
          </cell>
          <cell r="B2527" t="str">
            <v>PINTURA ESMALTE ACETINADO 2 DEMAOS APARELHADA P/MADEIRA</v>
          </cell>
          <cell r="C2527" t="str">
            <v/>
          </cell>
          <cell r="D2527" t="str">
            <v/>
          </cell>
        </row>
        <row r="2528">
          <cell r="A2528" t="str">
            <v>74065/001</v>
          </cell>
          <cell r="B2528" t="str">
            <v>PINTURA ESMALTE FOSCO PARA MADEIRA, DUAS DEMAOS, INCLUSO APARELHAMENTOCOM FUNDO NIVELADOR BRANCO FOSCO</v>
          </cell>
          <cell r="C2528" t="str">
            <v>M2</v>
          </cell>
          <cell r="D2528">
            <v>14.35</v>
          </cell>
        </row>
        <row r="2529">
          <cell r="A2529" t="str">
            <v>74065/002</v>
          </cell>
          <cell r="B2529" t="str">
            <v>PINTURA ESMALTE ACETINADO PARA MADEIRA, DUAS DEMAOS, INCLUSO APARELHAMENTO COM FUNDO NIVELADOR BRANCO FOSCO</v>
          </cell>
          <cell r="C2529" t="str">
            <v>M2</v>
          </cell>
          <cell r="D2529">
            <v>14.23</v>
          </cell>
        </row>
        <row r="2530">
          <cell r="A2530" t="str">
            <v>74065/003</v>
          </cell>
          <cell r="B2530" t="str">
            <v>PINTURA ESMALTE BRILHANTE PARA MADEIRA, DUAS DEMAOS, INCLUSO APARELHAMENTO COM FUNDO NIVELADOR BRANCO FOSCO</v>
          </cell>
          <cell r="C2530" t="str">
            <v>M2</v>
          </cell>
          <cell r="D2530">
            <v>13.96</v>
          </cell>
        </row>
        <row r="2531">
          <cell r="A2531">
            <v>158</v>
          </cell>
          <cell r="B2531" t="str">
            <v>PINTURA PARA METAL</v>
          </cell>
          <cell r="C2531" t="str">
            <v/>
          </cell>
          <cell r="D2531" t="str">
            <v/>
          </cell>
        </row>
        <row r="2532">
          <cell r="A2532">
            <v>6067</v>
          </cell>
          <cell r="B2532" t="str">
            <v>PINTURA ESMALTE 2 DEMAOS C/1 DEMAO ZARCAO P/ESQUADRIA FERRO</v>
          </cell>
          <cell r="C2532" t="str">
            <v>M2</v>
          </cell>
          <cell r="D2532">
            <v>18.25</v>
          </cell>
        </row>
        <row r="2533">
          <cell r="A2533">
            <v>72127</v>
          </cell>
          <cell r="B2533" t="str">
            <v>RASPAGEM DE PINTURA A BASE OLEO</v>
          </cell>
          <cell r="C2533" t="str">
            <v>M2</v>
          </cell>
          <cell r="D2533">
            <v>3.43</v>
          </cell>
        </row>
        <row r="2534">
          <cell r="A2534">
            <v>73656</v>
          </cell>
          <cell r="B2534" t="str">
            <v>JATEAMENTO COMERCIAL COM AREIA EM ESTRUTURA DE ACO CARBONO</v>
          </cell>
          <cell r="C2534" t="str">
            <v>M2</v>
          </cell>
          <cell r="D2534">
            <v>6.02</v>
          </cell>
        </row>
        <row r="2535">
          <cell r="A2535">
            <v>73696</v>
          </cell>
          <cell r="B2535" t="str">
            <v>REMOCAO DE PINTURA A BASE OLEO OU ESMALTE,</v>
          </cell>
          <cell r="C2535" t="str">
            <v>M2</v>
          </cell>
          <cell r="D2535">
            <v>5.69</v>
          </cell>
        </row>
        <row r="2536">
          <cell r="A2536">
            <v>73794</v>
          </cell>
          <cell r="B2536" t="str">
            <v>PINTURA EM FERRO, SOBRE BASE ANTI-CORROSIVA, EM DUAS DEMAOS</v>
          </cell>
          <cell r="C2536" t="str">
            <v/>
          </cell>
          <cell r="D2536" t="str">
            <v/>
          </cell>
        </row>
        <row r="2537">
          <cell r="A2537" t="str">
            <v>73794/001</v>
          </cell>
          <cell r="B2537" t="str">
            <v>PINTURA COM TINTA GRAFITE ESMALTE EM FERRO</v>
          </cell>
          <cell r="C2537" t="str">
            <v>M2</v>
          </cell>
          <cell r="D2537">
            <v>15.31</v>
          </cell>
        </row>
        <row r="2538">
          <cell r="A2538">
            <v>73865</v>
          </cell>
          <cell r="B2538" t="str">
            <v>PRIMER EPOXI</v>
          </cell>
          <cell r="C2538" t="str">
            <v/>
          </cell>
          <cell r="D2538" t="str">
            <v/>
          </cell>
        </row>
        <row r="2539">
          <cell r="A2539" t="str">
            <v>73865/001</v>
          </cell>
          <cell r="B2539" t="str">
            <v>PINTURA EM PRIMER EPOXI EM ESTRUTURA DE ACO CARBONO APLICADO A REVOLVER, UMA DEMAO, ESPESSURA 25MICRA</v>
          </cell>
          <cell r="C2539" t="str">
            <v>M2</v>
          </cell>
          <cell r="D2539">
            <v>6.62</v>
          </cell>
        </row>
        <row r="2540">
          <cell r="A2540">
            <v>73924</v>
          </cell>
          <cell r="B2540" t="str">
            <v>PINTURA ESMALTE</v>
          </cell>
          <cell r="C2540" t="str">
            <v/>
          </cell>
          <cell r="D2540" t="str">
            <v/>
          </cell>
        </row>
        <row r="2541">
          <cell r="A2541" t="str">
            <v>73924/001</v>
          </cell>
          <cell r="B2541" t="str">
            <v>PINTURA ESMALTE BRILHANTE, DUAS DEMAOS, PARA FERRO</v>
          </cell>
          <cell r="C2541" t="str">
            <v>M2</v>
          </cell>
          <cell r="D2541">
            <v>15.48</v>
          </cell>
        </row>
        <row r="2542">
          <cell r="A2542" t="str">
            <v>73924/002</v>
          </cell>
          <cell r="B2542" t="str">
            <v>PINTURA ESMALTE ACETINADO, DUAS DEMAOS, PARA FERRO</v>
          </cell>
          <cell r="C2542" t="str">
            <v>M2</v>
          </cell>
          <cell r="D2542">
            <v>15.75</v>
          </cell>
        </row>
        <row r="2543">
          <cell r="A2543" t="str">
            <v>73924/003</v>
          </cell>
          <cell r="B2543" t="str">
            <v>PINTURA ESMALTE FOSCO, DUAS DEMAOS, PARA FERRO</v>
          </cell>
          <cell r="C2543" t="str">
            <v>M2</v>
          </cell>
          <cell r="D2543">
            <v>15.87</v>
          </cell>
        </row>
        <row r="2544">
          <cell r="A2544">
            <v>74064</v>
          </cell>
          <cell r="B2544" t="str">
            <v>PINTURA FUNDO OXIDO FERRO/ZARCAO 1 DEMAO P/FERRO</v>
          </cell>
          <cell r="C2544" t="str">
            <v/>
          </cell>
          <cell r="D2544" t="str">
            <v/>
          </cell>
        </row>
        <row r="2545">
          <cell r="A2545" t="str">
            <v>74064/001</v>
          </cell>
          <cell r="B2545" t="str">
            <v>PINTURA FUNDO OXIDO DE FERRO/ZARCAO, DUAS DEMAOS, PARA FERRO</v>
          </cell>
          <cell r="C2545" t="str">
            <v>M2</v>
          </cell>
          <cell r="D2545">
            <v>10.87</v>
          </cell>
        </row>
        <row r="2546">
          <cell r="A2546" t="str">
            <v>74064/002</v>
          </cell>
          <cell r="B2546" t="str">
            <v>PINTURA FUNDO OXIDO DE FERRO/ZARCAO, UMA DEMAO, PARA FERRO</v>
          </cell>
          <cell r="C2546" t="str">
            <v>M2</v>
          </cell>
          <cell r="D2546">
            <v>6.83</v>
          </cell>
        </row>
        <row r="2547">
          <cell r="A2547">
            <v>74145</v>
          </cell>
          <cell r="B2547" t="str">
            <v>PINTURA DE PECAS METALICAS A REVOLVER(AR-COMPRIMIDO)</v>
          </cell>
          <cell r="C2547" t="str">
            <v/>
          </cell>
          <cell r="D2547" t="str">
            <v/>
          </cell>
        </row>
        <row r="2548">
          <cell r="A2548" t="str">
            <v>74145/001</v>
          </cell>
          <cell r="B2548" t="str">
            <v>PINTURA EM ESMALTE SINTETICO EM PECAS METALICAS UTILIZANDO REVOLVER/COMPRESSOR, DUAS DEMAOS, INCLUSO UMA DEMAO FUNDO OXIDO DE FERRO/ZARCAO</v>
          </cell>
          <cell r="C2548" t="str">
            <v>M2</v>
          </cell>
          <cell r="D2548">
            <v>10.46</v>
          </cell>
        </row>
        <row r="2549">
          <cell r="A2549">
            <v>159</v>
          </cell>
          <cell r="B2549" t="str">
            <v>VERNIZ</v>
          </cell>
          <cell r="C2549" t="str">
            <v/>
          </cell>
          <cell r="D2549" t="str">
            <v/>
          </cell>
        </row>
        <row r="2550">
          <cell r="A2550">
            <v>40905</v>
          </cell>
          <cell r="B2550" t="str">
            <v>PINTURA VERNIZ EM FORRO DE MADEIRA, DUAS DEMAOS</v>
          </cell>
          <cell r="C2550" t="str">
            <v>M2</v>
          </cell>
          <cell r="D2550">
            <v>9.44</v>
          </cell>
        </row>
        <row r="2551">
          <cell r="A2551">
            <v>73966</v>
          </cell>
          <cell r="B2551" t="str">
            <v>ENVERNIZAMENTO E ENCERAMENTO DE MADEIRA E CONCRETO</v>
          </cell>
          <cell r="C2551" t="str">
            <v/>
          </cell>
          <cell r="D2551" t="str">
            <v/>
          </cell>
        </row>
        <row r="2552">
          <cell r="A2552" t="str">
            <v>73966/001</v>
          </cell>
          <cell r="B2552" t="str">
            <v>PINTURA VERNIZ SINTETICO BRILHANTE EM SUPERFICIE DE CONCRETO OU TIJOLOAPARENTE, DUAS DEMAOS</v>
          </cell>
          <cell r="C2552" t="str">
            <v>M2</v>
          </cell>
          <cell r="D2552">
            <v>4.93</v>
          </cell>
        </row>
        <row r="2553">
          <cell r="A2553" t="str">
            <v>73966/002</v>
          </cell>
          <cell r="B2553" t="str">
            <v>PINTURA VERNIZ ACRILICO INCOLOR EM SUPERFICIE DE CONCRETO OU TIJOLO APARENTE, TRES DEMAOS</v>
          </cell>
          <cell r="C2553" t="str">
            <v>M2</v>
          </cell>
          <cell r="D2553">
            <v>8.32</v>
          </cell>
        </row>
        <row r="2554">
          <cell r="A2554" t="str">
            <v>73966/003</v>
          </cell>
          <cell r="B2554" t="str">
            <v>PINTURA VERNIZ POLIURETANO BRILHANTE INCOLOR EM CONCRETO APICOADO, TRES DEMAOS</v>
          </cell>
          <cell r="C2554" t="str">
            <v>M2</v>
          </cell>
          <cell r="D2554">
            <v>16.63</v>
          </cell>
        </row>
        <row r="2555">
          <cell r="A2555">
            <v>160</v>
          </cell>
          <cell r="B2555" t="str">
            <v>PINTURA IMUNIZANTE</v>
          </cell>
          <cell r="C2555" t="str">
            <v/>
          </cell>
          <cell r="D2555" t="str">
            <v/>
          </cell>
        </row>
        <row r="2556">
          <cell r="A2556">
            <v>74109</v>
          </cell>
          <cell r="B2556" t="str">
            <v>PINTURA IMUNIZANTE</v>
          </cell>
          <cell r="C2556" t="str">
            <v/>
          </cell>
          <cell r="D2556" t="str">
            <v/>
          </cell>
        </row>
        <row r="2557">
          <cell r="A2557" t="str">
            <v>74109/001</v>
          </cell>
          <cell r="B2557" t="str">
            <v>PINTURA IMUNIZANTE PARA MADEIRA, DUAS DEMAOS</v>
          </cell>
          <cell r="C2557" t="str">
            <v>M2</v>
          </cell>
          <cell r="D2557">
            <v>11.8</v>
          </cell>
        </row>
        <row r="2558">
          <cell r="A2558">
            <v>161</v>
          </cell>
          <cell r="B2558" t="str">
            <v>PINTURA PARA PISO</v>
          </cell>
          <cell r="C2558" t="str">
            <v/>
          </cell>
          <cell r="D2558" t="str">
            <v/>
          </cell>
        </row>
        <row r="2559">
          <cell r="A2559">
            <v>41595</v>
          </cell>
          <cell r="B2559" t="str">
            <v>DEMARCACAO COM TINTA ACRILICA PARA PISOS DE FAIXAS EM QUADRA POLIESPORTIVA</v>
          </cell>
          <cell r="C2559" t="str">
            <v>M</v>
          </cell>
          <cell r="D2559">
            <v>4.68</v>
          </cell>
        </row>
        <row r="2560">
          <cell r="A2560">
            <v>73978</v>
          </cell>
          <cell r="B2560" t="str">
            <v>PINTURAS IMPERMEABILIZANTES</v>
          </cell>
          <cell r="C2560" t="str">
            <v/>
          </cell>
          <cell r="D2560" t="str">
            <v/>
          </cell>
        </row>
        <row r="2561">
          <cell r="A2561" t="str">
            <v>73978/001</v>
          </cell>
          <cell r="B2561" t="str">
            <v>PINTURA HIDROFUGANTE COM SOLUCAO DE SILICONE, PARA APLICACAO EM TIJOLOS E CONCRETO APARENTE, UMA DEMAO</v>
          </cell>
          <cell r="C2561" t="str">
            <v>M2</v>
          </cell>
          <cell r="D2561">
            <v>8.99</v>
          </cell>
        </row>
        <row r="2562">
          <cell r="A2562">
            <v>74245</v>
          </cell>
          <cell r="B2562" t="str">
            <v>PINTURA EM PISO DE CONCRETO COM TINTA ACRILICA</v>
          </cell>
          <cell r="C2562" t="str">
            <v/>
          </cell>
          <cell r="D2562" t="str">
            <v/>
          </cell>
        </row>
        <row r="2563">
          <cell r="A2563" t="str">
            <v>74245/001</v>
          </cell>
          <cell r="B2563" t="str">
            <v>PINTURA COM TINTA ACRILICA PARA PISOS EM QUADRAS POLIESPORTIVAS</v>
          </cell>
          <cell r="C2563" t="str">
            <v>M2</v>
          </cell>
          <cell r="D2563">
            <v>6.13</v>
          </cell>
        </row>
        <row r="2564">
          <cell r="A2564" t="str">
            <v>PISO</v>
          </cell>
          <cell r="B2564" t="str">
            <v>PISOS</v>
          </cell>
          <cell r="C2564" t="str">
            <v/>
          </cell>
          <cell r="D2564" t="str">
            <v/>
          </cell>
        </row>
        <row r="2565">
          <cell r="A2565">
            <v>111</v>
          </cell>
          <cell r="B2565" t="str">
            <v>PISO CIMENTADO</v>
          </cell>
          <cell r="C2565" t="str">
            <v/>
          </cell>
          <cell r="D2565" t="str">
            <v/>
          </cell>
        </row>
        <row r="2566">
          <cell r="A2566">
            <v>73675</v>
          </cell>
          <cell r="B2566" t="str">
            <v>PISO RUSTICO EM CONCRETO, ESPESSURA 7CM, COM JUNTAS EM MADEIRA</v>
          </cell>
          <cell r="C2566" t="str">
            <v>M2</v>
          </cell>
          <cell r="D2566">
            <v>42.24</v>
          </cell>
        </row>
        <row r="2567">
          <cell r="A2567">
            <v>73676</v>
          </cell>
          <cell r="B2567" t="str">
            <v>PISO CIMENTADO LISO COM PO XADREZ, ESPESSURA 1,5CM, INCLUSO JUNTAS DEDILATACAO PLASTICA</v>
          </cell>
          <cell r="C2567" t="str">
            <v>M2</v>
          </cell>
          <cell r="D2567">
            <v>26.58</v>
          </cell>
        </row>
        <row r="2568">
          <cell r="A2568">
            <v>73922</v>
          </cell>
          <cell r="B2568" t="str">
            <v>CIMENTADO LISO DESEMPENADO E=2,0CM CIMENTO/AREIA 1:3</v>
          </cell>
          <cell r="C2568" t="str">
            <v/>
          </cell>
          <cell r="D2568" t="str">
            <v/>
          </cell>
        </row>
        <row r="2569">
          <cell r="A2569" t="str">
            <v>73922/001</v>
          </cell>
          <cell r="B2569" t="str">
            <v>PISO CIMENTADO LISO DESEMPENADO, TRACO 1:3 (CIMENTO E AREIA), ESPESSURA 3,5CM, PREPARO MANUAL</v>
          </cell>
          <cell r="C2569" t="str">
            <v>M2</v>
          </cell>
          <cell r="D2569">
            <v>27.36</v>
          </cell>
        </row>
        <row r="2570">
          <cell r="A2570" t="str">
            <v>73922/002</v>
          </cell>
          <cell r="B2570" t="str">
            <v>PISO CIMENTADO LISO DESEMPENADO, TRACO 1:4 (CIMENTO E AREIA), ESPESSURA 2,5CM, PREPARO MANUAL</v>
          </cell>
          <cell r="C2570" t="str">
            <v>M2</v>
          </cell>
          <cell r="D2570">
            <v>22.94</v>
          </cell>
        </row>
        <row r="2571">
          <cell r="A2571" t="str">
            <v>73922/003</v>
          </cell>
          <cell r="B2571" t="str">
            <v>PISO CIMENTADO LISO DESEMPENADO, TRACO 1:3 (CIMENTO E AREIA), ESPESSURA 2,0CM, PREPARO MANUAL</v>
          </cell>
          <cell r="C2571" t="str">
            <v>M2</v>
          </cell>
          <cell r="D2571">
            <v>22.43</v>
          </cell>
        </row>
        <row r="2572">
          <cell r="A2572" t="str">
            <v>73922/004</v>
          </cell>
          <cell r="B2572" t="str">
            <v>PISO CIMENTADO LISO DESEMPENADO, TRACO 1:4 (CIMENTO E AREIA), ESPESSURA 2,0CM, PREPARO MANUAL</v>
          </cell>
          <cell r="C2572" t="str">
            <v>M2</v>
          </cell>
          <cell r="D2572">
            <v>21.52</v>
          </cell>
        </row>
        <row r="2573">
          <cell r="A2573" t="str">
            <v>73922/005</v>
          </cell>
          <cell r="B2573" t="str">
            <v>PISO CIMENTADO LISO DESEMPENADO, TRACO 1:3 (CIMENTO E AREIA), ESPESSURA 3,0CM, PREPARO MANUAL</v>
          </cell>
          <cell r="C2573" t="str">
            <v>M2</v>
          </cell>
          <cell r="D2573">
            <v>25.72</v>
          </cell>
        </row>
        <row r="2574">
          <cell r="A2574">
            <v>73923</v>
          </cell>
          <cell r="B2574" t="str">
            <v>CIMENTADO RUSTICO E=1,5CM CIMENTO/AREIA 1:4</v>
          </cell>
          <cell r="C2574" t="str">
            <v/>
          </cell>
          <cell r="D2574" t="str">
            <v/>
          </cell>
        </row>
        <row r="2575">
          <cell r="A2575" t="str">
            <v>73923/001</v>
          </cell>
          <cell r="B2575" t="str">
            <v>PISO CIMENTADO RUSTICO TRACO 1:4 (CIMENTO E AREIA), ESPESSURA 2,0CM, PREPARO MANUAL</v>
          </cell>
          <cell r="C2575" t="str">
            <v>M2</v>
          </cell>
          <cell r="D2575">
            <v>19.14</v>
          </cell>
        </row>
        <row r="2576">
          <cell r="A2576" t="str">
            <v>73923/002</v>
          </cell>
          <cell r="B2576" t="str">
            <v>PISO CIMENTADO RUSTICO TRACO 1:4 (CIMENTO E AREIA), ESPESSURA 3,0CM, PREPARO MANUAL</v>
          </cell>
          <cell r="C2576" t="str">
            <v>M2</v>
          </cell>
          <cell r="D2576">
            <v>21.97</v>
          </cell>
        </row>
        <row r="2577">
          <cell r="A2577" t="str">
            <v>73923/003</v>
          </cell>
          <cell r="B2577" t="str">
            <v>PISO CIMENTADO RUSTICO TRACO 1:3 (CIMENTO E AREIA), ESPESSURA 2,0CM, INCLUSO FRISO ANTI-DERRAPANTE, PREPARO MANUAL</v>
          </cell>
          <cell r="C2577" t="str">
            <v>M2</v>
          </cell>
          <cell r="D2577">
            <v>21.52</v>
          </cell>
        </row>
        <row r="2578">
          <cell r="A2578">
            <v>73974</v>
          </cell>
          <cell r="B2578" t="str">
            <v>PISO CIMENTADO RUSTICO</v>
          </cell>
          <cell r="C2578" t="str">
            <v/>
          </cell>
          <cell r="D2578" t="str">
            <v/>
          </cell>
        </row>
        <row r="2579">
          <cell r="A2579" t="str">
            <v>73974/001</v>
          </cell>
          <cell r="B2579" t="str">
            <v>PISO CIMENTADO RUSTICO TRACO 1:3 (CIMENTO E AREIA), ESPESSURA 2,0CM, PREPARO MANUAL</v>
          </cell>
          <cell r="C2579" t="str">
            <v>M2</v>
          </cell>
          <cell r="D2579">
            <v>19.61</v>
          </cell>
        </row>
        <row r="2580">
          <cell r="A2580">
            <v>73991</v>
          </cell>
          <cell r="B2580" t="str">
            <v>PISO CIMENTADO LISO C/ IMPERMEABILIZANTE</v>
          </cell>
          <cell r="C2580" t="str">
            <v/>
          </cell>
          <cell r="D2580" t="str">
            <v/>
          </cell>
        </row>
        <row r="2581">
          <cell r="A2581" t="str">
            <v>73991/001</v>
          </cell>
          <cell r="B2581" t="str">
            <v>PISO CIMENTADO LISO (QUEIMADO), TRACO 1:4 (CIMENTO E AREIA), ESPESSURA1,5CM, PREPARO MANUAL, INCLUSO ADITIVO IMPERMEABILIZANTE</v>
          </cell>
          <cell r="C2581" t="str">
            <v>M2</v>
          </cell>
          <cell r="D2581">
            <v>21.77</v>
          </cell>
        </row>
        <row r="2582">
          <cell r="A2582" t="str">
            <v>73991/002</v>
          </cell>
          <cell r="B2582" t="str">
            <v>PISO CIMENTADO LISO (QUEIMADO), TRACO 1:3 (CIMENTO E AREIA), ESPESSURA1,5CM, PREPARO MANUAL</v>
          </cell>
          <cell r="C2582" t="str">
            <v>M2</v>
          </cell>
          <cell r="D2582">
            <v>20.170000000000002</v>
          </cell>
        </row>
        <row r="2583">
          <cell r="A2583" t="str">
            <v>73991/003</v>
          </cell>
          <cell r="B2583" t="str">
            <v>PISO CIMENTADO LISO (QUEIMADO), TRACO 1:3 (CIMENTO E AREIA), ESPESSURA3,0CM, PREPARO MECANICO, INCLUSO ADITIVO IMPERMEABILIZANTE</v>
          </cell>
          <cell r="C2583" t="str">
            <v>M2</v>
          </cell>
          <cell r="D2583">
            <v>28.45</v>
          </cell>
        </row>
        <row r="2584">
          <cell r="A2584" t="str">
            <v>73991/004</v>
          </cell>
          <cell r="B2584" t="str">
            <v>PISO CIMENTADO LISO (QUEIMADO), TRACO 1:3 (CIMENTO E AREIA), ESPESSURA1,5 CM, PREPARO MECANICO, INCLUSO ADITIVO IMPERMEABILIZANTE</v>
          </cell>
          <cell r="C2584" t="str">
            <v>M2</v>
          </cell>
          <cell r="D2584">
            <v>20.440000000000001</v>
          </cell>
        </row>
        <row r="2585">
          <cell r="A2585">
            <v>74079</v>
          </cell>
          <cell r="B2585" t="str">
            <v>CIMENTADO LISO QUEIMADO E=2CM C/JUNTA BATIDA CIM/AREIA 1:3</v>
          </cell>
          <cell r="C2585" t="str">
            <v/>
          </cell>
          <cell r="D2585" t="str">
            <v/>
          </cell>
        </row>
        <row r="2586">
          <cell r="A2586" t="str">
            <v>74079/001</v>
          </cell>
          <cell r="B2586" t="str">
            <v>PISO CIMENTADO LISO (QUEIMADO) TRACO 1:4 (CIMENTO E AREIA), ESPESSURA2,0CM, PREPARO MANUAL, INCLUSO JUNTAS DE DILATACAO</v>
          </cell>
          <cell r="C2586" t="str">
            <v>M2</v>
          </cell>
          <cell r="D2586">
            <v>28.37</v>
          </cell>
        </row>
        <row r="2587">
          <cell r="A2587" t="str">
            <v>74079/002</v>
          </cell>
          <cell r="B2587" t="str">
            <v>CIMENTADO LISO QUEIMADO E=2CM C/JUNTA BATIDA CIM/AREIA 1:3</v>
          </cell>
          <cell r="C2587" t="str">
            <v>M2</v>
          </cell>
          <cell r="D2587">
            <v>28.42</v>
          </cell>
        </row>
        <row r="2588">
          <cell r="A2588">
            <v>76447</v>
          </cell>
          <cell r="B2588" t="str">
            <v>PISO CIMENTADO LISO</v>
          </cell>
          <cell r="C2588" t="str">
            <v/>
          </cell>
          <cell r="D2588" t="str">
            <v/>
          </cell>
        </row>
        <row r="2589">
          <cell r="A2589" t="str">
            <v>76447/001</v>
          </cell>
          <cell r="B2589" t="str">
            <v>PISO CIMENTADO LISO C/CIM/AREIA MEDIA PENEIRADA 1:3 E=2,5CM PREPARO C/BETONEIRA</v>
          </cell>
          <cell r="C2589" t="str">
            <v>M2</v>
          </cell>
          <cell r="D2589">
            <v>23.48</v>
          </cell>
        </row>
        <row r="2590">
          <cell r="A2590">
            <v>76448</v>
          </cell>
          <cell r="B2590" t="str">
            <v>CIMENTADO RUSTICO E=1,5CM CIMENTO/AREIA 1:4</v>
          </cell>
          <cell r="C2590" t="str">
            <v/>
          </cell>
          <cell r="D2590" t="str">
            <v/>
          </cell>
        </row>
        <row r="2591">
          <cell r="A2591" t="str">
            <v>76448/001</v>
          </cell>
          <cell r="B2591" t="str">
            <v>CIMENTADO RUSTICO E=1,5CM, COM ARGAMASSA CIMENTO/AREIA 1:4, PREPARO MANUAL</v>
          </cell>
          <cell r="C2591" t="str">
            <v>M2</v>
          </cell>
          <cell r="D2591">
            <v>17.73</v>
          </cell>
        </row>
        <row r="2592">
          <cell r="A2592" t="str">
            <v>76448/002</v>
          </cell>
          <cell r="B2592" t="str">
            <v>CIMENTADO RUSTICO E=3,5CM, COM ARGAMASSA CIMENTO/AREIA 1:4, PREPARO MANUAL</v>
          </cell>
          <cell r="C2592" t="str">
            <v>M2</v>
          </cell>
          <cell r="D2592">
            <v>23.39</v>
          </cell>
        </row>
        <row r="2593">
          <cell r="A2593" t="str">
            <v>76448/003</v>
          </cell>
          <cell r="B2593" t="str">
            <v>CIMENTADO RUSTICO E=2,5CM, COM ARGAMASSA CIMENTO/AREIA 1:4, PREPARO MANUAL</v>
          </cell>
          <cell r="C2593" t="str">
            <v>M2</v>
          </cell>
          <cell r="D2593">
            <v>20.56</v>
          </cell>
        </row>
        <row r="2594">
          <cell r="A2594">
            <v>112</v>
          </cell>
          <cell r="B2594" t="str">
            <v>PISO DE MADEIRA</v>
          </cell>
          <cell r="C2594" t="str">
            <v/>
          </cell>
          <cell r="D2594" t="str">
            <v/>
          </cell>
        </row>
        <row r="2595">
          <cell r="A2595">
            <v>72191</v>
          </cell>
          <cell r="B2595" t="str">
            <v>RECOLOCACAO DE TACOS DE MADEIRA, CONSIDERANDO REAPROVEITAMENTO DE MATERIAL</v>
          </cell>
          <cell r="C2595" t="str">
            <v>M2</v>
          </cell>
          <cell r="D2595">
            <v>35.6</v>
          </cell>
        </row>
        <row r="2596">
          <cell r="A2596">
            <v>72192</v>
          </cell>
          <cell r="B2596" t="str">
            <v>RECOLOCACAO DE ASSOALHO DE MADEIRA, CONSIDERANDO REAPROVEITAMENTO DO MATERIAL</v>
          </cell>
          <cell r="C2596" t="str">
            <v>M2</v>
          </cell>
          <cell r="D2596">
            <v>9.6199999999999992</v>
          </cell>
        </row>
        <row r="2597">
          <cell r="A2597">
            <v>72193</v>
          </cell>
          <cell r="B2597" t="str">
            <v>RECOLOCACAO DE ASSOALHO DE MADEIRA E VIGAMENTO, CONSIDERANDO REAPROVEITAMENTO DO MATERIAL</v>
          </cell>
          <cell r="C2597" t="str">
            <v>M2</v>
          </cell>
          <cell r="D2597">
            <v>25.48</v>
          </cell>
        </row>
        <row r="2598">
          <cell r="A2598">
            <v>73655</v>
          </cell>
          <cell r="B2598" t="str">
            <v>PISO EM TABUA DE MADEIRA DE LEI 1A, ESPESSURA 2,5CM, FIXADO EM PECAS DE MADEIRA</v>
          </cell>
          <cell r="C2598" t="str">
            <v>M2</v>
          </cell>
          <cell r="D2598">
            <v>82.62</v>
          </cell>
        </row>
        <row r="2599">
          <cell r="A2599">
            <v>73734</v>
          </cell>
          <cell r="B2599" t="str">
            <v>PISO EM MADEIRA</v>
          </cell>
          <cell r="C2599" t="str">
            <v/>
          </cell>
          <cell r="D2599" t="str">
            <v/>
          </cell>
        </row>
        <row r="2600">
          <cell r="A2600" t="str">
            <v>73734/001</v>
          </cell>
          <cell r="B2600" t="str">
            <v>PISO EM TACO DE MADEIRA 7X21CM, ASSENTADO COM ARGAMASSA TRACO 1:4 (CIMENTO E AREIA)</v>
          </cell>
          <cell r="C2600" t="str">
            <v>M2</v>
          </cell>
          <cell r="D2600">
            <v>67.73</v>
          </cell>
        </row>
        <row r="2601">
          <cell r="A2601">
            <v>113</v>
          </cell>
          <cell r="B2601" t="str">
            <v>PISO CERAMICO</v>
          </cell>
          <cell r="C2601" t="str">
            <v/>
          </cell>
          <cell r="D2601" t="str">
            <v/>
          </cell>
        </row>
        <row r="2602">
          <cell r="A2602">
            <v>6060</v>
          </cell>
          <cell r="B2602" t="str">
            <v>PISO EM CERAMICA ESMALTADA 20X30CM P/PISO, PEI-4, 1ª QUALIDADE, C/ARGCOLANTE INCL. REJUNTE C/CIMENTO BRANCO, CONSIDERANDO 5% DE PERDAS PARA A CERÂMICA</v>
          </cell>
          <cell r="C2602" t="str">
            <v>M2</v>
          </cell>
          <cell r="D2602">
            <v>23.3</v>
          </cell>
        </row>
        <row r="2603">
          <cell r="A2603">
            <v>73629</v>
          </cell>
          <cell r="B2603" t="str">
            <v>PISO EM LADRILHO HIDRAULICO 20X20CM, ASSENTADO COM ARGAMASSA COLANTE</v>
          </cell>
          <cell r="C2603" t="str">
            <v>M2</v>
          </cell>
          <cell r="D2603">
            <v>36.31</v>
          </cell>
        </row>
        <row r="2604">
          <cell r="A2604">
            <v>73829</v>
          </cell>
          <cell r="B2604" t="str">
            <v>CERAMICA P/PISO EXTRA/1A. PORTOBELLO/ELIANE/GAIL OU SIMILAR (15X15)-220307</v>
          </cell>
          <cell r="C2604" t="str">
            <v/>
          </cell>
          <cell r="D2604" t="str">
            <v/>
          </cell>
        </row>
        <row r="2605">
          <cell r="A2605" t="str">
            <v>73829/001</v>
          </cell>
          <cell r="B2605" t="str">
            <v>PISO EM CERAMICA ESMALTADA 1A PEI-V, PADRAO MEDIO, ASSENTADA COM ARGAMASSA COLANTE</v>
          </cell>
          <cell r="C2605" t="str">
            <v>M2</v>
          </cell>
          <cell r="D2605">
            <v>44.81</v>
          </cell>
        </row>
        <row r="2606">
          <cell r="A2606">
            <v>73946</v>
          </cell>
          <cell r="B2606" t="str">
            <v>PISO CERAMICO ESMALT LINHA POPULAR, ASSENT. C/ARG.COLANTE, INCL REJUNT(NAO INCLUI REGULARIZACAO DE BASE E RODAPE)</v>
          </cell>
          <cell r="C2606" t="str">
            <v/>
          </cell>
          <cell r="D2606" t="str">
            <v/>
          </cell>
        </row>
        <row r="2607">
          <cell r="A2607" t="str">
            <v>73946/001</v>
          </cell>
          <cell r="B2607" t="str">
            <v>PISO EM CERAMICA ESMALTADA LINHA POPULAR PEI-4, ASSENTADA COM ARGAMASSA COLANTE, COM REJUNTAMENTO EM CIMENTO BRANCO</v>
          </cell>
          <cell r="C2607" t="str">
            <v>M2</v>
          </cell>
          <cell r="D2607">
            <v>21.59</v>
          </cell>
        </row>
        <row r="2608">
          <cell r="A2608">
            <v>74108</v>
          </cell>
          <cell r="B2608" t="str">
            <v>PISO CERAMICO 30X30CM CIMENTO/CAL/AREIA 1:2:6 TP GRES/STO ANTONIO/TERRAGRES OU SIMILAR</v>
          </cell>
          <cell r="C2608" t="str">
            <v/>
          </cell>
          <cell r="D2608" t="str">
            <v/>
          </cell>
        </row>
        <row r="2609">
          <cell r="A2609" t="str">
            <v>74108/001</v>
          </cell>
          <cell r="B2609" t="str">
            <v>PISO CERAMICO GRES 1A PEI-4 30X30CM, ASSENTADO COM ARGAMASSA TRACO 1:4(CIMENTO E AREIA) PREPARO MANUAL, COM REJUNTE EM CIMENTO COMUM</v>
          </cell>
          <cell r="C2609" t="str">
            <v>M2</v>
          </cell>
          <cell r="D2609">
            <v>30.99</v>
          </cell>
        </row>
        <row r="2610">
          <cell r="A2610">
            <v>115</v>
          </cell>
          <cell r="B2610" t="str">
            <v>PISO DE PEDRA</v>
          </cell>
          <cell r="C2610" t="str">
            <v/>
          </cell>
          <cell r="D2610" t="str">
            <v/>
          </cell>
        </row>
        <row r="2611">
          <cell r="A2611">
            <v>73743</v>
          </cell>
          <cell r="B2611" t="str">
            <v>PISO EM PEDRA</v>
          </cell>
          <cell r="C2611" t="str">
            <v/>
          </cell>
          <cell r="D2611" t="str">
            <v/>
          </cell>
        </row>
        <row r="2612">
          <cell r="A2612" t="str">
            <v>73743/001</v>
          </cell>
          <cell r="B2612" t="str">
            <v>PISO EM PEDRA SÃO TOME 20X40CM, ASSENTADA COM ARGAMASSA DE CIMENTO E AREIA, COM REJUNTAMENTO EM CIMENTO BRANCO</v>
          </cell>
          <cell r="C2612" t="str">
            <v>M2</v>
          </cell>
          <cell r="D2612">
            <v>94.71</v>
          </cell>
        </row>
        <row r="2613">
          <cell r="A2613">
            <v>73818</v>
          </cell>
          <cell r="B2613" t="str">
            <v>PAVIMENTACAO C/PEDRISCO S/COMPACTACAO E=5CM -11209</v>
          </cell>
          <cell r="C2613" t="str">
            <v/>
          </cell>
          <cell r="D2613" t="str">
            <v/>
          </cell>
        </row>
        <row r="2614">
          <cell r="A2614" t="str">
            <v>73818/001</v>
          </cell>
          <cell r="B2614" t="str">
            <v>PAVIMENTACAO EM PEDRISCO, ESPESSURA 5CM</v>
          </cell>
          <cell r="C2614" t="str">
            <v>M2</v>
          </cell>
          <cell r="D2614">
            <v>6.57</v>
          </cell>
        </row>
        <row r="2615">
          <cell r="A2615">
            <v>73921</v>
          </cell>
          <cell r="B2615" t="str">
            <v>PISO PEDRA</v>
          </cell>
          <cell r="C2615" t="str">
            <v/>
          </cell>
          <cell r="D2615" t="str">
            <v/>
          </cell>
        </row>
        <row r="2616">
          <cell r="A2616" t="str">
            <v>73921/001</v>
          </cell>
          <cell r="B2616" t="str">
            <v>PISO EM PEDRA PORTUGUESA 50% BRANCA 50% PRETA, ASSENTADA SOBRE BASE DESAIBRO, COM REJUNTAMENTO EM CIMENTO BRANCO</v>
          </cell>
          <cell r="C2616" t="str">
            <v>M2</v>
          </cell>
          <cell r="D2616">
            <v>45.02</v>
          </cell>
        </row>
        <row r="2617">
          <cell r="A2617" t="str">
            <v>73921/002</v>
          </cell>
          <cell r="B2617" t="str">
            <v>PISO EM PEDRA ARDOSIA, 40X40CM, ESPESSURA 1CM, ASSENTADA COM ARGAMASSACOLANTE, COM REJUNTE EM CIMENTO COMUM</v>
          </cell>
          <cell r="C2617" t="str">
            <v>M2</v>
          </cell>
          <cell r="D2617">
            <v>19.57</v>
          </cell>
        </row>
        <row r="2618">
          <cell r="A2618">
            <v>73957</v>
          </cell>
          <cell r="B2618" t="str">
            <v>PISOS DE PEDRA PORTUGUESA, ARENITO E ARDOSIA</v>
          </cell>
          <cell r="C2618" t="str">
            <v/>
          </cell>
          <cell r="D2618" t="str">
            <v/>
          </cell>
        </row>
        <row r="2619">
          <cell r="A2619" t="str">
            <v>73957/001</v>
          </cell>
          <cell r="B2619" t="str">
            <v>RECOMPOSICAO DE PISO EM PEDRA PORTUGUESA, ASSENTADA SOBRE ARGAMASSA SECA TRACO 1:5 (CIMENTO E SAIBRO), COM REJUNTE EM CIMENTO COMUM, COM APROVEITAMENTO DA PEDRA</v>
          </cell>
          <cell r="C2619" t="str">
            <v>M2</v>
          </cell>
          <cell r="D2619">
            <v>38.36</v>
          </cell>
        </row>
        <row r="2620">
          <cell r="A2620">
            <v>74160</v>
          </cell>
          <cell r="B2620" t="str">
            <v>PISO EM PEDRA ARDOSIA, E = 1,00 CM</v>
          </cell>
          <cell r="C2620" t="str">
            <v/>
          </cell>
          <cell r="D2620" t="str">
            <v/>
          </cell>
        </row>
        <row r="2621">
          <cell r="A2621" t="str">
            <v>74160/001</v>
          </cell>
          <cell r="B2621" t="str">
            <v>PISO EM PEDRA ARDOSIA IRREGULAR, ESPESSURA 1CM, ASSENTADA COM ARGAMASSA TRACO 1:0,5:5 (CIMENTO, CAL E AREIA), COM REJUNTE EM CIMENTO BRANCO</v>
          </cell>
          <cell r="C2621" t="str">
            <v>M2</v>
          </cell>
          <cell r="D2621">
            <v>23.36</v>
          </cell>
        </row>
        <row r="2622">
          <cell r="A2622">
            <v>74235</v>
          </cell>
          <cell r="B2622" t="str">
            <v>PISOS DE PEDRA PORTUGUESA ARENITO E ARDOSIA</v>
          </cell>
          <cell r="C2622" t="str">
            <v/>
          </cell>
          <cell r="D2622" t="str">
            <v/>
          </cell>
        </row>
        <row r="2623">
          <cell r="A2623" t="str">
            <v>74235/001</v>
          </cell>
          <cell r="B2623" t="str">
            <v>PISO EM PEDRA PORTUGUESA 60% BRANCA 40% PRETA, ASSENTADA EM ARGAMASSATRACO 1:5 (CIMENTO E SAIBRO), INCLUSO ACERTO DO TERRENO</v>
          </cell>
          <cell r="C2623" t="str">
            <v>M2</v>
          </cell>
          <cell r="D2623">
            <v>55.01</v>
          </cell>
        </row>
        <row r="2624">
          <cell r="A2624">
            <v>116</v>
          </cell>
          <cell r="B2624" t="str">
            <v>PISO VINILICO/BORRACHA</v>
          </cell>
          <cell r="C2624" t="str">
            <v/>
          </cell>
          <cell r="D2624" t="str">
            <v/>
          </cell>
        </row>
        <row r="2625">
          <cell r="A2625">
            <v>72185</v>
          </cell>
          <cell r="B2625" t="str">
            <v>PISO VINILICO SEMIFLEXIVEL PADRAO LISO, ESPESSURA 2MM, FIXADO COM COLA</v>
          </cell>
          <cell r="C2625" t="str">
            <v>M2</v>
          </cell>
          <cell r="D2625">
            <v>41.02</v>
          </cell>
        </row>
        <row r="2626">
          <cell r="A2626">
            <v>72186</v>
          </cell>
          <cell r="B2626" t="str">
            <v>PISO VINILICO SEMIFLEXIVEL PADRAO LISO, ESPESSURA 3,2MM, FIXADO COM COLA</v>
          </cell>
          <cell r="C2626" t="str">
            <v>M2</v>
          </cell>
          <cell r="D2626">
            <v>66.150000000000006</v>
          </cell>
        </row>
        <row r="2627">
          <cell r="A2627">
            <v>72187</v>
          </cell>
          <cell r="B2627" t="str">
            <v>PISO DE BORRACHA FRISADO, ESPESSURA 7MM, ASSENTADO COM ARGAMASSA TRACO1:3 (CIMENTO E AREIA)</v>
          </cell>
          <cell r="C2627" t="str">
            <v>M2</v>
          </cell>
          <cell r="D2627">
            <v>117.46</v>
          </cell>
        </row>
        <row r="2628">
          <cell r="A2628">
            <v>72188</v>
          </cell>
          <cell r="B2628" t="str">
            <v>PISO DE BORRACHA PASTILHADO, ESPESSURA 7MM, ASSENTADO COM ARGAMASSA TRACO 1:3 (CIMENTO E AREIA)</v>
          </cell>
          <cell r="C2628" t="str">
            <v>M2</v>
          </cell>
          <cell r="D2628">
            <v>157.54</v>
          </cell>
        </row>
        <row r="2629">
          <cell r="A2629">
            <v>73876</v>
          </cell>
          <cell r="B2629" t="str">
            <v>PLURIGOMA</v>
          </cell>
          <cell r="C2629" t="str">
            <v/>
          </cell>
          <cell r="D2629" t="str">
            <v/>
          </cell>
        </row>
        <row r="2630">
          <cell r="A2630" t="str">
            <v>73876/001</v>
          </cell>
          <cell r="B2630" t="str">
            <v>PISO EM BORRACHA SINTETICA ESPESSURA 7MM, PASTILHADO, ASSENTADO EM COLA</v>
          </cell>
          <cell r="C2630" t="str">
            <v>M2</v>
          </cell>
          <cell r="D2630">
            <v>114.66</v>
          </cell>
        </row>
        <row r="2631">
          <cell r="A2631">
            <v>117</v>
          </cell>
          <cell r="B2631" t="str">
            <v>PISO DE ALTA RESISTENCIA</v>
          </cell>
          <cell r="C2631" t="str">
            <v/>
          </cell>
          <cell r="D2631" t="str">
            <v/>
          </cell>
        </row>
        <row r="2632">
          <cell r="A2632">
            <v>72136</v>
          </cell>
          <cell r="B2632" t="str">
            <v>PISO INDUSTRIAL ALTA RESISTENCIA ESPESSURA 8MM, INCLUSO JUNTAS DE DILATACAO PLASTICAS E POLIMENTO MECANIZADO</v>
          </cell>
          <cell r="C2632" t="str">
            <v>M2</v>
          </cell>
          <cell r="D2632">
            <v>42.97</v>
          </cell>
        </row>
        <row r="2633">
          <cell r="A2633">
            <v>72137</v>
          </cell>
          <cell r="B2633" t="str">
            <v>PISO INDUSTRIAL ALTA RESISTENCIA ESPESSURA 12MM, INCLUSO JUNTAS DE DILATACAO PLASTICAS E POLIMENTO MECANIZADO</v>
          </cell>
          <cell r="C2633" t="str">
            <v>M2</v>
          </cell>
          <cell r="D2633">
            <v>53.57</v>
          </cell>
        </row>
        <row r="2634">
          <cell r="A2634">
            <v>72815</v>
          </cell>
          <cell r="B2634" t="str">
            <v>PISO COM REVESTIMENTO EPOXI</v>
          </cell>
          <cell r="C2634" t="str">
            <v>M2</v>
          </cell>
          <cell r="D2634">
            <v>25.63</v>
          </cell>
        </row>
        <row r="2635">
          <cell r="A2635">
            <v>118</v>
          </cell>
          <cell r="B2635" t="str">
            <v>PISO GRANILITE/MARMORITE</v>
          </cell>
          <cell r="C2635" t="str">
            <v/>
          </cell>
          <cell r="D2635" t="str">
            <v/>
          </cell>
        </row>
        <row r="2636">
          <cell r="A2636">
            <v>9691</v>
          </cell>
          <cell r="B2636" t="str">
            <v>PISO EM GRANILITE BRANCO, INCLUSO JUNTAS DE DILATACAO PLASTICAS E POLIMENTO MECANIZADO</v>
          </cell>
          <cell r="C2636" t="str">
            <v>M2</v>
          </cell>
          <cell r="D2636">
            <v>56.48</v>
          </cell>
        </row>
        <row r="2637">
          <cell r="A2637">
            <v>119</v>
          </cell>
          <cell r="B2637" t="str">
            <v>PISO DE MARMORE/GRANITO</v>
          </cell>
          <cell r="C2637" t="str">
            <v/>
          </cell>
          <cell r="D2637" t="str">
            <v/>
          </cell>
        </row>
        <row r="2638">
          <cell r="A2638">
            <v>72138</v>
          </cell>
          <cell r="B2638" t="str">
            <v>PISO EM GRANITO BRANCO 50X50CM LEVIGADO ESPESSURA 2CM, ASSENTADO COM ARGAMASSA COLANTE DUPLA COLAGEM, COM REJUNTAMENTO EM CIMENTO BRANCO</v>
          </cell>
          <cell r="C2638" t="str">
            <v>M2</v>
          </cell>
          <cell r="D2638">
            <v>187.17</v>
          </cell>
        </row>
        <row r="2639">
          <cell r="A2639">
            <v>121</v>
          </cell>
          <cell r="B2639" t="str">
            <v>SOLEIRA DE GRANILITE, MARMORITE E OUTROS</v>
          </cell>
          <cell r="C2639" t="str">
            <v/>
          </cell>
          <cell r="D2639" t="str">
            <v/>
          </cell>
        </row>
        <row r="2640">
          <cell r="A2640">
            <v>74159</v>
          </cell>
          <cell r="B2640" t="str">
            <v>SOLEIRA DE ARDOSIA</v>
          </cell>
          <cell r="C2640" t="str">
            <v/>
          </cell>
          <cell r="D2640" t="str">
            <v/>
          </cell>
        </row>
        <row r="2641">
          <cell r="A2641" t="str">
            <v>74159/001</v>
          </cell>
          <cell r="B2641" t="str">
            <v>SOLEIRA EM ARDOSIA, LARGURA 15CM, ASSENTADA COM ARGAMASSA DE CIMENTO EAREIA</v>
          </cell>
          <cell r="C2641" t="str">
            <v>M</v>
          </cell>
          <cell r="D2641">
            <v>11.77</v>
          </cell>
        </row>
        <row r="2642">
          <cell r="A2642">
            <v>74191</v>
          </cell>
          <cell r="B2642" t="str">
            <v>SOLEIRA DE CIMENTO</v>
          </cell>
          <cell r="C2642" t="str">
            <v/>
          </cell>
          <cell r="D2642" t="str">
            <v/>
          </cell>
        </row>
        <row r="2643">
          <cell r="A2643" t="str">
            <v>74191/001</v>
          </cell>
          <cell r="B2643" t="str">
            <v>SOLEIRA DE CIMENTO ALISADO, LARGURA 15CM, COM IMPERMEABILIZANTE</v>
          </cell>
          <cell r="C2643" t="str">
            <v>M</v>
          </cell>
          <cell r="D2643">
            <v>2.33</v>
          </cell>
        </row>
        <row r="2644">
          <cell r="A2644">
            <v>74192</v>
          </cell>
          <cell r="B2644" t="str">
            <v>SOLEIRA DE MARMORITE</v>
          </cell>
          <cell r="C2644" t="str">
            <v/>
          </cell>
          <cell r="D2644" t="str">
            <v/>
          </cell>
        </row>
        <row r="2645">
          <cell r="A2645" t="str">
            <v>74192/001</v>
          </cell>
          <cell r="B2645" t="str">
            <v>SOLEIRA DE MARMORITE PRE-MOLDADA, LARGURA 15CM, ASSENTADA COM ARGAMASSA DE CIMENTO E AREIA</v>
          </cell>
          <cell r="C2645" t="str">
            <v>M</v>
          </cell>
          <cell r="D2645">
            <v>37.33</v>
          </cell>
        </row>
        <row r="2646">
          <cell r="A2646">
            <v>122</v>
          </cell>
          <cell r="B2646" t="str">
            <v>SOLEIRA DE MARMORE/GRANITO</v>
          </cell>
          <cell r="C2646" t="str">
            <v/>
          </cell>
          <cell r="D2646" t="str">
            <v/>
          </cell>
        </row>
        <row r="2647">
          <cell r="A2647">
            <v>74111</v>
          </cell>
          <cell r="B2647" t="str">
            <v>SOLEIRA MARMORE BRANCO</v>
          </cell>
          <cell r="C2647" t="str">
            <v/>
          </cell>
          <cell r="D2647" t="str">
            <v/>
          </cell>
        </row>
        <row r="2648">
          <cell r="A2648" t="str">
            <v>74111/001</v>
          </cell>
          <cell r="B2648" t="str">
            <v>SOLEIRA DE MARMORE BRANCO, LARGURA 5CM, ESPESSURA 3CM, ASSENTADA COM ARGAMASSA COLANTE</v>
          </cell>
          <cell r="C2648" t="str">
            <v>M</v>
          </cell>
          <cell r="D2648">
            <v>29.94</v>
          </cell>
        </row>
        <row r="2649">
          <cell r="A2649">
            <v>130</v>
          </cell>
          <cell r="B2649" t="str">
            <v>RODAPE DE MADEIRA</v>
          </cell>
          <cell r="C2649" t="str">
            <v/>
          </cell>
          <cell r="D2649" t="str">
            <v/>
          </cell>
        </row>
        <row r="2650">
          <cell r="A2650">
            <v>72194</v>
          </cell>
          <cell r="B2650" t="str">
            <v>RECOLOCACAO DE RODAPE DE MADEIRA E CORDAO, CONSIDERANDO REAPROVEITAMENTO DO MATERIAL</v>
          </cell>
          <cell r="C2650" t="str">
            <v>M</v>
          </cell>
          <cell r="D2650">
            <v>7.32</v>
          </cell>
        </row>
        <row r="2651">
          <cell r="A2651">
            <v>73886</v>
          </cell>
          <cell r="B2651" t="str">
            <v>RODAPES DE MADEIRA</v>
          </cell>
          <cell r="C2651" t="str">
            <v/>
          </cell>
          <cell r="D2651" t="str">
            <v/>
          </cell>
        </row>
        <row r="2652">
          <cell r="A2652" t="str">
            <v>73886/001</v>
          </cell>
          <cell r="B2652" t="str">
            <v>RODAPE EM MADEIRA, ALTURA 7CM, FIXADO EM PECAS DE MADEIRA</v>
          </cell>
          <cell r="C2652" t="str">
            <v>M</v>
          </cell>
          <cell r="D2652">
            <v>9.93</v>
          </cell>
        </row>
        <row r="2653">
          <cell r="A2653">
            <v>131</v>
          </cell>
          <cell r="B2653" t="str">
            <v>RODAPE CERAMICO</v>
          </cell>
          <cell r="C2653" t="str">
            <v/>
          </cell>
          <cell r="D2653" t="str">
            <v/>
          </cell>
        </row>
        <row r="2654">
          <cell r="A2654">
            <v>73985</v>
          </cell>
          <cell r="B2654" t="str">
            <v>RODAPE CERAMICA ESMALTADA</v>
          </cell>
          <cell r="C2654" t="str">
            <v/>
          </cell>
          <cell r="D2654" t="str">
            <v/>
          </cell>
        </row>
        <row r="2655">
          <cell r="A2655" t="str">
            <v>73985/001</v>
          </cell>
          <cell r="B2655" t="str">
            <v>RODAPE EM CERAMICA ESMALTADA LINHA POPULAR PEI-4, ASSENTADA COM ARGAMASSA FABRICADA NO LOCAL, COM REJUNTAMENTO EM CIMENTO BRANCO</v>
          </cell>
          <cell r="C2655" t="str">
            <v>M</v>
          </cell>
          <cell r="D2655">
            <v>7.03</v>
          </cell>
        </row>
        <row r="2656">
          <cell r="A2656">
            <v>164</v>
          </cell>
          <cell r="B2656" t="str">
            <v>RODAPE DE MARMORE,GRANITO,MARMORITE,GRANILITE E OUTROS</v>
          </cell>
          <cell r="C2656" t="str">
            <v/>
          </cell>
          <cell r="D2656" t="str">
            <v/>
          </cell>
        </row>
        <row r="2657">
          <cell r="A2657">
            <v>6123</v>
          </cell>
          <cell r="B2657" t="str">
            <v>RODAPE EM ARGAMASSA TRACO 1:0,5:5 (CIMENTO, CAL E AREIA), LARGURA 8CM,PREPARO MECANICO</v>
          </cell>
          <cell r="C2657" t="str">
            <v>M</v>
          </cell>
          <cell r="D2657">
            <v>7.55</v>
          </cell>
        </row>
        <row r="2658">
          <cell r="A2658">
            <v>40904</v>
          </cell>
          <cell r="B2658" t="str">
            <v>RODAPE EM PEDRA ARDOSIA, LARGURA 8CM, ASSENTADA COM ARGAMASSA DE CIMENTO, CAL E AREIA, COM REJUNTAMENTO EM CIMENTO BRANCO</v>
          </cell>
          <cell r="C2658" t="str">
            <v>ML</v>
          </cell>
          <cell r="D2658">
            <v>12.68</v>
          </cell>
        </row>
        <row r="2659">
          <cell r="A2659">
            <v>73630</v>
          </cell>
          <cell r="B2659" t="str">
            <v>RODAPE EM CONCRETO CANTO VIVO, INCLUSO POLIMENTO MECANICO</v>
          </cell>
          <cell r="C2659" t="str">
            <v>M</v>
          </cell>
          <cell r="D2659">
            <v>5.42</v>
          </cell>
        </row>
        <row r="2660">
          <cell r="A2660">
            <v>73742</v>
          </cell>
          <cell r="B2660" t="str">
            <v>RODAPE DE GRANITO</v>
          </cell>
          <cell r="C2660" t="str">
            <v/>
          </cell>
          <cell r="D2660" t="str">
            <v/>
          </cell>
        </row>
        <row r="2661">
          <cell r="A2661" t="str">
            <v>73742/001</v>
          </cell>
          <cell r="B2661" t="str">
            <v>RODAPE EM MARMORE BRANCO, ESPESSURA 7CM</v>
          </cell>
          <cell r="C2661" t="str">
            <v>M</v>
          </cell>
          <cell r="D2661">
            <v>21.39</v>
          </cell>
        </row>
        <row r="2662">
          <cell r="A2662">
            <v>73808</v>
          </cell>
          <cell r="B2662" t="str">
            <v>RODAPE DE ARGAMASSA DE ALTA RESISTENCIA DUBERTON, KORODUR OU SIMILAR,COM 10,0 CM DE ALTURA E COM ACABAMENTO RASPADO</v>
          </cell>
          <cell r="C2662" t="str">
            <v/>
          </cell>
          <cell r="D2662" t="str">
            <v/>
          </cell>
        </row>
        <row r="2663">
          <cell r="A2663" t="str">
            <v>73808/001</v>
          </cell>
          <cell r="B2663" t="str">
            <v>RODAPE EM ARGAMASSA COM AGREGADO DE ALTA RESISTENCIA, ALTURA 10CM</v>
          </cell>
          <cell r="C2663" t="str">
            <v>M</v>
          </cell>
          <cell r="D2663">
            <v>22.63</v>
          </cell>
        </row>
        <row r="2664">
          <cell r="A2664">
            <v>73850</v>
          </cell>
          <cell r="B2664" t="str">
            <v>RODAPE DE MARMORITE</v>
          </cell>
          <cell r="C2664" t="str">
            <v/>
          </cell>
          <cell r="D2664" t="str">
            <v/>
          </cell>
        </row>
        <row r="2665">
          <cell r="A2665" t="str">
            <v>73850/001</v>
          </cell>
          <cell r="B2665" t="str">
            <v>RODAPE EM MARMORITE, ALTURA 10CM</v>
          </cell>
          <cell r="C2665" t="str">
            <v>M</v>
          </cell>
          <cell r="D2665">
            <v>12.64</v>
          </cell>
        </row>
        <row r="2666">
          <cell r="A2666">
            <v>258</v>
          </cell>
          <cell r="B2666" t="str">
            <v>PISO CONCRETO</v>
          </cell>
          <cell r="C2666" t="str">
            <v/>
          </cell>
          <cell r="D2666" t="str">
            <v/>
          </cell>
        </row>
        <row r="2667">
          <cell r="A2667">
            <v>68325</v>
          </cell>
          <cell r="B2667" t="str">
            <v>PISO LAMINADO EM CONCRETO 20 MPA PREPARO MECANICO, ESPESSURA 7CM, INCLUSO SELANTE ELASTICO A BASE DE POLIURETANO</v>
          </cell>
          <cell r="C2667" t="str">
            <v>M2</v>
          </cell>
          <cell r="D2667">
            <v>35.24</v>
          </cell>
        </row>
        <row r="2668">
          <cell r="A2668">
            <v>68333</v>
          </cell>
          <cell r="B2668" t="str">
            <v>PISO EM CONCRETO DESEMPENADO PARA QUADRAS POLIESPORTIVAS PREPARO MECANICO, ESPESSURA 7CM, INCLUSO JUNTAS DE DILATACAO E LASTRO IMPERMEABILIZADO</v>
          </cell>
          <cell r="C2668" t="str">
            <v>M2</v>
          </cell>
          <cell r="D2668">
            <v>30.77</v>
          </cell>
        </row>
        <row r="2669">
          <cell r="A2669">
            <v>72182</v>
          </cell>
          <cell r="B2669" t="str">
            <v>PISO EM CONCRETO PARA QUADRAS POLIESPORTIVAS, CONCRETO PREPARO MECANICO 20MPA, ESPESSURA 7CM, INCLUSO POLIMENTO E JUNTAS EM POLIURETANO 2X2M</v>
          </cell>
          <cell r="C2669" t="str">
            <v>M2</v>
          </cell>
          <cell r="D2669">
            <v>39.119999999999997</v>
          </cell>
        </row>
        <row r="2670">
          <cell r="A2670">
            <v>72183</v>
          </cell>
          <cell r="B2670" t="str">
            <v>PISO EM CONCRETO ESTRUTURAL 20MPA PREPARO MECANICO, COM ARMACAO EM TELA SOLDADA</v>
          </cell>
          <cell r="C2670" t="str">
            <v>M2</v>
          </cell>
          <cell r="D2670">
            <v>54.66</v>
          </cell>
        </row>
        <row r="2671">
          <cell r="A2671">
            <v>72195</v>
          </cell>
          <cell r="B2671" t="str">
            <v>LAJOTA PRE-MOLDADA DE CONCRETO, ESPESSURA 7CM, COM JUNTA EM GRAMA</v>
          </cell>
          <cell r="C2671" t="str">
            <v>M2</v>
          </cell>
          <cell r="D2671">
            <v>35.869999999999997</v>
          </cell>
        </row>
        <row r="2672">
          <cell r="A2672">
            <v>72196</v>
          </cell>
          <cell r="B2672" t="str">
            <v>REBAIXAMENTO DE GUIA DE CONCRETO</v>
          </cell>
          <cell r="C2672" t="str">
            <v>M</v>
          </cell>
          <cell r="D2672">
            <v>14.3</v>
          </cell>
        </row>
        <row r="2673">
          <cell r="A2673">
            <v>74147</v>
          </cell>
          <cell r="B2673" t="str">
            <v>PISO C/BLOKRET H=8CM PRE-FABRICADO, INCLUSIVE COLCHAO AREIA H=6,0CM</v>
          </cell>
          <cell r="C2673" t="str">
            <v/>
          </cell>
          <cell r="D2673" t="str">
            <v/>
          </cell>
        </row>
        <row r="2674">
          <cell r="A2674" t="str">
            <v>74147/001</v>
          </cell>
          <cell r="B2674" t="str">
            <v>PISO EM BLOCO SEXTAVADO 30X30CM, ESPESSURA 8CM, ASSENTADO SOBRE COLCHAO DE AREIA ESPESSURA 6CM</v>
          </cell>
          <cell r="C2674" t="str">
            <v>M2</v>
          </cell>
          <cell r="D2674">
            <v>42.63</v>
          </cell>
        </row>
        <row r="2675">
          <cell r="A2675">
            <v>264</v>
          </cell>
          <cell r="B2675" t="str">
            <v>REGULARIZACAO DE CONTRA-PISOS E OUTRAS SUPERFICIES</v>
          </cell>
          <cell r="C2675" t="str">
            <v/>
          </cell>
          <cell r="D2675" t="str">
            <v/>
          </cell>
        </row>
        <row r="2676">
          <cell r="A2676">
            <v>6051</v>
          </cell>
          <cell r="B2676" t="str">
            <v>REGULARIZACAO DE PISO/BASE EM ARGAMASSA TRACO 1:0,5:5 (CIMENTO, CAL EAREIA), ESPESSURA 2,5CM, PREPARO MECANICO</v>
          </cell>
          <cell r="C2676" t="str">
            <v>M2</v>
          </cell>
          <cell r="D2676">
            <v>11.59</v>
          </cell>
        </row>
        <row r="2677">
          <cell r="A2677">
            <v>73920</v>
          </cell>
          <cell r="B2677" t="str">
            <v>PREPARACAO SUB BASE P/PAVIM EM PEDRA PORTUGUESA</v>
          </cell>
          <cell r="C2677" t="str">
            <v/>
          </cell>
          <cell r="D2677" t="str">
            <v/>
          </cell>
        </row>
        <row r="2678">
          <cell r="A2678" t="str">
            <v>73920/001</v>
          </cell>
          <cell r="B2678" t="str">
            <v>REGULARIZACAO DE PISO/BASE EM ARGAMASSA TRACO 1:3 (CIMENTO E AREIA), ESPESSURA 2,0CM, PREPARO MANUAL</v>
          </cell>
          <cell r="C2678" t="str">
            <v>M2</v>
          </cell>
          <cell r="D2678">
            <v>9.74</v>
          </cell>
        </row>
        <row r="2679">
          <cell r="A2679" t="str">
            <v>73920/002</v>
          </cell>
          <cell r="B2679" t="str">
            <v>REGULARIZACAO DE PISO/BASE EM ARGAMASSA TRACO 1:3 (CIMENTO E AREIA), ESPESSURA 3,0CM, PREPARO MANUAL</v>
          </cell>
          <cell r="C2679" t="str">
            <v>M2</v>
          </cell>
          <cell r="D2679">
            <v>13.82</v>
          </cell>
        </row>
        <row r="2680">
          <cell r="A2680" t="str">
            <v>73920/003</v>
          </cell>
          <cell r="B2680" t="str">
            <v>REGULARIZACAO DE PISO/BASE EM ARGAMASSA TRACO 1:4 (CIMENTO E AREIA), ESPESSURA 3,0CM, PREPARO MANUAL</v>
          </cell>
          <cell r="C2680" t="str">
            <v>M2</v>
          </cell>
          <cell r="D2680">
            <v>12.46</v>
          </cell>
        </row>
        <row r="2681">
          <cell r="A2681" t="str">
            <v>73920/004</v>
          </cell>
          <cell r="B2681" t="str">
            <v>REGULARIZACAO DE PISO/BASE EM ARGAMASSA TRACO 1:5 (CIMENTO E AREIA), ESPESSURA 2,0CM, PREPARO MANUAL</v>
          </cell>
          <cell r="C2681" t="str">
            <v>M2</v>
          </cell>
          <cell r="D2681">
            <v>8.19</v>
          </cell>
        </row>
        <row r="2682">
          <cell r="A2682" t="str">
            <v>73920/005</v>
          </cell>
          <cell r="B2682" t="str">
            <v>REGULARIZACAO DE PISO/BASE EM ARGAMASSA TRACO 1:5 (CIMENTO E AREIA), ESPESSURA 3,0CM, PREPARO MANUAL</v>
          </cell>
          <cell r="C2682" t="str">
            <v>M2</v>
          </cell>
          <cell r="D2682">
            <v>11.49</v>
          </cell>
        </row>
        <row r="2683">
          <cell r="A2683" t="str">
            <v>73920/006</v>
          </cell>
          <cell r="B2683" t="str">
            <v>REGULARIZACAO DE PISO/BASE EM ARGAMASSA TRACO 1:5 (CIMENTO E AREIA), ESPESSURA 5,0CM, PREPARO MANUAL</v>
          </cell>
          <cell r="C2683" t="str">
            <v>M2</v>
          </cell>
          <cell r="D2683">
            <v>19.68</v>
          </cell>
        </row>
        <row r="2684">
          <cell r="A2684">
            <v>73977</v>
          </cell>
          <cell r="B2684" t="str">
            <v>REGULARIZACAO DE BASE C/ARG. 1:3 CIM/AREIA SEM PENEIRAR</v>
          </cell>
          <cell r="C2684" t="str">
            <v/>
          </cell>
          <cell r="D2684" t="str">
            <v/>
          </cell>
        </row>
        <row r="2685">
          <cell r="A2685" t="str">
            <v>73977/001</v>
          </cell>
          <cell r="B2685" t="str">
            <v>REGULARIZACAO DE PISO/BASE EM ARGAMASSA TRACO 1:3 (CIMENTO E AREIA GROSSA SEM PENEIRAR), ESPESSURA 3,0CM, PREPARO MECANICO</v>
          </cell>
          <cell r="C2685" t="str">
            <v>M2</v>
          </cell>
          <cell r="D2685">
            <v>13.32</v>
          </cell>
        </row>
        <row r="2686">
          <cell r="A2686" t="str">
            <v>73977/002</v>
          </cell>
          <cell r="B2686" t="str">
            <v>REGULARIZACAO DE PISO/BASE EM ARGAMASSA TRACO 1:3 (CIMENTO E AREIA GROSSA SEM PENEIRAR), ESPESSURA 5,0CM, PREPARO MECANICO</v>
          </cell>
          <cell r="C2686" t="str">
            <v>M2</v>
          </cell>
          <cell r="D2686">
            <v>19.559999999999999</v>
          </cell>
        </row>
        <row r="2687">
          <cell r="A2687">
            <v>74095</v>
          </cell>
          <cell r="B2687" t="str">
            <v>ACABAMENTO DESEMPOLADO DE LAJE DE CONCRETO</v>
          </cell>
          <cell r="C2687" t="str">
            <v/>
          </cell>
          <cell r="D2687" t="str">
            <v/>
          </cell>
        </row>
        <row r="2688">
          <cell r="A2688" t="str">
            <v>74095/001</v>
          </cell>
          <cell r="B2688" t="str">
            <v>ACABAMENTO DESEMPOLADO DE LAJE DE CONCRETO SIMPLES</v>
          </cell>
          <cell r="C2688" t="str">
            <v>M2</v>
          </cell>
          <cell r="D2688">
            <v>6.75</v>
          </cell>
        </row>
        <row r="2689">
          <cell r="A2689">
            <v>299</v>
          </cell>
          <cell r="B2689" t="str">
            <v>LASTROS (AREIA, BRITA, CASCALHO ETC)</v>
          </cell>
          <cell r="C2689" t="str">
            <v/>
          </cell>
          <cell r="D2689" t="str">
            <v/>
          </cell>
        </row>
        <row r="2690">
          <cell r="A2690">
            <v>73907</v>
          </cell>
          <cell r="B2690" t="str">
            <v>CONTRAPISO/LASTRO CONCRETO</v>
          </cell>
          <cell r="C2690" t="str">
            <v/>
          </cell>
          <cell r="D2690" t="str">
            <v/>
          </cell>
        </row>
        <row r="2691">
          <cell r="A2691" t="str">
            <v>73907/001</v>
          </cell>
          <cell r="B2691" t="str">
            <v>LASTRO DE CONCRETO TRACO 1:2,5:5, ESPESSURA 8CM, PREPARO MECANICO</v>
          </cell>
          <cell r="C2691" t="str">
            <v>M2</v>
          </cell>
          <cell r="D2691">
            <v>32.99</v>
          </cell>
        </row>
        <row r="2692">
          <cell r="A2692" t="str">
            <v>73907/002</v>
          </cell>
          <cell r="B2692" t="str">
            <v>LASTRO DE CONCRETO TRACO 1:2,5:5, ESPESSURA 7CM, PREPARO MECANICO</v>
          </cell>
          <cell r="C2692" t="str">
            <v>M2</v>
          </cell>
          <cell r="D2692">
            <v>29.15</v>
          </cell>
        </row>
        <row r="2693">
          <cell r="A2693" t="str">
            <v>73907/003</v>
          </cell>
          <cell r="B2693" t="str">
            <v>CONTRAPISO/LASTRO CONCRETO 1:3:6 S/BETONEIRA E=5CM</v>
          </cell>
          <cell r="C2693" t="str">
            <v>M2</v>
          </cell>
          <cell r="D2693">
            <v>21.47</v>
          </cell>
        </row>
        <row r="2694">
          <cell r="A2694" t="str">
            <v>73907/004</v>
          </cell>
          <cell r="B2694" t="str">
            <v>LASTRO DE CONCRETO TRACO 1:2,5:5, ESPESSURA 3CM, PREPARO MECANICO</v>
          </cell>
          <cell r="C2694" t="str">
            <v>M2</v>
          </cell>
          <cell r="D2694">
            <v>13.79</v>
          </cell>
        </row>
        <row r="2695">
          <cell r="A2695" t="str">
            <v>73907/005</v>
          </cell>
          <cell r="B2695" t="str">
            <v>LASTRO DE CONCRETO TRACO 1:3:5, ESPESSURA 7CM, PREPARO MECANICO</v>
          </cell>
          <cell r="C2695" t="str">
            <v>M2</v>
          </cell>
          <cell r="D2695">
            <v>28.4</v>
          </cell>
        </row>
        <row r="2696">
          <cell r="A2696" t="str">
            <v>73907/006</v>
          </cell>
          <cell r="B2696" t="str">
            <v>LASTRO DE CONCRETO TRACO 1:4:8, ESPESSURA 3CM, PREPARO MECANICO</v>
          </cell>
          <cell r="C2696" t="str">
            <v>M2</v>
          </cell>
          <cell r="D2696">
            <v>12.84</v>
          </cell>
        </row>
        <row r="2697">
          <cell r="A2697" t="str">
            <v>73907/007</v>
          </cell>
          <cell r="B2697" t="str">
            <v>LASTRO DE CONCRETO TRACO 1:3:5, ESPESSURA 5CM, PREPARO MECANICO</v>
          </cell>
          <cell r="C2697" t="str">
            <v>M2</v>
          </cell>
          <cell r="D2697">
            <v>20.94</v>
          </cell>
        </row>
        <row r="2698">
          <cell r="A2698" t="str">
            <v>73907/008</v>
          </cell>
          <cell r="B2698" t="str">
            <v>LASTRO DE CONCRETO TRACO 1:3:5, ESPESSURA 8CM, PREPARO MECANICO</v>
          </cell>
          <cell r="C2698" t="str">
            <v>M2</v>
          </cell>
          <cell r="D2698">
            <v>32.130000000000003</v>
          </cell>
        </row>
        <row r="2699">
          <cell r="A2699" t="str">
            <v>73907/009</v>
          </cell>
          <cell r="B2699" t="str">
            <v>LASTRO DE CONCRETO TRACO 1:3:5, ESPESSURA 3CM, PREPARO MECANICO</v>
          </cell>
          <cell r="C2699" t="str">
            <v>M2</v>
          </cell>
          <cell r="D2699">
            <v>13.47</v>
          </cell>
        </row>
        <row r="2700">
          <cell r="A2700" t="str">
            <v>73907/010</v>
          </cell>
          <cell r="B2700" t="str">
            <v>LASTRO DE CONCRETO TRACO 1:3:5, ESPESSURA 10CM</v>
          </cell>
          <cell r="C2700" t="str">
            <v>M2</v>
          </cell>
          <cell r="D2700">
            <v>39.6</v>
          </cell>
        </row>
        <row r="2701">
          <cell r="A2701" t="str">
            <v>73907/011</v>
          </cell>
          <cell r="B2701" t="str">
            <v>LASTRO DE CONCRETO TRACO 1:4:8, ESPESSURA 10CM, PREPARO MECANICO</v>
          </cell>
          <cell r="C2701" t="str">
            <v>M2</v>
          </cell>
          <cell r="D2701">
            <v>37.49</v>
          </cell>
        </row>
        <row r="2702">
          <cell r="A2702" t="str">
            <v>73907/012</v>
          </cell>
          <cell r="B2702" t="str">
            <v>LASTRO DE CONCRETO TRACO 1:2,5:5, ESPESSURA 10CM, PREPARO MECANICO</v>
          </cell>
          <cell r="C2702" t="str">
            <v>M2</v>
          </cell>
          <cell r="D2702">
            <v>40.67</v>
          </cell>
        </row>
        <row r="2703">
          <cell r="A2703">
            <v>73919</v>
          </cell>
          <cell r="B2703" t="str">
            <v>CONTRAPISO ARGAMASSA CIMENTO/AREIA</v>
          </cell>
          <cell r="C2703" t="str">
            <v/>
          </cell>
          <cell r="D2703" t="str">
            <v/>
          </cell>
        </row>
        <row r="2704">
          <cell r="A2704" t="str">
            <v>73919/001</v>
          </cell>
          <cell r="B2704" t="str">
            <v>CONTRAPISO EM ARGAMASSA TRACO 1:4 (CIMENTO E AREIA), ESPESSURA 6CM, PREPARO MANUAL</v>
          </cell>
          <cell r="C2704" t="str">
            <v>M2</v>
          </cell>
          <cell r="D2704">
            <v>25.71</v>
          </cell>
        </row>
        <row r="2705">
          <cell r="A2705" t="str">
            <v>73919/002</v>
          </cell>
          <cell r="B2705" t="str">
            <v>CONTRAPISO EM ARGAMASSA TRACO 1:4 (CIMENTO E AREIA), ESPESSURA 5CM, PREPARO MANUAL</v>
          </cell>
          <cell r="C2705" t="str">
            <v>M2</v>
          </cell>
          <cell r="D2705">
            <v>21.29</v>
          </cell>
        </row>
        <row r="2706">
          <cell r="A2706" t="str">
            <v>73919/003</v>
          </cell>
          <cell r="B2706" t="str">
            <v>CONTRAPISO EM ARGAMASSA TRACO 1:4 (CIMENTO E AREIA), ESPESSURA 4CM, PREPARO MANUAL</v>
          </cell>
          <cell r="C2706" t="str">
            <v>M2</v>
          </cell>
          <cell r="D2706">
            <v>16.87</v>
          </cell>
        </row>
        <row r="2707">
          <cell r="A2707" t="str">
            <v>73919/004</v>
          </cell>
          <cell r="B2707" t="str">
            <v>CONTRAPISO EM ARGAMASSA TRACO 1:4 (CIMENTO E AREIA), ESPESSURA 7CM, PREPARO MANUAL</v>
          </cell>
          <cell r="C2707" t="str">
            <v>M2</v>
          </cell>
          <cell r="D2707">
            <v>28.54</v>
          </cell>
        </row>
        <row r="2708">
          <cell r="A2708" t="str">
            <v>73919/005</v>
          </cell>
          <cell r="B2708" t="str">
            <v>CONTRAPISO EM ARGAMASSA TRACO 1:3 (CIMENTO E AREIA), INTERNO SOBRE LAJE, ADERIDO, ESPESSURA 2,5CM, PREPARO MECANICO</v>
          </cell>
          <cell r="C2708" t="str">
            <v>M2</v>
          </cell>
          <cell r="D2708">
            <v>16.37</v>
          </cell>
        </row>
        <row r="2709">
          <cell r="A2709" t="str">
            <v>73919/006</v>
          </cell>
          <cell r="B2709" t="str">
            <v>CONTRAPISO EM ARGAMASSA TRACO 1:4 (CIMENTO E AREIA), INTERNO SOBRE LAJE, ADERIDO, ESPESSURA 2,5CM, PREPARO MECANICO</v>
          </cell>
          <cell r="C2709" t="str">
            <v>M2</v>
          </cell>
          <cell r="D2709">
            <v>15.94</v>
          </cell>
        </row>
        <row r="2710">
          <cell r="A2710" t="str">
            <v>73919/007</v>
          </cell>
          <cell r="B2710" t="str">
            <v>CONTRAPISO EM ARGAMASSA TRACO 1:5 (CIMENTO E AREIA), INTERNO SOBRE LAJE, ADERIDO, ESPESSURA 2,5CM, PREPARO MECANICO</v>
          </cell>
          <cell r="C2710" t="str">
            <v>M2</v>
          </cell>
          <cell r="D2710">
            <v>15.18</v>
          </cell>
        </row>
        <row r="2711">
          <cell r="A2711" t="str">
            <v>73919/008</v>
          </cell>
          <cell r="B2711" t="str">
            <v>CONTRAPISO EM ARGAMASSA TRACO 1:6 (CIMENTO E AREIA), INTERNO SOBRE LAJE, ADERIDO, ESPESSURA 2,5CM, PREPARO MECANICO</v>
          </cell>
          <cell r="C2711" t="str">
            <v>M2</v>
          </cell>
          <cell r="D2711">
            <v>14.65</v>
          </cell>
        </row>
        <row r="2712">
          <cell r="A2712" t="str">
            <v>73919/009</v>
          </cell>
          <cell r="B2712" t="str">
            <v>CONTRAPISO EM ARGAMASSA TRACO 1:4 (CIMENTO E AREIA), INTERNO SOBRE LAJE, NAO ADERIDO, ESPESSURA 3,5CM, PREPARO MECANICO</v>
          </cell>
          <cell r="C2712" t="str">
            <v>M2</v>
          </cell>
          <cell r="D2712">
            <v>20.55</v>
          </cell>
        </row>
        <row r="2713">
          <cell r="A2713" t="str">
            <v>73919/010</v>
          </cell>
          <cell r="B2713" t="str">
            <v>CONTRAPISO EM ARGAMASSA TRACO 1:5 (CIMENTO E AREIA), INTERNO SOBRE LAJE, NAO ADERIDO, ESPESSURA 3,5CM, PREPARO MECANICO</v>
          </cell>
          <cell r="C2713" t="str">
            <v>M2</v>
          </cell>
          <cell r="D2713">
            <v>19.53</v>
          </cell>
        </row>
        <row r="2714">
          <cell r="A2714" t="str">
            <v>73919/011</v>
          </cell>
          <cell r="B2714" t="str">
            <v>CONTRAPISO EM ARGAMASSA TRACO 1:6 (CIMENTO E AREIA), INTERNO SOBRE LAJE, NAO ADERIDO, ESPESSURA 3,5CM, PREPARO MECANICO</v>
          </cell>
          <cell r="C2714" t="str">
            <v>M2</v>
          </cell>
          <cell r="D2714">
            <v>18.82</v>
          </cell>
        </row>
        <row r="2715">
          <cell r="A2715">
            <v>73981</v>
          </cell>
          <cell r="B2715" t="str">
            <v>LASTRO DE CONCRETO MAGRO</v>
          </cell>
          <cell r="C2715" t="str">
            <v/>
          </cell>
          <cell r="D2715" t="str">
            <v/>
          </cell>
        </row>
        <row r="2716">
          <cell r="A2716" t="str">
            <v>73981/001</v>
          </cell>
          <cell r="B2716" t="str">
            <v>LASTRO DE CONCRETO TRACO 1:4:8, ESPESSURA 7CM, PREPARO MECANICO</v>
          </cell>
          <cell r="C2716" t="str">
            <v>M2</v>
          </cell>
          <cell r="D2716">
            <v>26.92</v>
          </cell>
        </row>
        <row r="2717">
          <cell r="A2717" t="str">
            <v>73981/002</v>
          </cell>
          <cell r="B2717" t="str">
            <v>LASTRO DE CONCRETO TRACO 1:4:8, ESPESSURA 5CM, PREPARO MECANICO</v>
          </cell>
          <cell r="C2717" t="str">
            <v>M2</v>
          </cell>
          <cell r="D2717">
            <v>19.88</v>
          </cell>
        </row>
        <row r="2718">
          <cell r="A2718" t="str">
            <v>73981/003</v>
          </cell>
          <cell r="B2718" t="str">
            <v>LASTRO DE CONCRETO TRACO 1:4:8, ESPESSURA 8CM, PREPARO MECANICO</v>
          </cell>
          <cell r="C2718" t="str">
            <v>M2</v>
          </cell>
          <cell r="D2718">
            <v>30.45</v>
          </cell>
        </row>
        <row r="2719">
          <cell r="A2719">
            <v>74048</v>
          </cell>
          <cell r="B2719" t="str">
            <v>CONTRAPISO/LASTRO CONCRETO C/IMPERMEABILIZACAO</v>
          </cell>
          <cell r="C2719" t="str">
            <v/>
          </cell>
          <cell r="D2719" t="str">
            <v/>
          </cell>
        </row>
        <row r="2720">
          <cell r="A2720" t="str">
            <v>74048/001</v>
          </cell>
          <cell r="B2720" t="str">
            <v>LASTRO DE CONCRETO TRACO 1:2,5:5, ESPESSURA 3CM, PREPARO MECANICO, INCLUSO ADITIVO IMPERMEABILIZANTE</v>
          </cell>
          <cell r="C2720" t="str">
            <v>M2</v>
          </cell>
          <cell r="D2720">
            <v>16.989999999999998</v>
          </cell>
        </row>
        <row r="2721">
          <cell r="A2721" t="str">
            <v>74048/002</v>
          </cell>
          <cell r="B2721" t="str">
            <v>LASTRO DE CONCRETO TRACO 1:2,5:5, ESPESSURA 5CM, PREPARO MECANICO, INCLUSO ADITIVO IMPERMEABILIZANTE</v>
          </cell>
          <cell r="C2721" t="str">
            <v>M2</v>
          </cell>
          <cell r="D2721">
            <v>26.8</v>
          </cell>
        </row>
        <row r="2722">
          <cell r="A2722" t="str">
            <v>74048/003</v>
          </cell>
          <cell r="B2722" t="str">
            <v>LASTRO DE CONCRETO TRACO 1:2,5:5, ESPESSURA 7CM, PREPARO MECANICO, INCLUSO ADITIVO IMPERMEABILIZANTE</v>
          </cell>
          <cell r="C2722" t="str">
            <v>M2</v>
          </cell>
          <cell r="D2722">
            <v>36.61</v>
          </cell>
        </row>
        <row r="2723">
          <cell r="A2723" t="str">
            <v>74048/004</v>
          </cell>
          <cell r="B2723" t="str">
            <v>LASTRO DE CONCRETO TRACO 1:3:5, ESPESSURA 3CM, PREPARO MECANICO, INCLUSO ADITIVO IMPERMEABILIZANTE</v>
          </cell>
          <cell r="C2723" t="str">
            <v>M2</v>
          </cell>
          <cell r="D2723">
            <v>16.670000000000002</v>
          </cell>
        </row>
        <row r="2724">
          <cell r="A2724" t="str">
            <v>74048/005</v>
          </cell>
          <cell r="B2724" t="str">
            <v>LASTRO DE CONCRETO TRACO 1:3:5, ESPESSURA 5CM, PREPARO MECANICO, INCLUSO ADITIVO IMPERMEABILIZANTE</v>
          </cell>
          <cell r="C2724" t="str">
            <v>M2</v>
          </cell>
          <cell r="D2724">
            <v>26.27</v>
          </cell>
        </row>
        <row r="2725">
          <cell r="A2725" t="str">
            <v>74048/006</v>
          </cell>
          <cell r="B2725" t="str">
            <v>LASTRO DE CONCRETO TRACO 1:3:5, ESPESSURA 7CM, PREPARO MECANICO, INCLUSO ADITIVO IMPERMEABILIZANTE</v>
          </cell>
          <cell r="C2725" t="str">
            <v>M2</v>
          </cell>
          <cell r="D2725">
            <v>35.86</v>
          </cell>
        </row>
        <row r="2726">
          <cell r="A2726" t="str">
            <v>74048/007</v>
          </cell>
          <cell r="B2726" t="str">
            <v>LASTRO DE CONCRETO TRACO 1:4:8, ESPESSURA 3CM, PREPARO MECANICO, INCLUSO ADITIVO IMPERMEABILIZANTE</v>
          </cell>
          <cell r="C2726" t="str">
            <v>M2</v>
          </cell>
          <cell r="D2726">
            <v>16.04</v>
          </cell>
        </row>
        <row r="2727">
          <cell r="A2727" t="str">
            <v>74048/008</v>
          </cell>
          <cell r="B2727" t="str">
            <v>LASTRO DE CONCRETO TRACO 1:4:8, ESPESSURA 5CM, PREPARO MECANICO, INCLUSO ADITIVO IMPERMEABILIZANTE</v>
          </cell>
          <cell r="C2727" t="str">
            <v>M2</v>
          </cell>
          <cell r="D2727">
            <v>25.21</v>
          </cell>
        </row>
        <row r="2728">
          <cell r="A2728" t="str">
            <v>74048/009</v>
          </cell>
          <cell r="B2728" t="str">
            <v>LASTRO DE CONCRETO TRACO 1:4:8, ESPESSURA 7CM, PREPARO MECANICO, INCLUSO ADITIVO IMPERMEABILIZANTE</v>
          </cell>
          <cell r="C2728" t="str">
            <v>M2</v>
          </cell>
          <cell r="D2728">
            <v>34.39</v>
          </cell>
        </row>
        <row r="2729">
          <cell r="A2729">
            <v>74249</v>
          </cell>
          <cell r="B2729" t="str">
            <v>LASTRO DE PEDRA BRITADA APILOADO</v>
          </cell>
          <cell r="C2729" t="str">
            <v/>
          </cell>
          <cell r="D2729" t="str">
            <v/>
          </cell>
        </row>
        <row r="2730">
          <cell r="A2730" t="str">
            <v>74249/001</v>
          </cell>
          <cell r="B2730" t="str">
            <v>LASTRO DE BRITA 25MM, ESPESSURA 3CM, INCLUSO COMPACTACAO MANUAL</v>
          </cell>
          <cell r="C2730" t="str">
            <v>M2</v>
          </cell>
          <cell r="D2730">
            <v>4.1500000000000004</v>
          </cell>
        </row>
        <row r="2731">
          <cell r="A2731">
            <v>308</v>
          </cell>
          <cell r="B2731" t="str">
            <v>RODAPE VINILICO/BORRACHA</v>
          </cell>
          <cell r="C2731" t="str">
            <v/>
          </cell>
          <cell r="D2731" t="str">
            <v/>
          </cell>
        </row>
        <row r="2732">
          <cell r="A2732">
            <v>72189</v>
          </cell>
          <cell r="B2732" t="str">
            <v>RODAPE VINILICO ALTURA 5CM, ESPESSURA 1MM, FIXADO COM COLA</v>
          </cell>
          <cell r="C2732" t="str">
            <v>M</v>
          </cell>
          <cell r="D2732">
            <v>11.49</v>
          </cell>
        </row>
        <row r="2733">
          <cell r="A2733">
            <v>72190</v>
          </cell>
          <cell r="B2733" t="str">
            <v>RODAPE BORRACHA LISO, ALTURA 7CM, ESPESSURA 1MM, FIXADO COM COLA</v>
          </cell>
          <cell r="C2733" t="str">
            <v>M</v>
          </cell>
          <cell r="D2733">
            <v>16.190000000000001</v>
          </cell>
        </row>
        <row r="2734">
          <cell r="A2734" t="str">
            <v>REVE</v>
          </cell>
          <cell r="B2734" t="str">
            <v>REVESTIMENTO E TRATAMENTO DE SUPERFICIES</v>
          </cell>
          <cell r="C2734" t="str">
            <v/>
          </cell>
          <cell r="D2734" t="str">
            <v/>
          </cell>
        </row>
        <row r="2735">
          <cell r="A2735">
            <v>106</v>
          </cell>
          <cell r="B2735" t="str">
            <v>CHAPISCO</v>
          </cell>
          <cell r="C2735" t="str">
            <v/>
          </cell>
          <cell r="D2735" t="str">
            <v/>
          </cell>
        </row>
        <row r="2736">
          <cell r="A2736">
            <v>5974</v>
          </cell>
          <cell r="B2736" t="str">
            <v>CHAPISCO EM PAREDES TRACO 1:4 (CIMENTO E AREIA), ESPESSURA 0,5CM, PREPARO MECANICO</v>
          </cell>
          <cell r="C2736" t="str">
            <v>M2</v>
          </cell>
          <cell r="D2736">
            <v>2.87</v>
          </cell>
        </row>
        <row r="2737">
          <cell r="A2737">
            <v>5975</v>
          </cell>
          <cell r="B2737" t="str">
            <v>CHAPISCO EM TETOS TRACO 1:3 (CIMENTO E AREIA), ESPESSURA 0,5CM, PREPARO MECANICO</v>
          </cell>
          <cell r="C2737" t="str">
            <v>M2</v>
          </cell>
          <cell r="D2737">
            <v>5.46</v>
          </cell>
        </row>
        <row r="2738">
          <cell r="A2738">
            <v>73928</v>
          </cell>
          <cell r="B2738" t="str">
            <v>CHAPISCA ARGAMASSA CIMENTO/AREIA 1:4 E=0,7CM</v>
          </cell>
          <cell r="C2738" t="str">
            <v/>
          </cell>
          <cell r="D2738" t="str">
            <v/>
          </cell>
        </row>
        <row r="2739">
          <cell r="A2739" t="str">
            <v>73928/001</v>
          </cell>
          <cell r="B2739" t="str">
            <v>CHAPISCO EM PAREDES TRACO 1:4 (CIMENTO E AREIA), ESPESSURA 0,5CM, PREPARO MANUAL</v>
          </cell>
          <cell r="C2739" t="str">
            <v>M2</v>
          </cell>
          <cell r="D2739">
            <v>3</v>
          </cell>
        </row>
        <row r="2740">
          <cell r="A2740" t="str">
            <v>73928/002</v>
          </cell>
          <cell r="B2740" t="str">
            <v>CHAPISCO TRACO 1:3 (CIMENTO E AREIA), ESPESSURA 0,5CM, PREPARO MANUAL</v>
          </cell>
          <cell r="C2740" t="str">
            <v>M2</v>
          </cell>
          <cell r="D2740">
            <v>3.23</v>
          </cell>
        </row>
        <row r="2741">
          <cell r="A2741" t="str">
            <v>73928/003</v>
          </cell>
          <cell r="B2741" t="str">
            <v>CHAPISCA ARGAMASSA CIMENTO/AREIA 1:4 E=0,7CM</v>
          </cell>
          <cell r="C2741" t="str">
            <v>M2</v>
          </cell>
          <cell r="D2741">
            <v>4.3600000000000003</v>
          </cell>
        </row>
        <row r="2742">
          <cell r="A2742" t="str">
            <v>73928/004</v>
          </cell>
          <cell r="B2742" t="str">
            <v>CHAPISCO ARGAMASSA CIMENTO/AREIA 1:6 E=0,7CM</v>
          </cell>
          <cell r="C2742" t="str">
            <v>M2</v>
          </cell>
          <cell r="D2742">
            <v>3.98</v>
          </cell>
        </row>
        <row r="2743">
          <cell r="A2743" t="str">
            <v>73928/005</v>
          </cell>
          <cell r="B2743" t="str">
            <v>CHAPISCO TRACO 1:3 (CIMENTO E AREIA), ESPESSURA 0,5CM, PREPARO MECANICO, INCLUSO ADITIVO IMPERMEABILIZANTE</v>
          </cell>
          <cell r="C2743" t="str">
            <v>M2</v>
          </cell>
          <cell r="D2743">
            <v>3.52</v>
          </cell>
        </row>
        <row r="2744">
          <cell r="A2744" t="str">
            <v>73928/006</v>
          </cell>
          <cell r="B2744" t="str">
            <v>CHAPISCO TRACO 1:4 (CIMENTO E AREIA), ESPESSURA 0,5CM, PREPARO MANUAL,INCLUSO ADITIVO IMPERMEABILIZANTE</v>
          </cell>
          <cell r="C2744" t="str">
            <v>M2</v>
          </cell>
          <cell r="D2744">
            <v>3.53</v>
          </cell>
        </row>
        <row r="2745">
          <cell r="A2745" t="str">
            <v>73928/007</v>
          </cell>
          <cell r="B2745" t="str">
            <v>CHAPISCO TRACO 1:4 (CIMENTO E PEDRISCO), ESPESSURA 0,5CM, PREPARO MANUAL</v>
          </cell>
          <cell r="C2745" t="str">
            <v>M2</v>
          </cell>
          <cell r="D2745">
            <v>4.72</v>
          </cell>
        </row>
        <row r="2746">
          <cell r="A2746">
            <v>74161</v>
          </cell>
          <cell r="B2746" t="str">
            <v>CHAPISCO EM PAREDES ARG CIM/AREIA 1:3 4=0,5CM</v>
          </cell>
          <cell r="C2746" t="str">
            <v/>
          </cell>
          <cell r="D2746" t="str">
            <v/>
          </cell>
        </row>
        <row r="2747">
          <cell r="A2747" t="str">
            <v>74161/001</v>
          </cell>
          <cell r="B2747" t="str">
            <v>CHAPISCO EM PAREDES TRACO 1:3 (CIMENTO E AREIA), ESPESSURA 0,5CM, PREPARO MECANICO</v>
          </cell>
          <cell r="C2747" t="str">
            <v>M2</v>
          </cell>
          <cell r="D2747">
            <v>3.15</v>
          </cell>
        </row>
        <row r="2748">
          <cell r="A2748">
            <v>74199</v>
          </cell>
          <cell r="B2748" t="str">
            <v>CHAPISCO RUSTICO/PAREDES ARG CIM/AREIA 1:3 E=2,0CM</v>
          </cell>
          <cell r="C2748" t="str">
            <v/>
          </cell>
          <cell r="D2748" t="str">
            <v/>
          </cell>
        </row>
        <row r="2749">
          <cell r="A2749" t="str">
            <v>74199/001</v>
          </cell>
          <cell r="B2749" t="str">
            <v>CHAPISCO RUSTICO TRACO 1:3 (CIMENTO E AREIA), ESPESSURA 2CM, PREPARO MANUAL</v>
          </cell>
          <cell r="C2749" t="str">
            <v>M2</v>
          </cell>
          <cell r="D2749">
            <v>22.2</v>
          </cell>
        </row>
        <row r="2750">
          <cell r="A2750">
            <v>107</v>
          </cell>
          <cell r="B2750" t="str">
            <v>EMBOCO</v>
          </cell>
          <cell r="C2750" t="str">
            <v/>
          </cell>
          <cell r="D2750" t="str">
            <v/>
          </cell>
        </row>
        <row r="2751">
          <cell r="A2751">
            <v>5976</v>
          </cell>
          <cell r="B2751" t="str">
            <v>EMBOCO EM TETOS TRACO 1:4 (CAL E AREIA MEDIA), ESPESSURA 1,5CM, PREPARO MANUAL</v>
          </cell>
          <cell r="C2751" t="str">
            <v>M2</v>
          </cell>
          <cell r="D2751">
            <v>13.64</v>
          </cell>
        </row>
        <row r="2752">
          <cell r="A2752">
            <v>5978</v>
          </cell>
          <cell r="B2752" t="str">
            <v>EMBOCO EM PAREDES INTERNAS TRACO 1:5 (CAL E AREIA MEDIA), ESPESSURA 2,0CM, PREPARO MANUAL</v>
          </cell>
          <cell r="C2752" t="str">
            <v>M2</v>
          </cell>
          <cell r="D2752">
            <v>12.72</v>
          </cell>
        </row>
        <row r="2753">
          <cell r="A2753">
            <v>5982</v>
          </cell>
          <cell r="B2753" t="str">
            <v>EMBOCO PAULISTA (MASSA UNICA) EM TETOS TRACO 1:2:11 (CIMENTO, CAL E AREIA), ESPESSURA 1,5CM, PREPARO MECANICO.</v>
          </cell>
          <cell r="C2753" t="str">
            <v>M2</v>
          </cell>
          <cell r="D2753">
            <v>10.98</v>
          </cell>
        </row>
        <row r="2754">
          <cell r="A2754">
            <v>5983</v>
          </cell>
          <cell r="B2754" t="str">
            <v>EMBOCO PAULISTA (MASSA UNICA) TRACO 1:1:4 (CIMENTO, CAL E AREIA), ESPESSURA 2,0CM, PREPARO MECANICO</v>
          </cell>
          <cell r="C2754" t="str">
            <v>M2</v>
          </cell>
          <cell r="D2754">
            <v>17.79</v>
          </cell>
        </row>
        <row r="2755">
          <cell r="A2755">
            <v>5984</v>
          </cell>
          <cell r="B2755" t="str">
            <v>EMBOCO TRACO 1:1:4 (CIMENTO, CAL E AREIA), ESPESSURA 2,0CM, PREPARO MECANICO, INCLUSO ADITIVO IMPERMEABILIZANTE</v>
          </cell>
          <cell r="C2755" t="str">
            <v>M2</v>
          </cell>
          <cell r="D2755">
            <v>18.73</v>
          </cell>
        </row>
        <row r="2756">
          <cell r="A2756">
            <v>5990</v>
          </cell>
          <cell r="B2756" t="str">
            <v>EMBOCO TRACO 1:2:11(CIMENTO, CAL E AREIA), ESPESSURA 2,0CM, PREPARO MECANICO.</v>
          </cell>
          <cell r="C2756" t="str">
            <v>M2</v>
          </cell>
          <cell r="D2756">
            <v>13.58</v>
          </cell>
        </row>
        <row r="2757">
          <cell r="A2757">
            <v>5991</v>
          </cell>
          <cell r="B2757" t="str">
            <v>BARRA LISA COM ARGAMASSA TRACO 1:4 (CIMENTO E AREIA GROSSA), ESPESSURA2CM, PREPARO MECANICO, INCLUSO ADITIVO IMPERMEABILIZANTE</v>
          </cell>
          <cell r="C2757" t="str">
            <v>M2</v>
          </cell>
          <cell r="D2757">
            <v>22.11</v>
          </cell>
        </row>
        <row r="2758">
          <cell r="A2758">
            <v>5992</v>
          </cell>
          <cell r="B2758" t="str">
            <v>EMBOCO PAULISTA (MASSA UNICA) TRACO 1:2:11(CIMENTO, CAL E AREIA), ESPESSURA 2,0CM, PREPARO MECANICO.</v>
          </cell>
          <cell r="C2758" t="str">
            <v>M2</v>
          </cell>
          <cell r="D2758">
            <v>15.38</v>
          </cell>
        </row>
        <row r="2759">
          <cell r="A2759">
            <v>5993</v>
          </cell>
          <cell r="B2759" t="str">
            <v>EMBOCO TRACO 1:2:8 (CIMENTO, CAL E AREIA), ESPESSURA 2,0CM, PREPARO MECANICO</v>
          </cell>
          <cell r="C2759" t="str">
            <v>M2</v>
          </cell>
          <cell r="D2759">
            <v>14.38</v>
          </cell>
        </row>
        <row r="2760">
          <cell r="A2760">
            <v>5997</v>
          </cell>
          <cell r="B2760" t="str">
            <v>BARRA LISA COM ARGAMASSA TRACO 1:4 (CIMENTO E AREIA GROSSA), ESPESSURA2CM, PREPARO MECANICO</v>
          </cell>
          <cell r="C2760" t="str">
            <v>M2</v>
          </cell>
          <cell r="D2760">
            <v>19.98</v>
          </cell>
        </row>
        <row r="2761">
          <cell r="A2761">
            <v>6435</v>
          </cell>
          <cell r="B2761" t="str">
            <v>EMBOCO INTERNO, TRACO 1,0:2,0:9,0 SOBRE CHAPISCO 1:3</v>
          </cell>
          <cell r="C2761" t="str">
            <v>M2</v>
          </cell>
          <cell r="D2761">
            <v>17.86</v>
          </cell>
        </row>
        <row r="2762">
          <cell r="A2762">
            <v>6505</v>
          </cell>
          <cell r="B2762" t="str">
            <v>EMBOCO INTERNO P/ CONSTRUCAO DE FOSSA SEPTICA TIPO OMS D = 200CM / H INT = 240 CM - TOTAL DE 16,84M2</v>
          </cell>
          <cell r="C2762" t="str">
            <v>M2</v>
          </cell>
          <cell r="D2762">
            <v>17.86</v>
          </cell>
        </row>
        <row r="2763">
          <cell r="A2763">
            <v>68055</v>
          </cell>
          <cell r="B2763" t="str">
            <v>EMBOCO TRACO 1:4 (CAL E AREIA MEDIA) + 130 KG CIMENTO, ESPESSURA 2,0CM, PREPARO MECANICO</v>
          </cell>
          <cell r="C2763" t="str">
            <v>M2</v>
          </cell>
          <cell r="D2763">
            <v>13.92</v>
          </cell>
        </row>
        <row r="2764">
          <cell r="A2764">
            <v>73741</v>
          </cell>
          <cell r="B2764" t="str">
            <v>EMBOCO C/IMPERMEABILIZANTE</v>
          </cell>
          <cell r="C2764" t="str">
            <v/>
          </cell>
          <cell r="D2764" t="str">
            <v/>
          </cell>
        </row>
        <row r="2765">
          <cell r="A2765" t="str">
            <v>73741/001</v>
          </cell>
          <cell r="B2765" t="str">
            <v>EMBOCO PAULISTA (MASSA UNICA) TRACO 1:4 (CIMENTO E AREIA), ESPESSURA 2,0CM, PREPARO MANUAL, INCLUSO ADITIVO IMPERMEABILIZANTE</v>
          </cell>
          <cell r="C2765" t="str">
            <v>M2</v>
          </cell>
          <cell r="D2765">
            <v>17.309999999999999</v>
          </cell>
        </row>
        <row r="2766">
          <cell r="A2766">
            <v>73927</v>
          </cell>
          <cell r="B2766" t="str">
            <v>EMBOCO</v>
          </cell>
          <cell r="C2766" t="str">
            <v/>
          </cell>
          <cell r="D2766" t="str">
            <v/>
          </cell>
        </row>
        <row r="2767">
          <cell r="A2767" t="str">
            <v>73927/001</v>
          </cell>
          <cell r="B2767" t="str">
            <v>EMBOCO TRACO 1:7 (CIMENTO E AREIA), ESPESSURA 1,5CM, PREPARO MANUAL</v>
          </cell>
          <cell r="C2767" t="str">
            <v>M2</v>
          </cell>
          <cell r="D2767">
            <v>11.14</v>
          </cell>
        </row>
        <row r="2768">
          <cell r="A2768" t="str">
            <v>73927/002</v>
          </cell>
          <cell r="B2768" t="str">
            <v>EMBOCO TRACO 1:4 (CIMENTO E AREIA), ESPESSURA 2,0CM, PREPARO MANUAL</v>
          </cell>
          <cell r="C2768" t="str">
            <v>M2</v>
          </cell>
          <cell r="D2768">
            <v>15.18</v>
          </cell>
        </row>
        <row r="2769">
          <cell r="A2769" t="str">
            <v>73927/003</v>
          </cell>
          <cell r="B2769" t="str">
            <v>EMBOCO TRACO 1:2:8 (CIMENTO, CAL E AREIA), ESPESSURA 1,5CM, PREPARO MANUAL</v>
          </cell>
          <cell r="C2769" t="str">
            <v>M2</v>
          </cell>
          <cell r="D2769">
            <v>11.98</v>
          </cell>
        </row>
        <row r="2770">
          <cell r="A2770" t="str">
            <v>73927/004</v>
          </cell>
          <cell r="B2770" t="str">
            <v>EMBOCO TRACO 1:2:6 (CIMENTO, CAL E AREIA), ESPESSURA 2,0CM, PREPARO MANUAL</v>
          </cell>
          <cell r="C2770" t="str">
            <v>M2</v>
          </cell>
          <cell r="D2770">
            <v>15.9</v>
          </cell>
        </row>
        <row r="2771">
          <cell r="A2771" t="str">
            <v>73927/005</v>
          </cell>
          <cell r="B2771" t="str">
            <v>EMBOCO PAULISTA (MASSA UNICA) TRACO 1:6 (CIMENTO E AREIA), ESPESSURA 2,5CM, PREPARO MANUAL</v>
          </cell>
          <cell r="C2771" t="str">
            <v>M2</v>
          </cell>
          <cell r="D2771">
            <v>16.84</v>
          </cell>
        </row>
        <row r="2772">
          <cell r="A2772" t="str">
            <v>73927/006</v>
          </cell>
          <cell r="B2772" t="str">
            <v>EMBOCO PAULISTA (MASSA UNICA) TRACO 1:1:6 (CIMENTO, CAL E AREIA), ESPESSURA 2,0CM, PREPARO MANUAL</v>
          </cell>
          <cell r="C2772" t="str">
            <v>M2</v>
          </cell>
          <cell r="D2772">
            <v>15.01</v>
          </cell>
        </row>
        <row r="2773">
          <cell r="A2773" t="str">
            <v>73927/007</v>
          </cell>
          <cell r="B2773" t="str">
            <v>EMBOCO PAULISTA (MASSA UNICA) TRACO 1:2:9 (CIMENTO, CAL E AREIA), ESPESSURA 2,0CM, PREPARO MANUAL</v>
          </cell>
          <cell r="C2773" t="str">
            <v>M2</v>
          </cell>
          <cell r="D2773">
            <v>14.59</v>
          </cell>
        </row>
        <row r="2774">
          <cell r="A2774" t="str">
            <v>73927/008</v>
          </cell>
          <cell r="B2774" t="str">
            <v>EMBOCO PAULISTA (MASSA UNICA) TRACO 1:2:8 (CIMENTO, CAL E AREIA), ESPESSURA 1,5CM, PREPARO MANUAL</v>
          </cell>
          <cell r="C2774" t="str">
            <v>M2</v>
          </cell>
          <cell r="D2774">
            <v>11.98</v>
          </cell>
        </row>
        <row r="2775">
          <cell r="A2775" t="str">
            <v>73927/009</v>
          </cell>
          <cell r="B2775" t="str">
            <v>EMBOCO PAULISTA (MASSA UNICA) TRACO 1:2:8 (CIMENTO, CAL E AREIA), ESPESSURA 2,0CM, PREPARO MANUAL</v>
          </cell>
          <cell r="C2775" t="str">
            <v>M2</v>
          </cell>
          <cell r="D2775">
            <v>14.92</v>
          </cell>
        </row>
        <row r="2776">
          <cell r="A2776" t="str">
            <v>73927/010</v>
          </cell>
          <cell r="B2776" t="str">
            <v>EMBOCO PAULISTA CIMENTO/CAL/AREIA 1:3:10 E=3,0CM</v>
          </cell>
          <cell r="C2776" t="str">
            <v>M2</v>
          </cell>
          <cell r="D2776">
            <v>27.21</v>
          </cell>
        </row>
        <row r="2777">
          <cell r="A2777" t="str">
            <v>73927/011</v>
          </cell>
          <cell r="B2777" t="str">
            <v>EMBOCO PAULISTA (MASSA UNICA) TRACO 1:3 (CIMENTO E AREIA), ESPESSURA 2,0CM, PREPARO MANUAL</v>
          </cell>
          <cell r="C2777" t="str">
            <v>M2</v>
          </cell>
          <cell r="D2777">
            <v>16.09</v>
          </cell>
        </row>
        <row r="2778">
          <cell r="A2778">
            <v>108</v>
          </cell>
          <cell r="B2778" t="str">
            <v>REBOCO</v>
          </cell>
          <cell r="C2778" t="str">
            <v/>
          </cell>
          <cell r="D2778" t="str">
            <v/>
          </cell>
        </row>
        <row r="2779">
          <cell r="A2779">
            <v>5994</v>
          </cell>
          <cell r="B2779" t="str">
            <v>REBOCO EM TETOS ARGAMASSA TRACO 1:2 (CAL E AREIA FINA PENEIRADA), ESPESSURA 0,5CM PREPARO MANUAL</v>
          </cell>
          <cell r="C2779" t="str">
            <v>M2</v>
          </cell>
          <cell r="D2779">
            <v>10.95</v>
          </cell>
        </row>
        <row r="2780">
          <cell r="A2780">
            <v>5995</v>
          </cell>
          <cell r="B2780" t="str">
            <v>REBOCO PARA PAREDES ARGAMASSA TRACO 1:4,5 (CAL E AREIA FINA PENEIRADA), ESPESSURA 0,5CM, PREPARO MECANICO</v>
          </cell>
          <cell r="C2780" t="str">
            <v>M2</v>
          </cell>
          <cell r="D2780">
            <v>9.0399999999999991</v>
          </cell>
        </row>
        <row r="2781">
          <cell r="A2781">
            <v>5996</v>
          </cell>
          <cell r="B2781" t="str">
            <v>REBOCO PARA TETOS ARGAMASSA TRACO 1:4,5 (CAL E AREIA FINA PENEIRADA),ESPESSURA 0,5CM PREPARO MECANICO</v>
          </cell>
          <cell r="C2781" t="str">
            <v>M2</v>
          </cell>
          <cell r="D2781">
            <v>10.63</v>
          </cell>
        </row>
        <row r="2782">
          <cell r="A2782">
            <v>5998</v>
          </cell>
          <cell r="B2782" t="str">
            <v>PASTA DE CIMENTO PORTLAND, ESPESSURA 1MM</v>
          </cell>
          <cell r="C2782" t="str">
            <v>M2</v>
          </cell>
          <cell r="D2782">
            <v>0.64</v>
          </cell>
        </row>
        <row r="2783">
          <cell r="A2783">
            <v>73747</v>
          </cell>
          <cell r="B2783" t="str">
            <v>REVESTIMENTOS ESPECIAIS</v>
          </cell>
          <cell r="C2783" t="str">
            <v/>
          </cell>
          <cell r="D2783" t="str">
            <v/>
          </cell>
        </row>
        <row r="2784">
          <cell r="A2784" t="str">
            <v>73747/001</v>
          </cell>
          <cell r="B2784" t="str">
            <v>ISOLAMENTO ACUSTICO EM ESPUMA DE POLIURETANO ESPESSURA 20 MM, DENSIDADE 29KG/M3</v>
          </cell>
          <cell r="C2784" t="str">
            <v>M2</v>
          </cell>
          <cell r="D2784">
            <v>36.86</v>
          </cell>
        </row>
        <row r="2785">
          <cell r="A2785">
            <v>73926</v>
          </cell>
          <cell r="B2785" t="str">
            <v>BARRA LISA</v>
          </cell>
          <cell r="C2785" t="str">
            <v/>
          </cell>
          <cell r="D2785" t="str">
            <v/>
          </cell>
        </row>
        <row r="2786">
          <cell r="A2786" t="str">
            <v>73926/001</v>
          </cell>
          <cell r="B2786" t="str">
            <v>BARRA LISA COM ARGAMASSA TRACO 1:2 (CIMENTO E AREIA), ESPESSURA 0,5CM,PREPARO MANUAL</v>
          </cell>
          <cell r="C2786" t="str">
            <v>M2</v>
          </cell>
          <cell r="D2786">
            <v>15.12</v>
          </cell>
        </row>
        <row r="2787">
          <cell r="A2787" t="str">
            <v>73926/002</v>
          </cell>
          <cell r="B2787" t="str">
            <v>BARRA LISA COM ARGAMASSA TRACO 1:3 (CIMENTO E AREIA), ESPESSURA 1,5CM,PREPARO MANUAL</v>
          </cell>
          <cell r="C2787" t="str">
            <v>M2</v>
          </cell>
          <cell r="D2787">
            <v>19.64</v>
          </cell>
        </row>
        <row r="2788">
          <cell r="A2788" t="str">
            <v>73926/003</v>
          </cell>
          <cell r="B2788" t="str">
            <v>BARRA LISA COM ARGAMASSA TRACO 1:3 (CIMENTO E AREIA), ESPESSURA 1,0CM,PREPARO MANUAL</v>
          </cell>
          <cell r="C2788" t="str">
            <v>M2</v>
          </cell>
          <cell r="D2788">
            <v>18</v>
          </cell>
        </row>
        <row r="2789">
          <cell r="A2789" t="str">
            <v>73926/004</v>
          </cell>
          <cell r="B2789" t="str">
            <v>BARRA LISA COM ARGAMASSA TRACO 1:4 (CIMENTO E AREIA), ESPESSURA 2,0CM,PREPARO MANUAL</v>
          </cell>
          <cell r="C2789" t="str">
            <v>M2</v>
          </cell>
          <cell r="D2789">
            <v>21.96</v>
          </cell>
        </row>
        <row r="2790">
          <cell r="A2790" t="str">
            <v>73926/005</v>
          </cell>
          <cell r="B2790" t="str">
            <v>BARRA LISA COM ARGAMASSA TRACO 1:5 (CIMENTO E AREIA), ESPESSURA 1,5CM,PREPARO MANUAL</v>
          </cell>
          <cell r="C2790" t="str">
            <v>M2</v>
          </cell>
          <cell r="D2790">
            <v>18.48</v>
          </cell>
        </row>
        <row r="2791">
          <cell r="A2791" t="str">
            <v>73926/006</v>
          </cell>
          <cell r="B2791" t="str">
            <v>BARRA LISA COM ARGAMASSA TRACO 1:5 (CIMENTO E AREIA), ESPESSURA 1,0CM,PREPARO MANUAL</v>
          </cell>
          <cell r="C2791" t="str">
            <v>M2</v>
          </cell>
          <cell r="D2791">
            <v>17.22</v>
          </cell>
        </row>
        <row r="2792">
          <cell r="A2792" t="str">
            <v>73926/007</v>
          </cell>
          <cell r="B2792" t="str">
            <v>BARRA LISA COM ARGAMASSA TRACO 1:3 (CIMENTO E AREIA), ESPESSURA 0,5CM,PREPARO MANUAL</v>
          </cell>
          <cell r="C2792" t="str">
            <v>M2</v>
          </cell>
          <cell r="D2792">
            <v>14.77</v>
          </cell>
        </row>
        <row r="2793">
          <cell r="A2793" t="str">
            <v>73926/008</v>
          </cell>
          <cell r="B2793" t="str">
            <v>BARRA LISA COM ARGAMASSA TRACO 1:4 (CIMENTO E AREIA), COM CORANTE AMARELO, ESPESSURA 2,0CM, PREPARO MANUAL</v>
          </cell>
          <cell r="C2793" t="str">
            <v>M2</v>
          </cell>
          <cell r="D2793">
            <v>27.38</v>
          </cell>
        </row>
        <row r="2794">
          <cell r="A2794">
            <v>74001</v>
          </cell>
          <cell r="B2794" t="str">
            <v>REVESTIMENTO DE PAREDES</v>
          </cell>
          <cell r="C2794" t="str">
            <v/>
          </cell>
          <cell r="D2794" t="str">
            <v/>
          </cell>
        </row>
        <row r="2795">
          <cell r="A2795" t="str">
            <v>74001/001</v>
          </cell>
          <cell r="B2795" t="str">
            <v>REBOCO COM ARGAMASSA PRE-FABRICADA, ESPESSURA 0,5CM, PREPARO MECANICO</v>
          </cell>
          <cell r="C2795" t="str">
            <v>M2</v>
          </cell>
          <cell r="D2795">
            <v>10.41</v>
          </cell>
        </row>
        <row r="2796">
          <cell r="A2796" t="str">
            <v>74001/002</v>
          </cell>
          <cell r="B2796" t="str">
            <v>REVESTIMENTO DE GESSO EM PAREDES INTERNAS EM BLOCOS DE CONCRETO, ESPESSURA 0,7CM</v>
          </cell>
          <cell r="C2796" t="str">
            <v>M2</v>
          </cell>
          <cell r="D2796">
            <v>8.4600000000000009</v>
          </cell>
        </row>
        <row r="2797">
          <cell r="A2797">
            <v>74105</v>
          </cell>
          <cell r="B2797" t="str">
            <v>REVESTIMENTO DE TETOS C/GESSO CORRIDO</v>
          </cell>
          <cell r="C2797" t="str">
            <v/>
          </cell>
          <cell r="D2797" t="str">
            <v/>
          </cell>
        </row>
        <row r="2798">
          <cell r="A2798" t="str">
            <v>74105/001</v>
          </cell>
          <cell r="B2798" t="str">
            <v>REVESTIMENTO DE TETOS COM GESSO CORRIDO DISTORCIDO</v>
          </cell>
          <cell r="C2798" t="str">
            <v>M2</v>
          </cell>
          <cell r="D2798">
            <v>7.79</v>
          </cell>
        </row>
        <row r="2799">
          <cell r="A2799">
            <v>74201</v>
          </cell>
          <cell r="B2799" t="str">
            <v>REBOCO EXTERNO</v>
          </cell>
          <cell r="C2799" t="str">
            <v/>
          </cell>
          <cell r="D2799" t="str">
            <v/>
          </cell>
        </row>
        <row r="2800">
          <cell r="A2800" t="str">
            <v>74201/001</v>
          </cell>
          <cell r="B2800" t="str">
            <v>EMBOCO PAULISTA (MASSA UNICA) TRACO 1:2:8 (CIMENTO, CAL E AREIA), ESPESSURA 2,0CM, PREPARO MECANICO</v>
          </cell>
          <cell r="C2800" t="str">
            <v>M2</v>
          </cell>
          <cell r="D2800">
            <v>14.38</v>
          </cell>
        </row>
        <row r="2801">
          <cell r="A2801">
            <v>75481</v>
          </cell>
          <cell r="B2801" t="str">
            <v>REBOCO PARA PAREDES INTERNAS, ARGAMASSA TRACO 1:2 (CAL E AREIA FINA PENEIRADA), PREPARO MANUAL</v>
          </cell>
          <cell r="C2801" t="str">
            <v>M2</v>
          </cell>
          <cell r="D2801">
            <v>8.3800000000000008</v>
          </cell>
        </row>
        <row r="2802">
          <cell r="A2802">
            <v>109</v>
          </cell>
          <cell r="B2802" t="str">
            <v>AZULEJO</v>
          </cell>
          <cell r="C2802" t="str">
            <v/>
          </cell>
          <cell r="D2802" t="str">
            <v/>
          </cell>
        </row>
        <row r="2803">
          <cell r="A2803">
            <v>5999</v>
          </cell>
          <cell r="B2803" t="str">
            <v>AZULEJO 2A 15X15CM FIXADO COM ARGAMASSA COLANTE, JUNTAS A PRUMO, REJUNTAMENTO COM CIMENTO BRANCO</v>
          </cell>
          <cell r="C2803" t="str">
            <v>M2</v>
          </cell>
          <cell r="D2803">
            <v>26.63</v>
          </cell>
        </row>
        <row r="2804">
          <cell r="A2804">
            <v>6000</v>
          </cell>
          <cell r="B2804" t="str">
            <v>AZULEJO 2A 15X15CM FIXADO COM ARGAMASSA COLANTE, JUNTAS EM AMARRACAO,REJUNTAMENTO COM CIMENTO BRANCO</v>
          </cell>
          <cell r="C2804" t="str">
            <v>M2</v>
          </cell>
          <cell r="D2804">
            <v>25.82</v>
          </cell>
        </row>
        <row r="2805">
          <cell r="A2805">
            <v>73925</v>
          </cell>
          <cell r="B2805" t="str">
            <v>AZULEJO BRANCO</v>
          </cell>
          <cell r="C2805" t="str">
            <v/>
          </cell>
          <cell r="D2805" t="str">
            <v/>
          </cell>
        </row>
        <row r="2806">
          <cell r="A2806" t="str">
            <v>73925/001</v>
          </cell>
          <cell r="B2806" t="str">
            <v>AZULEJO 1A 15X15CM FIXADO COM NATA DE CIMENTO, REJUNTAMENTO COM CIMENTO BRANCO</v>
          </cell>
          <cell r="C2806" t="str">
            <v>M2</v>
          </cell>
          <cell r="D2806">
            <v>27.1</v>
          </cell>
        </row>
        <row r="2807">
          <cell r="A2807" t="str">
            <v>73925/002</v>
          </cell>
          <cell r="B2807" t="str">
            <v>AZULEJO 1A 15X15CM FIXADO ARGAMASSA COLANTE, REJUNTAMENTO COM CIMENTOBRANCO</v>
          </cell>
          <cell r="C2807" t="str">
            <v>M2</v>
          </cell>
          <cell r="D2807">
            <v>27.35</v>
          </cell>
        </row>
        <row r="2808">
          <cell r="A2808">
            <v>110</v>
          </cell>
          <cell r="B2808" t="str">
            <v>PASTILHAS,CERAMICAS, PLACAS PRE-MOLDADAS E OUTROS</v>
          </cell>
          <cell r="C2808" t="str">
            <v/>
          </cell>
          <cell r="D2808" t="str">
            <v/>
          </cell>
        </row>
        <row r="2809">
          <cell r="A2809">
            <v>73609</v>
          </cell>
          <cell r="B2809" t="str">
            <v>TIJOLETES DE LITOCERAMICA, FIXADO COM NATA DE CIMENTO, REJUNTAMENTO COM CIMENTO BRANCO, INCLUSO LIMPEZA</v>
          </cell>
          <cell r="C2809" t="str">
            <v>M2</v>
          </cell>
          <cell r="D2809">
            <v>64.569999999999993</v>
          </cell>
        </row>
        <row r="2810">
          <cell r="A2810">
            <v>73667</v>
          </cell>
          <cell r="B2810" t="str">
            <v>PASTILHA CERAMICA ESMALTADA QUADRADA 1", FIXADA COM NATA DE CIMENTO, REJUNTAMENTO COM CIMENTO BRANCO, INCLUSO LIMPEZA</v>
          </cell>
          <cell r="C2810" t="str">
            <v>M2</v>
          </cell>
          <cell r="D2810">
            <v>121.99</v>
          </cell>
        </row>
        <row r="2811">
          <cell r="A2811">
            <v>73912</v>
          </cell>
          <cell r="B2811" t="str">
            <v>CERAMICA ESMALTADA P/PAREDE</v>
          </cell>
          <cell r="C2811" t="str">
            <v/>
          </cell>
          <cell r="D2811" t="str">
            <v/>
          </cell>
        </row>
        <row r="2812">
          <cell r="A2812" t="str">
            <v>73912/001</v>
          </cell>
          <cell r="B2812" t="str">
            <v>CERAMICA ESMALTADA EM PAREDES 1A, PEI-4, 20X20CM, PADRAO MEDIO, FIXADACOM ARGAMASSA COLANTE E REJUNTAMENTO COM CIMENTO BRANCO</v>
          </cell>
          <cell r="C2812" t="str">
            <v>M2</v>
          </cell>
          <cell r="D2812">
            <v>20.48</v>
          </cell>
        </row>
        <row r="2813">
          <cell r="A2813" t="str">
            <v>73912/002</v>
          </cell>
          <cell r="B2813" t="str">
            <v>CERAMICA ESMALTADA EM PAREDES 1A, PEI-4, 20X20CM, PADRAO ALTO, FIXADACOM ARGAMASSA COLANTE E REJUNTAMENTO COM CIMENTO BRANCO</v>
          </cell>
          <cell r="C2813" t="str">
            <v>M2</v>
          </cell>
          <cell r="D2813">
            <v>20.84</v>
          </cell>
        </row>
        <row r="2814">
          <cell r="A2814">
            <v>123</v>
          </cell>
          <cell r="B2814" t="str">
            <v>PEITORIL CERAMICO</v>
          </cell>
          <cell r="C2814" t="str">
            <v/>
          </cell>
          <cell r="D2814" t="str">
            <v/>
          </cell>
        </row>
        <row r="2815">
          <cell r="A2815">
            <v>74087</v>
          </cell>
          <cell r="B2815" t="str">
            <v>PEITORIL EM ARDOSIA</v>
          </cell>
          <cell r="C2815" t="str">
            <v/>
          </cell>
          <cell r="D2815" t="str">
            <v/>
          </cell>
        </row>
        <row r="2816">
          <cell r="A2816" t="str">
            <v>74087/001</v>
          </cell>
          <cell r="B2816" t="str">
            <v>PEITORIL EM ARDOSIA, LARGURA 15CM</v>
          </cell>
          <cell r="C2816" t="str">
            <v>M</v>
          </cell>
          <cell r="D2816">
            <v>8.42</v>
          </cell>
        </row>
        <row r="2817">
          <cell r="A2817">
            <v>129</v>
          </cell>
          <cell r="B2817" t="str">
            <v>PEITORIL DE CONCRETO</v>
          </cell>
          <cell r="C2817" t="str">
            <v/>
          </cell>
          <cell r="D2817" t="str">
            <v/>
          </cell>
        </row>
        <row r="2818">
          <cell r="A2818">
            <v>40675</v>
          </cell>
          <cell r="B2818" t="str">
            <v>ASSENTAMENTO DE PEITORIL DE CIMENTO, INCLUSO ADITIVO IMPERMEABILIZANTE</v>
          </cell>
          <cell r="C2818" t="str">
            <v>M</v>
          </cell>
          <cell r="D2818">
            <v>2.4</v>
          </cell>
        </row>
        <row r="2819">
          <cell r="A2819">
            <v>133</v>
          </cell>
          <cell r="B2819" t="str">
            <v>FORRO DE MADEIRA</v>
          </cell>
          <cell r="C2819" t="str">
            <v/>
          </cell>
          <cell r="D2819" t="str">
            <v/>
          </cell>
        </row>
        <row r="2820">
          <cell r="A2820">
            <v>9536</v>
          </cell>
          <cell r="B2820" t="str">
            <v>FORRO DE BEIRAL EM MADEIRA TIPO CEDRINHO, INCLUSO TESTEIRA ALTURA15CME MEIA-CANA</v>
          </cell>
          <cell r="C2820" t="str">
            <v>M2</v>
          </cell>
          <cell r="D2820">
            <v>58.04</v>
          </cell>
        </row>
        <row r="2821">
          <cell r="A2821">
            <v>74250</v>
          </cell>
          <cell r="B2821" t="str">
            <v>FORRO DE TABUA DE PINHO</v>
          </cell>
          <cell r="C2821" t="str">
            <v/>
          </cell>
          <cell r="D2821" t="str">
            <v/>
          </cell>
        </row>
        <row r="2822">
          <cell r="A2822" t="str">
            <v>74250/001</v>
          </cell>
          <cell r="B2822" t="str">
            <v>FORRO DE MADEIRA TIPO CEDRINHO, LARGURA DAS TABUAS 10CM, ESPESSURA 1CM, EXCLUSIVE ENTARUGAMENTO</v>
          </cell>
          <cell r="C2822" t="str">
            <v>M2</v>
          </cell>
          <cell r="D2822">
            <v>31.41</v>
          </cell>
        </row>
        <row r="2823">
          <cell r="A2823" t="str">
            <v>74250/002</v>
          </cell>
          <cell r="B2823" t="str">
            <v>FORRO DE MADEIRA TIPO PINUS, LARGURA DAS TABUAS 10 CM, ESPESSURA 1CM,INCLUSIVE ENTARUGAMENTO E MEIA-CANA</v>
          </cell>
          <cell r="C2823" t="str">
            <v>M2</v>
          </cell>
          <cell r="D2823">
            <v>27.79</v>
          </cell>
        </row>
        <row r="2824">
          <cell r="A2824">
            <v>134</v>
          </cell>
          <cell r="B2824" t="str">
            <v>FORRO DE GESSO</v>
          </cell>
          <cell r="C2824" t="str">
            <v/>
          </cell>
          <cell r="D2824" t="str">
            <v/>
          </cell>
        </row>
        <row r="2825">
          <cell r="A2825">
            <v>72197</v>
          </cell>
          <cell r="B2825" t="str">
            <v>SANCA DE GESSO, ALTURA 15CM, MOLDADA NA OBRA</v>
          </cell>
          <cell r="C2825" t="str">
            <v>M</v>
          </cell>
          <cell r="D2825">
            <v>13.66</v>
          </cell>
        </row>
        <row r="2826">
          <cell r="A2826">
            <v>73792</v>
          </cell>
          <cell r="B2826" t="str">
            <v>FORRO DE GESSO</v>
          </cell>
          <cell r="C2826" t="str">
            <v/>
          </cell>
          <cell r="D2826" t="str">
            <v/>
          </cell>
        </row>
        <row r="2827">
          <cell r="A2827" t="str">
            <v>73792/001</v>
          </cell>
          <cell r="B2827" t="str">
            <v>FORRO EM PLACA DE GESSO PRE-MOLDADA LISO, ESPESSURA CENTRAL 12MM E NASBORDAS 30MM, PLACAS 60X60CM, BISOTADO, INCLUSO ESTRUTURA DE MADEIRA</v>
          </cell>
          <cell r="C2827" t="str">
            <v>M2</v>
          </cell>
          <cell r="D2827">
            <v>39.97</v>
          </cell>
        </row>
        <row r="2828">
          <cell r="A2828">
            <v>73986</v>
          </cell>
          <cell r="B2828" t="str">
            <v>FORRO DE GESSO</v>
          </cell>
          <cell r="C2828" t="str">
            <v/>
          </cell>
          <cell r="D2828" t="str">
            <v/>
          </cell>
        </row>
        <row r="2829">
          <cell r="A2829" t="str">
            <v>73986/001</v>
          </cell>
          <cell r="B2829" t="str">
            <v>FORRO DE GESSO EM PLACAS 60X60CM, ESPESSURA 1,2CM, INCLUSIVE FIXACAO COM ARAME</v>
          </cell>
          <cell r="C2829" t="str">
            <v>M2</v>
          </cell>
          <cell r="D2829">
            <v>15.85</v>
          </cell>
        </row>
        <row r="2830">
          <cell r="A2830">
            <v>135</v>
          </cell>
          <cell r="B2830" t="str">
            <v>FORRO PACOTE</v>
          </cell>
          <cell r="C2830" t="str">
            <v/>
          </cell>
          <cell r="D2830" t="str">
            <v/>
          </cell>
        </row>
        <row r="2831">
          <cell r="A2831">
            <v>73778</v>
          </cell>
          <cell r="B2831" t="str">
            <v>FORROS TIPO PACOTE</v>
          </cell>
          <cell r="C2831" t="str">
            <v/>
          </cell>
          <cell r="D2831" t="str">
            <v/>
          </cell>
        </row>
        <row r="2832">
          <cell r="A2832" t="str">
            <v>73778/001</v>
          </cell>
          <cell r="B2832" t="str">
            <v>FORRO EM CHAPAS DE FIBRA DE MADEIRA TIPO PACOTE, ACABAMENTO EM PINTURATEXTURIZADA BRANCA, INCLUSO ESTRUTURA EM PERFIS T DE ALUMINIO</v>
          </cell>
          <cell r="C2832" t="str">
            <v>M2</v>
          </cell>
          <cell r="D2832">
            <v>79.63</v>
          </cell>
        </row>
        <row r="2833">
          <cell r="A2833" t="str">
            <v>73778/002</v>
          </cell>
          <cell r="B2833" t="str">
            <v>FORRO TIPO PARALINE COM REGUAS ABERTAS LISAS PERFURADAS EM ACO GALVANIZADO</v>
          </cell>
          <cell r="C2833" t="str">
            <v>M2</v>
          </cell>
          <cell r="D2833">
            <v>98</v>
          </cell>
        </row>
        <row r="2834">
          <cell r="A2834" t="str">
            <v>73778/003</v>
          </cell>
          <cell r="B2834" t="str">
            <v>FORRO TIPO FIBRAROC ESPESSURA 15MM, PERFIL CARTOLA</v>
          </cell>
          <cell r="C2834" t="str">
            <v>M2</v>
          </cell>
          <cell r="D2834">
            <v>68.27</v>
          </cell>
        </row>
        <row r="2835">
          <cell r="A2835" t="str">
            <v>73778/004</v>
          </cell>
          <cell r="B2835" t="str">
            <v>FORRO EM PLACAS DE LA DE VIDRO, REVESTIDO COM FILME PLASTICO, ESPESSURA 15MM</v>
          </cell>
          <cell r="C2835" t="str">
            <v>M2</v>
          </cell>
          <cell r="D2835">
            <v>51.78</v>
          </cell>
        </row>
        <row r="2836">
          <cell r="A2836">
            <v>257</v>
          </cell>
          <cell r="B2836" t="str">
            <v>LAMINADO PARA PAREDE</v>
          </cell>
          <cell r="C2836" t="str">
            <v/>
          </cell>
          <cell r="D2836" t="str">
            <v/>
          </cell>
        </row>
        <row r="2837">
          <cell r="A2837">
            <v>72200</v>
          </cell>
          <cell r="B2837" t="str">
            <v>REVESTIMENTO EM LAMINADO MELAMINICO TEXTURIZADO, ESPESSURA 1,3MM, FIXADO COM COLA</v>
          </cell>
          <cell r="C2837" t="str">
            <v>M2</v>
          </cell>
          <cell r="D2837">
            <v>46.26</v>
          </cell>
        </row>
        <row r="2838">
          <cell r="A2838">
            <v>290</v>
          </cell>
          <cell r="B2838" t="str">
            <v>REVESTIMENTO DE CORRIMAO</v>
          </cell>
          <cell r="C2838" t="str">
            <v/>
          </cell>
          <cell r="D2838" t="str">
            <v/>
          </cell>
        </row>
        <row r="2839">
          <cell r="A2839">
            <v>73807</v>
          </cell>
          <cell r="B2839" t="str">
            <v>CORRIMAO DE GRANITO ARTIFICIAL (MARMORITE) COM 15 CM DE LARGURA</v>
          </cell>
          <cell r="C2839" t="str">
            <v/>
          </cell>
          <cell r="D2839" t="str">
            <v/>
          </cell>
        </row>
        <row r="2840">
          <cell r="A2840" t="str">
            <v>73807/001</v>
          </cell>
          <cell r="B2840" t="str">
            <v>CORRIMAO EM MARMORITE, LARGURA 15CM</v>
          </cell>
          <cell r="C2840" t="str">
            <v>M</v>
          </cell>
          <cell r="D2840">
            <v>44.19</v>
          </cell>
        </row>
        <row r="2841">
          <cell r="A2841">
            <v>311</v>
          </cell>
          <cell r="B2841" t="str">
            <v>FORRO METALICO/PVC</v>
          </cell>
          <cell r="C2841" t="str">
            <v/>
          </cell>
          <cell r="D2841" t="str">
            <v/>
          </cell>
        </row>
        <row r="2842">
          <cell r="A2842">
            <v>41602</v>
          </cell>
          <cell r="B2842" t="str">
            <v>FORRO PVC EM PLACAS COM LARGURA DE 10CM, ESPESSURA 8MM, COMP DE 6,0M,LISO, (INCLUSIVE COLOCACAO, EXCLUSIVE ESTRUTURA DE SUPORTE)</v>
          </cell>
          <cell r="C2842" t="str">
            <v>M2</v>
          </cell>
          <cell r="D2842">
            <v>20</v>
          </cell>
        </row>
        <row r="2843">
          <cell r="A2843">
            <v>72201</v>
          </cell>
          <cell r="B2843" t="str">
            <v>RECOLOCACO DE FORROS EM REGUA DE PVC E PERFIS, CONSIDERANDO REAPROVEITAMENTO DO MATERIAL</v>
          </cell>
          <cell r="C2843" t="str">
            <v>M2</v>
          </cell>
          <cell r="D2843">
            <v>4.76</v>
          </cell>
        </row>
        <row r="2844">
          <cell r="A2844">
            <v>315</v>
          </cell>
          <cell r="B2844" t="str">
            <v>REVESTIMENTO TERMICO E/OU ACUSTICO</v>
          </cell>
          <cell r="C2844" t="str">
            <v/>
          </cell>
          <cell r="D2844" t="str">
            <v/>
          </cell>
        </row>
        <row r="2845">
          <cell r="A2845">
            <v>72198</v>
          </cell>
          <cell r="B2845" t="str">
            <v>ISOLAMENTO TERMICO COM ARGAMASSA TRACO 1:3 (CIMENTO E AREIA), COM ADICAO DE PEROLAS DE ISOPOR, ESPESSURA 6CM</v>
          </cell>
          <cell r="C2845" t="str">
            <v>M2</v>
          </cell>
          <cell r="D2845">
            <v>59.44</v>
          </cell>
        </row>
        <row r="2846">
          <cell r="A2846">
            <v>73833</v>
          </cell>
          <cell r="B2846" t="str">
            <v>ISOLAMENTO TERMICO C/LA DE VIDRO</v>
          </cell>
          <cell r="C2846" t="str">
            <v/>
          </cell>
          <cell r="D2846" t="str">
            <v/>
          </cell>
        </row>
        <row r="2847">
          <cell r="A2847" t="str">
            <v>73833/001</v>
          </cell>
          <cell r="B2847" t="str">
            <v>ISOLAMENTO TERMICO COM MANTA DE LA DE VIDRO, ESPESSURA 2,5CM</v>
          </cell>
          <cell r="C2847" t="str">
            <v>M2</v>
          </cell>
          <cell r="D2847">
            <v>49.14</v>
          </cell>
        </row>
        <row r="2848">
          <cell r="A2848" t="str">
            <v>SEDI</v>
          </cell>
          <cell r="B2848" t="str">
            <v>SERVICOS DIVERSOS</v>
          </cell>
          <cell r="C2848" t="str">
            <v/>
          </cell>
          <cell r="D2848" t="str">
            <v/>
          </cell>
        </row>
        <row r="2849">
          <cell r="A2849">
            <v>148</v>
          </cell>
          <cell r="B2849" t="str">
            <v>JUNTA ELASTICA</v>
          </cell>
          <cell r="C2849" t="str">
            <v/>
          </cell>
          <cell r="D2849" t="str">
            <v/>
          </cell>
        </row>
        <row r="2850">
          <cell r="A2850">
            <v>73754</v>
          </cell>
          <cell r="B2850" t="str">
            <v>JUNTA DE DILATACAO E VEDACAO</v>
          </cell>
          <cell r="C2850" t="str">
            <v/>
          </cell>
          <cell r="D2850" t="str">
            <v/>
          </cell>
        </row>
        <row r="2851">
          <cell r="A2851" t="str">
            <v>73754/001</v>
          </cell>
          <cell r="B2851" t="str">
            <v>JUNTA DE DILATACAO E VEDACAO TIPO JEENE, INCLUSO CORTE E REMOCAO DO PAVIMENTO</v>
          </cell>
          <cell r="C2851" t="str">
            <v>M</v>
          </cell>
          <cell r="D2851">
            <v>310.08999999999997</v>
          </cell>
        </row>
        <row r="2852">
          <cell r="A2852">
            <v>73898</v>
          </cell>
          <cell r="B2852" t="str">
            <v>JUNTA ELASTICA</v>
          </cell>
          <cell r="C2852" t="str">
            <v/>
          </cell>
          <cell r="D2852" t="str">
            <v/>
          </cell>
        </row>
        <row r="2853">
          <cell r="A2853" t="str">
            <v>73898/001</v>
          </cell>
          <cell r="B2853" t="str">
            <v>JUNTA DE DILATACAO ELASTICA (PVC) O-220/6 PRESSAO ATE 30 MCA</v>
          </cell>
          <cell r="C2853" t="str">
            <v>M</v>
          </cell>
          <cell r="D2853">
            <v>73.180000000000007</v>
          </cell>
        </row>
        <row r="2854">
          <cell r="A2854">
            <v>209</v>
          </cell>
          <cell r="B2854" t="str">
            <v>ANDAIMES</v>
          </cell>
          <cell r="C2854" t="str">
            <v/>
          </cell>
          <cell r="D2854" t="str">
            <v/>
          </cell>
        </row>
        <row r="2855">
          <cell r="A2855">
            <v>72817</v>
          </cell>
          <cell r="B2855" t="str">
            <v>BANDEJA SALVA-VIDAS/COLETA DE ENTULHOS, COM TABUA</v>
          </cell>
          <cell r="C2855" t="str">
            <v>M</v>
          </cell>
          <cell r="D2855">
            <v>121.07</v>
          </cell>
        </row>
        <row r="2856">
          <cell r="A2856">
            <v>73618</v>
          </cell>
          <cell r="B2856" t="str">
            <v>LOCACAO DE ANDAIME METALICO TIPO FACHADEIRO</v>
          </cell>
          <cell r="C2856" t="str">
            <v>M2</v>
          </cell>
          <cell r="D2856">
            <v>5.29</v>
          </cell>
        </row>
        <row r="2857">
          <cell r="A2857">
            <v>73673</v>
          </cell>
          <cell r="B2857" t="str">
            <v>ANDAIME PARA REVESTIMENTO DE FORROS EM MADEIRA DE 3A</v>
          </cell>
          <cell r="C2857" t="str">
            <v>M2</v>
          </cell>
          <cell r="D2857">
            <v>10.34</v>
          </cell>
        </row>
        <row r="2858">
          <cell r="A2858">
            <v>73674</v>
          </cell>
          <cell r="B2858" t="str">
            <v>ANDAIME PARA ALVENARIA EM MADEIRA DE 2A</v>
          </cell>
          <cell r="C2858" t="str">
            <v>M2</v>
          </cell>
          <cell r="D2858">
            <v>12.49</v>
          </cell>
        </row>
        <row r="2859">
          <cell r="A2859">
            <v>73804</v>
          </cell>
          <cell r="B2859" t="str">
            <v>PROTECAO PARA FACHADAS</v>
          </cell>
          <cell r="C2859" t="str">
            <v/>
          </cell>
          <cell r="D2859" t="str">
            <v/>
          </cell>
        </row>
        <row r="2860">
          <cell r="A2860" t="str">
            <v>73804/001</v>
          </cell>
          <cell r="B2860" t="str">
            <v>PROTECAO DE FACHADA COM TELA DE POLIPROPILENO FIXADA EM ESTRUTURA DE MADEIRA COM ARAME GALVANIZADO</v>
          </cell>
          <cell r="C2860" t="str">
            <v>M2</v>
          </cell>
          <cell r="D2860">
            <v>14.92</v>
          </cell>
        </row>
        <row r="2861">
          <cell r="A2861">
            <v>210</v>
          </cell>
          <cell r="B2861" t="str">
            <v>ARGAMASSAS</v>
          </cell>
          <cell r="C2861" t="str">
            <v/>
          </cell>
          <cell r="D2861" t="str">
            <v/>
          </cell>
        </row>
        <row r="2862">
          <cell r="A2862">
            <v>6011</v>
          </cell>
          <cell r="B2862" t="str">
            <v>ARGAMASSA TRACO 1:3 (CIMENTO E AREIA MEDIA PENEIRADA), PREPARO MECANICO</v>
          </cell>
          <cell r="C2862" t="str">
            <v>M3</v>
          </cell>
          <cell r="D2862">
            <v>389.26</v>
          </cell>
        </row>
        <row r="2863">
          <cell r="A2863">
            <v>6013</v>
          </cell>
          <cell r="B2863" t="str">
            <v>ARGAMASSA TRACO 1:3 (CIMENTO E AREIA GROSSA NAO PENEIRADA), PREPARO MECANICO</v>
          </cell>
          <cell r="C2863" t="str">
            <v>M3</v>
          </cell>
          <cell r="D2863">
            <v>311.93</v>
          </cell>
        </row>
        <row r="2864">
          <cell r="A2864">
            <v>6014</v>
          </cell>
          <cell r="B2864" t="str">
            <v>ARGAMASSA TRACO 1:4 (CIMENTO E AREIA MEDIA PENEIRADA), PREPARO MECANICO</v>
          </cell>
          <cell r="C2864" t="str">
            <v>M3</v>
          </cell>
          <cell r="D2864">
            <v>339.25</v>
          </cell>
        </row>
        <row r="2865">
          <cell r="A2865">
            <v>6016</v>
          </cell>
          <cell r="B2865" t="str">
            <v>ARGAMASSA TRACO 1:5 (CIMENTO E AREIA MEDIA NAO PENEIRADA), PREPARO MECANICO</v>
          </cell>
          <cell r="C2865" t="str">
            <v>M3</v>
          </cell>
          <cell r="D2865">
            <v>227.78</v>
          </cell>
        </row>
        <row r="2866">
          <cell r="A2866">
            <v>6019</v>
          </cell>
          <cell r="B2866" t="str">
            <v>ARGAMASSA TRACO 1:6 (CIMENTO E AREIA MEDIA NAO PENEIRADA), PREPARO MECANICO</v>
          </cell>
          <cell r="C2866" t="str">
            <v>M3</v>
          </cell>
          <cell r="D2866">
            <v>204.28</v>
          </cell>
        </row>
        <row r="2867">
          <cell r="A2867">
            <v>6020</v>
          </cell>
          <cell r="B2867" t="str">
            <v>ARGAMASSA CIMENTO/AREIA GROSSA SEM PENEIRAR 1:8 PREPARO MANUAL</v>
          </cell>
          <cell r="C2867" t="str">
            <v>M3</v>
          </cell>
          <cell r="D2867">
            <v>209.65</v>
          </cell>
        </row>
        <row r="2868">
          <cell r="A2868">
            <v>6022</v>
          </cell>
          <cell r="B2868" t="str">
            <v>ARGAMASSA TRACO 1:2 (CAL E AREIA FINA PENEIRADA), PREPARO MANUAL</v>
          </cell>
          <cell r="C2868" t="str">
            <v>M3</v>
          </cell>
          <cell r="D2868">
            <v>286.08</v>
          </cell>
        </row>
        <row r="2869">
          <cell r="A2869">
            <v>6023</v>
          </cell>
          <cell r="B2869" t="str">
            <v>ARGAMASSA TRACO 1:4,5 (CAL E AREIA MEDIA NAO PENEIRADA), PREPARO MECANICO</v>
          </cell>
          <cell r="C2869" t="str">
            <v>M3</v>
          </cell>
          <cell r="D2869">
            <v>148.02000000000001</v>
          </cell>
        </row>
        <row r="2870">
          <cell r="A2870">
            <v>6025</v>
          </cell>
          <cell r="B2870" t="str">
            <v>ARGAMASSA TRACO 1:4,5 (CAL E AREIA MEDIA NAO PENEIRADA), PREPARO MANUAL</v>
          </cell>
          <cell r="C2870" t="str">
            <v>M3</v>
          </cell>
          <cell r="D2870">
            <v>169.47</v>
          </cell>
        </row>
        <row r="2871">
          <cell r="A2871">
            <v>6026</v>
          </cell>
          <cell r="B2871" t="str">
            <v>ARGAMASSA TRACO 1:5 (CAL E AREIA MEDIA NAO PENEIRADA), PREPARO MANUAL</v>
          </cell>
          <cell r="C2871" t="str">
            <v>M3</v>
          </cell>
          <cell r="D2871">
            <v>160.38</v>
          </cell>
        </row>
        <row r="2872">
          <cell r="A2872">
            <v>6028</v>
          </cell>
          <cell r="B2872" t="str">
            <v>ARGAMASSA TRACO 1:2:8 (CIMENTO, CAL E AREIA MEDIA NAO PENEIRADA), PREPARO MECANICO</v>
          </cell>
          <cell r="C2872" t="str">
            <v>M3</v>
          </cell>
          <cell r="D2872">
            <v>243.01</v>
          </cell>
        </row>
        <row r="2873">
          <cell r="A2873">
            <v>6030</v>
          </cell>
          <cell r="B2873" t="str">
            <v>ARGAMASSA TRACO 1:2:9 (CIMENTO, CAL E AREIA MEDIA NAO PENEIRADA), PREPARO MECANICO</v>
          </cell>
          <cell r="C2873" t="str">
            <v>M3</v>
          </cell>
          <cell r="D2873">
            <v>226.82</v>
          </cell>
        </row>
        <row r="2874">
          <cell r="A2874">
            <v>6032</v>
          </cell>
          <cell r="B2874" t="str">
            <v>ARGAMASSA TRACO 1:0,5:8 (CIMENTO, CAL E AREIA MEDIA NAO PENEIRADA),PREPARO MECANICO</v>
          </cell>
          <cell r="C2874" t="str">
            <v>M3</v>
          </cell>
          <cell r="D2874">
            <v>192.69</v>
          </cell>
        </row>
        <row r="2875">
          <cell r="A2875">
            <v>6033</v>
          </cell>
          <cell r="B2875" t="str">
            <v>ARGAMASSA TRACO 1:2:11 (CIMENTO, CAL E AREIA MEDIA NAO PENEIRADA), PREPARO MECANICO</v>
          </cell>
          <cell r="C2875" t="str">
            <v>M3</v>
          </cell>
          <cell r="D2875">
            <v>203.34</v>
          </cell>
        </row>
        <row r="2876">
          <cell r="A2876">
            <v>6034</v>
          </cell>
          <cell r="B2876" t="str">
            <v>ARGAMASSA TRACO 1:2:11 (CIMENTO, CAL E AREIA MEDIA PENEIRADA), PREPARO MECANICO</v>
          </cell>
          <cell r="C2876" t="str">
            <v>M3</v>
          </cell>
          <cell r="D2876">
            <v>280.31</v>
          </cell>
        </row>
        <row r="2877">
          <cell r="A2877">
            <v>6035</v>
          </cell>
          <cell r="B2877" t="str">
            <v>ARGAMASSA TRACO 1:3:9 (CIMENTO, CAL E AREIA FINA PENEIRADA), PREPAROMECANICO</v>
          </cell>
          <cell r="C2877" t="str">
            <v>M3</v>
          </cell>
          <cell r="D2877">
            <v>323.61</v>
          </cell>
        </row>
        <row r="2878">
          <cell r="A2878">
            <v>6036</v>
          </cell>
          <cell r="B2878" t="str">
            <v>ARGAMASSA TRACO 1:4,5 (CAL E AREIA FINA PENEIRADA), PREPARO MECANICO</v>
          </cell>
          <cell r="C2878" t="str">
            <v>M3</v>
          </cell>
          <cell r="D2878">
            <v>222.44</v>
          </cell>
        </row>
        <row r="2879">
          <cell r="A2879">
            <v>6037</v>
          </cell>
          <cell r="B2879" t="str">
            <v>ARGAMASSA TRACO 1:4 (CAL E AREIA MEDIA NÃO PENEIRADA) + 130KG CIMENTO, PREPARO MECANICO</v>
          </cell>
          <cell r="C2879" t="str">
            <v>M3</v>
          </cell>
          <cell r="D2879">
            <v>220.16</v>
          </cell>
        </row>
        <row r="2880">
          <cell r="A2880">
            <v>6038</v>
          </cell>
          <cell r="B2880" t="str">
            <v>ARGAMASSA TRACO 1:4 (CAL E AREIA MEDIA PENEIRADA), + 130KG DE CIMENTO- PREPARO MECANICO</v>
          </cell>
          <cell r="C2880" t="str">
            <v>M3</v>
          </cell>
          <cell r="D2880">
            <v>297.12</v>
          </cell>
        </row>
        <row r="2881">
          <cell r="A2881">
            <v>6039</v>
          </cell>
          <cell r="B2881" t="str">
            <v>ARGAMASSA TRACO 1:1:4 (CIMENTO, CAL E AREIA MEDIA NAO PENEIRADA), PREPARO MECANICO</v>
          </cell>
          <cell r="C2881" t="str">
            <v>M3</v>
          </cell>
          <cell r="D2881">
            <v>323.44</v>
          </cell>
        </row>
        <row r="2882">
          <cell r="A2882">
            <v>6040</v>
          </cell>
          <cell r="B2882" t="str">
            <v>ARGAMASSA TRACO 1:0,5:5 (CIMENTO, CAL E AREIA MEDIA NAO PENEIRADA), PREPARO MECANICO</v>
          </cell>
          <cell r="C2882" t="str">
            <v>M3</v>
          </cell>
          <cell r="D2882">
            <v>251.02</v>
          </cell>
        </row>
        <row r="2883">
          <cell r="A2883">
            <v>75492</v>
          </cell>
          <cell r="B2883" t="str">
            <v>ARGAMASSA CIMENTO/AREIA MEDIA 1:3 - PREPARO MECANICO (BETONEIRA ELETRICA)</v>
          </cell>
          <cell r="C2883" t="str">
            <v>M3</v>
          </cell>
          <cell r="D2883">
            <v>270.60000000000002</v>
          </cell>
        </row>
        <row r="2884">
          <cell r="A2884">
            <v>75493</v>
          </cell>
          <cell r="B2884" t="str">
            <v>ARGAMASSA CIMENTO/AREIA MEDIA 1:4 - PREPARO MECANICO (BETONEIRA ELETRICA)</v>
          </cell>
          <cell r="C2884" t="str">
            <v>M3</v>
          </cell>
          <cell r="D2884">
            <v>257.58999999999997</v>
          </cell>
        </row>
        <row r="2885">
          <cell r="A2885">
            <v>75494</v>
          </cell>
          <cell r="B2885" t="str">
            <v>ARGAMASSA CIMENTO/AREIA MEDIA 1:5 - PREPARO MECANICO (BETONEIRA ELETRICA)</v>
          </cell>
          <cell r="C2885" t="str">
            <v>M3</v>
          </cell>
          <cell r="D2885">
            <v>235.11</v>
          </cell>
        </row>
        <row r="2886">
          <cell r="A2886">
            <v>75495</v>
          </cell>
          <cell r="B2886" t="str">
            <v>ARGAMASSA CIMENTO AREIA/MEDIA 1:6 - PREPARO MECANICO (BETONEIRA ELETRICA)</v>
          </cell>
          <cell r="C2886" t="str">
            <v>M3</v>
          </cell>
          <cell r="D2886">
            <v>219.37</v>
          </cell>
        </row>
        <row r="2887">
          <cell r="A2887">
            <v>211</v>
          </cell>
          <cell r="B2887" t="str">
            <v>CARGA, DESCARGA E TRANSPORTE DE MATERIAIS</v>
          </cell>
          <cell r="C2887" t="str">
            <v/>
          </cell>
          <cell r="D2887" t="str">
            <v/>
          </cell>
        </row>
        <row r="2888">
          <cell r="A2888">
            <v>72871</v>
          </cell>
          <cell r="B2888" t="str">
            <v>MOBILIZACAO E INSTALACAO DE 01 EQUIPAMENTO DE SONDAGEM, DISTANCIA ATE10KM</v>
          </cell>
          <cell r="C2888" t="str">
            <v>UN</v>
          </cell>
          <cell r="D2888">
            <v>166.25</v>
          </cell>
        </row>
        <row r="2889">
          <cell r="A2889">
            <v>72872</v>
          </cell>
          <cell r="B2889" t="str">
            <v>MOBILIZACAO E INSTALACAO DE 01 EQUIPAMENTO DE SONDAGEM, DISTANCIA DE 10KM ATE 20KM</v>
          </cell>
          <cell r="C2889" t="str">
            <v>UN</v>
          </cell>
          <cell r="D2889">
            <v>282.35000000000002</v>
          </cell>
        </row>
        <row r="2890">
          <cell r="A2890">
            <v>72873</v>
          </cell>
          <cell r="B2890" t="str">
            <v>MOBILIZACAO E INSTALACAO DE 01 EQUIPAMENTO DE SONDAGEM, DISTANCIA ACIMA DE 20KM</v>
          </cell>
          <cell r="C2890" t="str">
            <v>UN</v>
          </cell>
          <cell r="D2890">
            <v>398.44</v>
          </cell>
        </row>
        <row r="2891">
          <cell r="A2891">
            <v>73901</v>
          </cell>
          <cell r="B2891" t="str">
            <v>TRANSPORTE VERTICAL</v>
          </cell>
          <cell r="C2891" t="str">
            <v/>
          </cell>
          <cell r="D2891" t="str">
            <v/>
          </cell>
        </row>
        <row r="2892">
          <cell r="A2892" t="str">
            <v>73901/001</v>
          </cell>
          <cell r="B2892" t="str">
            <v>TRANSPORTE VERTICAL MANUAL DE MATERIAIS DIVERSOS A 1ª LAJE</v>
          </cell>
          <cell r="C2892" t="str">
            <v>M3</v>
          </cell>
          <cell r="D2892">
            <v>12</v>
          </cell>
        </row>
        <row r="2893">
          <cell r="A2893" t="str">
            <v>73901/002</v>
          </cell>
          <cell r="B2893" t="str">
            <v>TRANSPORTE VERTICAL MANUAL DE MATERIAIS DIVERSOS A 2ª LAJE</v>
          </cell>
          <cell r="C2893" t="str">
            <v>M3</v>
          </cell>
          <cell r="D2893">
            <v>28.8</v>
          </cell>
        </row>
        <row r="2894">
          <cell r="A2894" t="str">
            <v>73901/003</v>
          </cell>
          <cell r="B2894" t="str">
            <v>TRANSPORTE VERTICAL MANUAL DE MATERIAIS DIVERSOS A 1ª LAJE</v>
          </cell>
          <cell r="C2894" t="str">
            <v>T</v>
          </cell>
          <cell r="D2894">
            <v>24</v>
          </cell>
        </row>
        <row r="2895">
          <cell r="A2895" t="str">
            <v>73901/004</v>
          </cell>
          <cell r="B2895" t="str">
            <v>TRANSPORTE VERTICAL MANUAL DE MATERIAIS DIVERSOS A 2ª LAJE</v>
          </cell>
          <cell r="C2895" t="str">
            <v>T</v>
          </cell>
          <cell r="D2895">
            <v>39.770000000000003</v>
          </cell>
        </row>
        <row r="2896">
          <cell r="A2896">
            <v>74023</v>
          </cell>
          <cell r="B2896" t="str">
            <v>TRANSPORTE HORIZONTAL MANUAL</v>
          </cell>
          <cell r="C2896" t="str">
            <v/>
          </cell>
          <cell r="D2896" t="str">
            <v/>
          </cell>
        </row>
        <row r="2897">
          <cell r="A2897" t="str">
            <v>74023/001</v>
          </cell>
          <cell r="B2897" t="str">
            <v>TRANSPORTE HORIZONTAL DE MATERIAIS DIVERSOS A 30M</v>
          </cell>
          <cell r="C2897" t="str">
            <v>M3</v>
          </cell>
          <cell r="D2897">
            <v>16.46</v>
          </cell>
        </row>
        <row r="2898">
          <cell r="A2898" t="str">
            <v>74023/002</v>
          </cell>
          <cell r="B2898" t="str">
            <v>TRANSPORTE HORIZONTAL DE MATERIAIS DIVERSOS A 40M</v>
          </cell>
          <cell r="C2898" t="str">
            <v>M3</v>
          </cell>
          <cell r="D2898">
            <v>18.510000000000002</v>
          </cell>
        </row>
        <row r="2899">
          <cell r="A2899" t="str">
            <v>74023/003</v>
          </cell>
          <cell r="B2899" t="str">
            <v>TRANSPORTE HORIZONTAL DE MATERIAIS DIVERSOS A 50M</v>
          </cell>
          <cell r="C2899" t="str">
            <v>M3</v>
          </cell>
          <cell r="D2899">
            <v>19.89</v>
          </cell>
        </row>
        <row r="2900">
          <cell r="A2900" t="str">
            <v>74023/004</v>
          </cell>
          <cell r="B2900" t="str">
            <v>TRANSPORTE HORIZONTAL DE MATERIAIS DIVERSOS A 60M</v>
          </cell>
          <cell r="C2900" t="str">
            <v>M3</v>
          </cell>
          <cell r="D2900">
            <v>20.91</v>
          </cell>
        </row>
        <row r="2901">
          <cell r="A2901" t="str">
            <v>74023/005</v>
          </cell>
          <cell r="B2901" t="str">
            <v>TRANSPORTE HORIZONTAL DE MATERIAIS DIVERSOS A 100M</v>
          </cell>
          <cell r="C2901" t="str">
            <v>M3</v>
          </cell>
          <cell r="D2901">
            <v>27.43</v>
          </cell>
        </row>
        <row r="2902">
          <cell r="A2902" t="str">
            <v>74023/006</v>
          </cell>
          <cell r="B2902" t="str">
            <v>TRANSPORTE HORIZONTAL DE MATERIAIS DIVERSOS A 30M</v>
          </cell>
          <cell r="C2902" t="str">
            <v>T</v>
          </cell>
          <cell r="D2902">
            <v>10.29</v>
          </cell>
        </row>
        <row r="2903">
          <cell r="A2903" t="str">
            <v>74023/007</v>
          </cell>
          <cell r="B2903" t="str">
            <v>TRANSPORTE HORIZONTAL DE MATERIAIS DIVERSOS A 40M</v>
          </cell>
          <cell r="C2903" t="str">
            <v>T</v>
          </cell>
          <cell r="D2903">
            <v>11.31</v>
          </cell>
        </row>
        <row r="2904">
          <cell r="A2904" t="str">
            <v>74023/008</v>
          </cell>
          <cell r="B2904" t="str">
            <v>TRANSPORTE HORIZONTAL DE MATERIAIS DIVERSOS A 50M</v>
          </cell>
          <cell r="C2904" t="str">
            <v>T</v>
          </cell>
          <cell r="D2904">
            <v>12.34</v>
          </cell>
        </row>
        <row r="2905">
          <cell r="A2905" t="str">
            <v>74023/009</v>
          </cell>
          <cell r="B2905" t="str">
            <v>TRANSPORTE HORIZONTAL DE MATERIAIS DIVERSOS A 60M</v>
          </cell>
          <cell r="C2905" t="str">
            <v>T</v>
          </cell>
          <cell r="D2905">
            <v>13.37</v>
          </cell>
        </row>
        <row r="2906">
          <cell r="A2906" t="str">
            <v>74023/010</v>
          </cell>
          <cell r="B2906" t="str">
            <v>TRANSPORTE HORIZONTAL DE MATERIAIS DIVERSOS A 100M</v>
          </cell>
          <cell r="C2906" t="str">
            <v>T</v>
          </cell>
          <cell r="D2906">
            <v>16.8</v>
          </cell>
        </row>
        <row r="2907">
          <cell r="A2907">
            <v>212</v>
          </cell>
          <cell r="B2907" t="str">
            <v>LIMPEZA E ARREMATES FINAIS</v>
          </cell>
          <cell r="C2907" t="str">
            <v/>
          </cell>
          <cell r="D2907" t="str">
            <v/>
          </cell>
        </row>
        <row r="2908">
          <cell r="A2908">
            <v>9537</v>
          </cell>
          <cell r="B2908" t="str">
            <v>LIMPEZA FINAL DA OBRA</v>
          </cell>
          <cell r="C2908" t="str">
            <v>M2</v>
          </cell>
          <cell r="D2908">
            <v>1.1100000000000001</v>
          </cell>
        </row>
        <row r="2909">
          <cell r="A2909">
            <v>73745</v>
          </cell>
          <cell r="B2909" t="str">
            <v>LIMPEZAS DE SUPERFICIES</v>
          </cell>
          <cell r="C2909" t="str">
            <v/>
          </cell>
          <cell r="D2909" t="str">
            <v/>
          </cell>
        </row>
        <row r="2910">
          <cell r="A2910" t="str">
            <v>73745/001</v>
          </cell>
          <cell r="B2910" t="str">
            <v>LIMPEZA DE ESTRUTURAL DE ACO OU CONCRETO COM JATEAMENTO DE AREIA</v>
          </cell>
          <cell r="C2910" t="str">
            <v>M2</v>
          </cell>
          <cell r="D2910">
            <v>5.58</v>
          </cell>
        </row>
        <row r="2911">
          <cell r="A2911">
            <v>73800</v>
          </cell>
          <cell r="B2911" t="str">
            <v>POLIMENTO DE PISOS</v>
          </cell>
          <cell r="C2911" t="str">
            <v/>
          </cell>
          <cell r="D2911" t="str">
            <v/>
          </cell>
        </row>
        <row r="2912">
          <cell r="A2912" t="str">
            <v>73800/001</v>
          </cell>
          <cell r="B2912" t="str">
            <v>LIMPEZA E POLIMENTO MECANIZADO EM PISO ALTA RESISTENCIA, UTILIZANDO ESTUQUE COM ADESIVO, CIMENTO BRANCO E CORANTE</v>
          </cell>
          <cell r="C2912" t="str">
            <v>M2</v>
          </cell>
          <cell r="D2912">
            <v>22.09</v>
          </cell>
        </row>
        <row r="2913">
          <cell r="A2913">
            <v>73806</v>
          </cell>
          <cell r="B2913" t="str">
            <v>LIMPEZA DE SUPERFICIES</v>
          </cell>
          <cell r="C2913" t="str">
            <v/>
          </cell>
          <cell r="D2913" t="str">
            <v/>
          </cell>
        </row>
        <row r="2914">
          <cell r="A2914" t="str">
            <v>73806/001</v>
          </cell>
          <cell r="B2914" t="str">
            <v>LIMPEZA DE SUPERFICIES COM JATO DE ALTA PRESSAO DE AR E AGUA</v>
          </cell>
          <cell r="C2914" t="str">
            <v>M2</v>
          </cell>
          <cell r="D2914">
            <v>0.73</v>
          </cell>
        </row>
        <row r="2915">
          <cell r="A2915">
            <v>73948</v>
          </cell>
          <cell r="B2915" t="str">
            <v>LIMPEZA DIVERSAS DA OBRA</v>
          </cell>
          <cell r="C2915" t="str">
            <v/>
          </cell>
          <cell r="D2915" t="str">
            <v/>
          </cell>
        </row>
        <row r="2916">
          <cell r="A2916" t="str">
            <v>73948/001</v>
          </cell>
          <cell r="B2916" t="str">
            <v>LIMPEZA REVESTIMENTO PLASTICO EM PAREDE</v>
          </cell>
          <cell r="C2916" t="str">
            <v>M2</v>
          </cell>
          <cell r="D2916">
            <v>7.95</v>
          </cell>
        </row>
        <row r="2917">
          <cell r="A2917" t="str">
            <v>73948/002</v>
          </cell>
          <cell r="B2917" t="str">
            <v>LIMPEZA/PREPARO SUPERFICIE CONCRETO P/PINTURA</v>
          </cell>
          <cell r="C2917" t="str">
            <v>M2</v>
          </cell>
          <cell r="D2917">
            <v>3.72</v>
          </cell>
        </row>
        <row r="2918">
          <cell r="A2918" t="str">
            <v>73948/003</v>
          </cell>
          <cell r="B2918" t="str">
            <v>LIMPEZA AZULEJO</v>
          </cell>
          <cell r="C2918" t="str">
            <v>M2</v>
          </cell>
          <cell r="D2918">
            <v>2.62</v>
          </cell>
        </row>
        <row r="2919">
          <cell r="A2919" t="str">
            <v>73948/004</v>
          </cell>
          <cell r="B2919" t="str">
            <v>LIMPEZA E LAVAGEM DE PASTILHAS</v>
          </cell>
          <cell r="C2919" t="str">
            <v>M2</v>
          </cell>
          <cell r="D2919">
            <v>3.72</v>
          </cell>
        </row>
        <row r="2920">
          <cell r="A2920" t="str">
            <v>73948/005</v>
          </cell>
          <cell r="B2920" t="str">
            <v>LIMPEZA CHAPA MELAMINICA EM PAREDE</v>
          </cell>
          <cell r="C2920" t="str">
            <v>M2</v>
          </cell>
          <cell r="D2920">
            <v>2.71</v>
          </cell>
        </row>
        <row r="2921">
          <cell r="A2921" t="str">
            <v>73948/006</v>
          </cell>
          <cell r="B2921" t="str">
            <v>LIMPEZA LAMBRI ALUMINIO</v>
          </cell>
          <cell r="C2921" t="str">
            <v>M2</v>
          </cell>
          <cell r="D2921">
            <v>6.1</v>
          </cell>
        </row>
        <row r="2922">
          <cell r="A2922" t="str">
            <v>73948/007</v>
          </cell>
          <cell r="B2922" t="str">
            <v>LIMPEZA ESQUADRIA FERRO C/SOLVENTE</v>
          </cell>
          <cell r="C2922" t="str">
            <v>M2</v>
          </cell>
          <cell r="D2922">
            <v>10.69</v>
          </cell>
        </row>
        <row r="2923">
          <cell r="A2923" t="str">
            <v>73948/008</v>
          </cell>
          <cell r="B2923" t="str">
            <v>LIMPEZA VIDRO COMUM</v>
          </cell>
          <cell r="C2923" t="str">
            <v>M2</v>
          </cell>
          <cell r="D2923">
            <v>5.15</v>
          </cell>
        </row>
        <row r="2924">
          <cell r="A2924" t="str">
            <v>73948/009</v>
          </cell>
          <cell r="B2924" t="str">
            <v>LIMPEZA FORRO</v>
          </cell>
          <cell r="C2924" t="str">
            <v>M2</v>
          </cell>
          <cell r="D2924">
            <v>10.57</v>
          </cell>
        </row>
        <row r="2925">
          <cell r="A2925" t="str">
            <v>73948/010</v>
          </cell>
          <cell r="B2925" t="str">
            <v>LIMPEZA PISO MARMORE/GRANITO</v>
          </cell>
          <cell r="C2925" t="str">
            <v>M2</v>
          </cell>
          <cell r="D2925">
            <v>10.01</v>
          </cell>
        </row>
        <row r="2926">
          <cell r="A2926" t="str">
            <v>73948/011</v>
          </cell>
          <cell r="B2926" t="str">
            <v>LIMPEZA PISO CERAMICO</v>
          </cell>
          <cell r="C2926" t="str">
            <v>M2</v>
          </cell>
          <cell r="D2926">
            <v>9.0299999999999994</v>
          </cell>
        </row>
        <row r="2927">
          <cell r="A2927" t="str">
            <v>73948/012</v>
          </cell>
          <cell r="B2927" t="str">
            <v>LIMPEZA PISO PLACA BORRACHA C/ENCERAMENTO</v>
          </cell>
          <cell r="C2927" t="str">
            <v>M2</v>
          </cell>
          <cell r="D2927">
            <v>11.83</v>
          </cell>
        </row>
        <row r="2928">
          <cell r="A2928" t="str">
            <v>73948/013</v>
          </cell>
          <cell r="B2928" t="str">
            <v>LIMPEZA PISO PLACA BORRACHA</v>
          </cell>
          <cell r="C2928" t="str">
            <v>M2</v>
          </cell>
          <cell r="D2928">
            <v>4.29</v>
          </cell>
        </row>
        <row r="2929">
          <cell r="A2929" t="str">
            <v>73948/014</v>
          </cell>
          <cell r="B2929" t="str">
            <v>LIMPEZA PISO CIMENTADO</v>
          </cell>
          <cell r="C2929" t="str">
            <v>M2</v>
          </cell>
          <cell r="D2929">
            <v>5.41</v>
          </cell>
        </row>
        <row r="2930">
          <cell r="A2930" t="str">
            <v>73948/015</v>
          </cell>
          <cell r="B2930" t="str">
            <v>LIMPEZA PISO MARMORITE/GRANILITE</v>
          </cell>
          <cell r="C2930" t="str">
            <v>M2</v>
          </cell>
          <cell r="D2930">
            <v>6.3</v>
          </cell>
        </row>
        <row r="2931">
          <cell r="A2931" t="str">
            <v>73948/016</v>
          </cell>
          <cell r="B2931" t="str">
            <v>LIMPEZA MANUAL DO TERRENO (C/ RASPAGEM SUPERFICIAL)</v>
          </cell>
          <cell r="C2931" t="str">
            <v>M2</v>
          </cell>
          <cell r="D2931">
            <v>1.71</v>
          </cell>
        </row>
        <row r="2932">
          <cell r="A2932">
            <v>74086</v>
          </cell>
          <cell r="B2932" t="str">
            <v>LIMPEZA DIVERSAS DA OBRA</v>
          </cell>
          <cell r="C2932" t="str">
            <v/>
          </cell>
          <cell r="D2932" t="str">
            <v/>
          </cell>
        </row>
        <row r="2933">
          <cell r="A2933" t="str">
            <v>74086/001</v>
          </cell>
          <cell r="B2933" t="str">
            <v>LIMPEZA LOUCAS E METAIS</v>
          </cell>
          <cell r="C2933" t="str">
            <v>UN</v>
          </cell>
          <cell r="D2933">
            <v>11.51</v>
          </cell>
        </row>
        <row r="2934">
          <cell r="A2934">
            <v>74243</v>
          </cell>
          <cell r="B2934" t="str">
            <v>LIMPEZA GERAL DE QUADRA POLIESPORTIVA</v>
          </cell>
          <cell r="C2934" t="str">
            <v/>
          </cell>
          <cell r="D2934" t="str">
            <v/>
          </cell>
        </row>
        <row r="2935">
          <cell r="A2935" t="str">
            <v>74243/001</v>
          </cell>
          <cell r="B2935" t="str">
            <v>LIMPEZA GERAL DE QUADRA POLIESPORTIVA</v>
          </cell>
          <cell r="C2935" t="str">
            <v>M2</v>
          </cell>
          <cell r="D2935">
            <v>0.96</v>
          </cell>
        </row>
        <row r="2936">
          <cell r="A2936">
            <v>215</v>
          </cell>
          <cell r="B2936" t="str">
            <v>ABERTURA DE POCO | CISTERNA OU CACIMBA |</v>
          </cell>
          <cell r="C2936" t="str">
            <v/>
          </cell>
          <cell r="D2936" t="str">
            <v/>
          </cell>
        </row>
        <row r="2937">
          <cell r="A2937">
            <v>74163</v>
          </cell>
          <cell r="B2937" t="str">
            <v>PERFURACAO DE POCO</v>
          </cell>
          <cell r="C2937" t="str">
            <v/>
          </cell>
          <cell r="D2937" t="str">
            <v/>
          </cell>
        </row>
        <row r="2938">
          <cell r="A2938" t="str">
            <v>74163/001</v>
          </cell>
          <cell r="B2938" t="str">
            <v>PERFURACAO DE POCO COM PERFURATRIZ PNEUMATICA</v>
          </cell>
          <cell r="C2938" t="str">
            <v>M</v>
          </cell>
          <cell r="D2938">
            <v>19.79</v>
          </cell>
        </row>
        <row r="2939">
          <cell r="A2939" t="str">
            <v>74163/002</v>
          </cell>
          <cell r="B2939" t="str">
            <v>PERFURACAO DE POCO COM PERFURATRIZ A PERCUSSAO</v>
          </cell>
          <cell r="C2939" t="str">
            <v>M</v>
          </cell>
          <cell r="D2939">
            <v>43.76</v>
          </cell>
        </row>
        <row r="2940">
          <cell r="A2940">
            <v>216</v>
          </cell>
          <cell r="B2940" t="str">
            <v>POCO TUBULAR PROFUNDO</v>
          </cell>
          <cell r="C2940" t="str">
            <v/>
          </cell>
          <cell r="D2940" t="str">
            <v/>
          </cell>
        </row>
        <row r="2941">
          <cell r="A2941">
            <v>40841</v>
          </cell>
          <cell r="B2941" t="str">
            <v>ABRACADEIRA P/POCOS PROFUNDOS</v>
          </cell>
          <cell r="C2941" t="str">
            <v>UN</v>
          </cell>
          <cell r="D2941">
            <v>63.51</v>
          </cell>
        </row>
        <row r="2942">
          <cell r="A2942">
            <v>318</v>
          </cell>
          <cell r="B2942" t="str">
            <v>OUTROS</v>
          </cell>
          <cell r="C2942" t="str">
            <v/>
          </cell>
          <cell r="D2942" t="str">
            <v/>
          </cell>
        </row>
        <row r="2943">
          <cell r="A2943">
            <v>5962</v>
          </cell>
          <cell r="B2943" t="str">
            <v>TANQUE ESTACIONARIO TAA -MACARICO CAP 20 000 L - DEPRECIACAO E JUROS</v>
          </cell>
          <cell r="C2943" t="str">
            <v>UN</v>
          </cell>
          <cell r="D2943">
            <v>6.62</v>
          </cell>
        </row>
        <row r="2944">
          <cell r="A2944">
            <v>6391</v>
          </cell>
          <cell r="B2944" t="str">
            <v>SOLDA TOPO DESCENDENTE CHANFRADA ESPESSURA=1/4" CHAPA/PERFIL/TUBO ACOCOM CONVERSOR DIESEL.</v>
          </cell>
          <cell r="C2944" t="str">
            <v>M</v>
          </cell>
          <cell r="D2944">
            <v>62.71</v>
          </cell>
        </row>
        <row r="2945">
          <cell r="A2945">
            <v>71516</v>
          </cell>
          <cell r="B2945" t="str">
            <v>CONJUNTO DE MANGUEIRA PARA COMBATE A INCENDIO EM FIBRA DE POLIESTER PURA, COM 1.1/2", REVESTIDA INTERNAMENTE, COM 2 LANCES DE 15M CADA</v>
          </cell>
          <cell r="C2945" t="str">
            <v>UN</v>
          </cell>
          <cell r="D2945">
            <v>478.34</v>
          </cell>
        </row>
        <row r="2946">
          <cell r="A2946">
            <v>73289</v>
          </cell>
          <cell r="B2946" t="str">
            <v>CUSTOS C/MATRIAL-AQUECEDOR DE FLUIDO TERMICO C/CALDEIRA</v>
          </cell>
          <cell r="C2946" t="str">
            <v>H</v>
          </cell>
          <cell r="D2946">
            <v>4.6399999999999997</v>
          </cell>
        </row>
        <row r="2947">
          <cell r="A2947">
            <v>73360</v>
          </cell>
          <cell r="B2947" t="str">
            <v>AQUECEDOR DE FLUIDO TERMICO C/CALDEIRA - CHP</v>
          </cell>
          <cell r="C2947" t="str">
            <v>CHP</v>
          </cell>
          <cell r="D2947">
            <v>12.29</v>
          </cell>
        </row>
        <row r="2948">
          <cell r="A2948">
            <v>73916</v>
          </cell>
          <cell r="B2948" t="str">
            <v>´PLACA DE IDENTIFICAÇÃO</v>
          </cell>
          <cell r="C2948" t="str">
            <v/>
          </cell>
          <cell r="D2948" t="str">
            <v/>
          </cell>
        </row>
        <row r="2949">
          <cell r="A2949" t="str">
            <v>73916/001</v>
          </cell>
          <cell r="B2949" t="str">
            <v>PLACA DE IDENTIFICAÇÃO EM CHAPA GALVANIZADA NUM. 18, 12X18CM</v>
          </cell>
          <cell r="C2949" t="str">
            <v>UN</v>
          </cell>
          <cell r="D2949">
            <v>30.8</v>
          </cell>
        </row>
        <row r="2950">
          <cell r="A2950" t="str">
            <v>73916/002</v>
          </cell>
          <cell r="B2950" t="str">
            <v>PLACA ESMALTADA PARA IDENTIFICAÇÃO NR DE RUA, DIMENSÕES 45X25CM</v>
          </cell>
          <cell r="C2950" t="str">
            <v>UN</v>
          </cell>
          <cell r="D2950">
            <v>78.569999999999993</v>
          </cell>
        </row>
        <row r="2951">
          <cell r="A2951" t="str">
            <v>73916/003</v>
          </cell>
          <cell r="B2951" t="str">
            <v>PLACA DE IDENTIFICAÇÃO EM CHAPA GALVANIZADA NUM. 18, DIMENSÕES 8X12CM</v>
          </cell>
          <cell r="C2951" t="str">
            <v>UN</v>
          </cell>
          <cell r="D2951">
            <v>15.36</v>
          </cell>
        </row>
        <row r="2952">
          <cell r="A2952">
            <v>74029</v>
          </cell>
          <cell r="B2952" t="str">
            <v>BETONEIRAS</v>
          </cell>
          <cell r="C2952" t="str">
            <v/>
          </cell>
          <cell r="D2952" t="str">
            <v/>
          </cell>
        </row>
        <row r="2953">
          <cell r="A2953" t="str">
            <v>74029/001</v>
          </cell>
          <cell r="B2953" t="str">
            <v>BETONEIRA DIESEL 580L (CP) MISTURA SECA, CARREGAMENTO MECANICO E TAMBOR REVERSÍVEL. - EXCLUSIVE OPERADOR</v>
          </cell>
          <cell r="C2953" t="str">
            <v>H</v>
          </cell>
          <cell r="D2953">
            <v>13.52</v>
          </cell>
        </row>
        <row r="2954">
          <cell r="A2954" t="str">
            <v>74029/002</v>
          </cell>
          <cell r="B2954" t="str">
            <v>BETONEIRA DIESEL, 580L (CI) MISTURA SECA, CARREGADOR MECANICO E TAMBORREVERSÍVEL.- EXCLUSIVE OPERADOR</v>
          </cell>
          <cell r="C2954" t="str">
            <v>H</v>
          </cell>
          <cell r="D2954">
            <v>4.92</v>
          </cell>
        </row>
        <row r="2955">
          <cell r="A2955">
            <v>74030</v>
          </cell>
          <cell r="B2955" t="str">
            <v>GUINDASTES E/OU BRAÇO MECÂNICO</v>
          </cell>
          <cell r="C2955" t="str">
            <v/>
          </cell>
          <cell r="D2955" t="str">
            <v/>
          </cell>
        </row>
        <row r="2956">
          <cell r="A2956" t="str">
            <v>74030/001</v>
          </cell>
          <cell r="B2956" t="str">
            <v>GUINDAUTO (CI) CAP.3,5 TON., MONTADO SOBRE CAMINHÃO TOCO (EXCL. O CAMINHÃO) APROX.2,0M DE ALCANCE HORIZONTAL, 7,0 NA VERTICAL. EXCL. OPERADOR.</v>
          </cell>
          <cell r="C2956" t="str">
            <v>H</v>
          </cell>
          <cell r="D2956">
            <v>16.989999999999998</v>
          </cell>
        </row>
        <row r="2957">
          <cell r="A2957" t="str">
            <v>74030/002</v>
          </cell>
          <cell r="B2957" t="str">
            <v>GUINDAUTO (CP) CARGA MAX 3,25T (A 2M) E 1,62T (A 4M), ALTURA MAX = 6,6M, MONTADO SOBRE CAMINHÃO TOCO (EXCL. O CAMINHÃO E OPERADOR).</v>
          </cell>
          <cell r="C2957" t="str">
            <v>H</v>
          </cell>
          <cell r="D2957">
            <v>19.21</v>
          </cell>
        </row>
        <row r="2958">
          <cell r="A2958">
            <v>74032</v>
          </cell>
          <cell r="B2958" t="str">
            <v>ESCAVADEIRA</v>
          </cell>
          <cell r="C2958" t="str">
            <v/>
          </cell>
          <cell r="D2958" t="str">
            <v/>
          </cell>
        </row>
        <row r="2959">
          <cell r="A2959" t="str">
            <v>74032/001</v>
          </cell>
          <cell r="B2959" t="str">
            <v>ESCAVADEIRA HIDRAULICA SOBRE ESTEIRAS 110HP A DIESEL - CHP - INCLUSIVEOPERADOR</v>
          </cell>
          <cell r="C2959" t="str">
            <v>CHP</v>
          </cell>
          <cell r="D2959">
            <v>152.56</v>
          </cell>
        </row>
        <row r="2960">
          <cell r="A2960" t="str">
            <v>74032/002</v>
          </cell>
          <cell r="B2960" t="str">
            <v>ESCAVADEIRA HIDRAULICA SOBRE ESTEIRAS 110HP A DIESEL - CHI - INCLUISVEOPERADOR</v>
          </cell>
          <cell r="C2960" t="str">
            <v>CHI</v>
          </cell>
          <cell r="D2960">
            <v>65.069999999999993</v>
          </cell>
        </row>
        <row r="2961">
          <cell r="A2961">
            <v>74035</v>
          </cell>
          <cell r="B2961" t="str">
            <v>CARREGADOR FRONTAL / PÁ CARREGADEIRA</v>
          </cell>
          <cell r="C2961" t="str">
            <v/>
          </cell>
          <cell r="D2961" t="str">
            <v/>
          </cell>
        </row>
        <row r="2962">
          <cell r="A2962" t="str">
            <v>74035/001</v>
          </cell>
          <cell r="B2962" t="str">
            <v>CARREGADOR FRONTAL (PA CARREGADEIRA) SOBRE RODAS 105HP CAPACIDADE DA CAÇAMBA 1,4 A 1,7M3 - CHP - INCLUSIVE OPERADOR</v>
          </cell>
          <cell r="C2962" t="str">
            <v>H</v>
          </cell>
          <cell r="D2962">
            <v>103.54</v>
          </cell>
        </row>
        <row r="2963">
          <cell r="A2963">
            <v>74036</v>
          </cell>
          <cell r="B2963" t="str">
            <v>TRATOR</v>
          </cell>
          <cell r="C2963" t="str">
            <v/>
          </cell>
          <cell r="D2963" t="str">
            <v/>
          </cell>
        </row>
        <row r="2964">
          <cell r="A2964" t="str">
            <v>74036/001</v>
          </cell>
          <cell r="B2964" t="str">
            <v>TRATOR DE ESTEIRAS, 153HP - CHI - INCLUSIVE OPERADOR</v>
          </cell>
          <cell r="C2964" t="str">
            <v>H</v>
          </cell>
          <cell r="D2964">
            <v>99.17</v>
          </cell>
        </row>
        <row r="2965">
          <cell r="A2965" t="str">
            <v>74036/002</v>
          </cell>
          <cell r="B2965" t="str">
            <v>TRATOR ESTEIRAS DIESEL 140CV - CHP - INCLUSIVE OPERADOR</v>
          </cell>
          <cell r="C2965" t="str">
            <v>H</v>
          </cell>
          <cell r="D2965">
            <v>226.43</v>
          </cell>
        </row>
        <row r="2966">
          <cell r="A2966">
            <v>74037</v>
          </cell>
          <cell r="B2966" t="str">
            <v>CAMINHÃO</v>
          </cell>
          <cell r="C2966" t="str">
            <v/>
          </cell>
          <cell r="D2966" t="str">
            <v/>
          </cell>
        </row>
        <row r="2967">
          <cell r="A2967" t="str">
            <v>74037/001</v>
          </cell>
          <cell r="B2967" t="str">
            <v>CAMINHÃO BASCULANTE TOCO 4M3, MOTOR DIESEL 160CV COM MOTORISTA</v>
          </cell>
          <cell r="C2967" t="str">
            <v>H</v>
          </cell>
          <cell r="D2967">
            <v>75.17</v>
          </cell>
        </row>
        <row r="2968">
          <cell r="A2968" t="str">
            <v>74037/002</v>
          </cell>
          <cell r="B2968" t="str">
            <v>CAMINHÃO TOCO, CARROCERIA FIXA ABERTA MADEIRA, MOTOR DIESEL - CHI - COM MOTORISTA</v>
          </cell>
          <cell r="C2968" t="str">
            <v>CHI</v>
          </cell>
          <cell r="D2968">
            <v>27.45</v>
          </cell>
        </row>
        <row r="2969">
          <cell r="A2969" t="str">
            <v>74037/003</v>
          </cell>
          <cell r="B2969" t="str">
            <v>CAMINHÃO TOCO, CARROCERIA FIXA ABERTA DE MADEIRA, MOTOR A DIESEL - CHP- COM MOTORISTA</v>
          </cell>
          <cell r="C2969" t="str">
            <v>CHP</v>
          </cell>
          <cell r="D2969">
            <v>76.959999999999994</v>
          </cell>
        </row>
        <row r="2970">
          <cell r="A2970">
            <v>74040</v>
          </cell>
          <cell r="B2970" t="str">
            <v>SOQUETE COMPACTADOR</v>
          </cell>
          <cell r="C2970" t="str">
            <v/>
          </cell>
          <cell r="D2970" t="str">
            <v/>
          </cell>
        </row>
        <row r="2971">
          <cell r="A2971" t="str">
            <v>74040/001</v>
          </cell>
          <cell r="B2971" t="str">
            <v>SOQUETE COMPACTADOR 72KG GASOLINA, 3HP (CHP) EXCLUSIVE OPERADOR.</v>
          </cell>
          <cell r="C2971" t="str">
            <v>H</v>
          </cell>
          <cell r="D2971">
            <v>8.09</v>
          </cell>
        </row>
        <row r="2972">
          <cell r="A2972" t="str">
            <v>74040/002</v>
          </cell>
          <cell r="B2972" t="str">
            <v>SOQUETE COMPACTADOR 72KG, GASOLINA, 3HP, (CHI), EXCLUSIVE OPERADOR.</v>
          </cell>
          <cell r="C2972" t="str">
            <v>H</v>
          </cell>
          <cell r="D2972">
            <v>3.12</v>
          </cell>
        </row>
        <row r="2973">
          <cell r="A2973">
            <v>321</v>
          </cell>
          <cell r="B2973" t="str">
            <v>COMPOSICAO SERVICO MIGRACAO</v>
          </cell>
          <cell r="C2973" t="str">
            <v/>
          </cell>
          <cell r="D2973" t="str">
            <v/>
          </cell>
        </row>
        <row r="2974">
          <cell r="A2974">
            <v>660</v>
          </cell>
          <cell r="B2974" t="str">
            <v>CONCRETO DOSADO 10 MPA SOMENTE MATERIAIS INCL 5% PERDAS</v>
          </cell>
          <cell r="C2974" t="str">
            <v>M3</v>
          </cell>
          <cell r="D2974">
            <v>229.35</v>
          </cell>
        </row>
        <row r="2975">
          <cell r="A2975">
            <v>661</v>
          </cell>
          <cell r="B2975" t="str">
            <v>CONCRETO DOSADO 15 MPA SOMENTE MATERIAIS INCL 5% PERDAS</v>
          </cell>
          <cell r="C2975" t="str">
            <v>M3</v>
          </cell>
          <cell r="D2975">
            <v>246.66</v>
          </cell>
        </row>
        <row r="2976">
          <cell r="A2976">
            <v>1847</v>
          </cell>
          <cell r="B2976" t="str">
            <v>ARGAMASSA CIMENTO/AREIA GROSSA SEM PENEIRAR 1:3 PREPARO MANUAL</v>
          </cell>
          <cell r="C2976" t="str">
            <v>M3</v>
          </cell>
          <cell r="D2976">
            <v>317.95</v>
          </cell>
        </row>
        <row r="2977">
          <cell r="A2977">
            <v>1852</v>
          </cell>
          <cell r="B2977" t="str">
            <v>ARGAMASSA CIMENTO/AREIA GROSSA 1:6 C/PREPARO MANUAL</v>
          </cell>
          <cell r="C2977" t="str">
            <v>M3</v>
          </cell>
          <cell r="D2977">
            <v>233.89</v>
          </cell>
        </row>
        <row r="2978">
          <cell r="A2978">
            <v>1855</v>
          </cell>
          <cell r="B2978" t="str">
            <v>ARGAMASSA MISTA CIMENTO/CAL HIDRATADA/AREIA FINA 1:2:9</v>
          </cell>
          <cell r="C2978" t="str">
            <v>M3</v>
          </cell>
          <cell r="D2978">
            <v>243.61</v>
          </cell>
        </row>
        <row r="2979">
          <cell r="A2979">
            <v>1857</v>
          </cell>
          <cell r="B2979" t="str">
            <v>ABERTURA/ENCHIM RASGO ALVEN P/DUTOS D=1/2" A 1 1/2" ARG CIM/C.HID/AREIA 1:2:9</v>
          </cell>
          <cell r="C2979" t="str">
            <v>M</v>
          </cell>
          <cell r="D2979">
            <v>2.65</v>
          </cell>
        </row>
        <row r="2980">
          <cell r="A2980">
            <v>1980</v>
          </cell>
          <cell r="B2980" t="str">
            <v>FORMA MADEIRA 1,4 VEZES PINHO 3A ESP=2,5CM P/PECAS CONCRETOARMADO INCL FORN MATERIAIS E DESMOLDAGEM EXCL ESCORAMENTO.</v>
          </cell>
          <cell r="C2980" t="str">
            <v>M2</v>
          </cell>
          <cell r="D2980">
            <v>35.54</v>
          </cell>
        </row>
        <row r="2981">
          <cell r="A2981">
            <v>2596</v>
          </cell>
          <cell r="B2981" t="str">
            <v>BARRA DE ACO CA-25 REDONDA DIAM DE 6,3 A 8,00MM (1/4 A 5/16) SEMSALIENCIA OU MOSSA</v>
          </cell>
          <cell r="C2981" t="str">
            <v>KG</v>
          </cell>
          <cell r="D2981">
            <v>4.32</v>
          </cell>
        </row>
        <row r="2982">
          <cell r="A2982">
            <v>2913</v>
          </cell>
          <cell r="B2982" t="str">
            <v>BETONEIRA MOTOR GAS P/320L MIST SECA (CP) CARREG MEC E TAMBOR REVERSI-VEL - EXCL OPERADOR</v>
          </cell>
          <cell r="C2982" t="str">
            <v>H</v>
          </cell>
          <cell r="D2982">
            <v>8.1300000000000008</v>
          </cell>
        </row>
        <row r="2983">
          <cell r="A2983">
            <v>2963</v>
          </cell>
          <cell r="B2983" t="str">
            <v>RETRO-ESCAVADEIRA DIESEL 75CV (CP) INCL OPERADOR-CAPAC CACAMBA 0,76M3</v>
          </cell>
          <cell r="C2983" t="str">
            <v>H</v>
          </cell>
          <cell r="D2983">
            <v>84.83</v>
          </cell>
        </row>
        <row r="2984">
          <cell r="A2984">
            <v>3061</v>
          </cell>
          <cell r="B2984" t="str">
            <v>ESCAVACAO MEC VALA N ESCOR MAT 1A CAT C/RETROESCAV ATE 1,50MEXCL ESGOTAMENTO</v>
          </cell>
          <cell r="C2984" t="str">
            <v>M3</v>
          </cell>
          <cell r="D2984">
            <v>4.6399999999999997</v>
          </cell>
        </row>
        <row r="2985">
          <cell r="A2985">
            <v>3062</v>
          </cell>
          <cell r="B2985" t="str">
            <v>ESCAVACAO MEC DE VALA NAO ESCORADA EM MATERIAL DE 1A CATEGORIA COM PROFUNDIDADE DE 1,5 ATE 3M COM RETROESCAVADEIRA 75HP, SEM ESGOTAMENTO.</v>
          </cell>
          <cell r="C2985" t="str">
            <v>M3</v>
          </cell>
          <cell r="D2985">
            <v>5.62</v>
          </cell>
        </row>
        <row r="2986">
          <cell r="A2986">
            <v>3063</v>
          </cell>
          <cell r="B2986" t="str">
            <v>ESCAV MEC VALA ESCORADA ATE 1,50M C/RETRO MAT 1A COM REDUTOR (C/PEDRAS/ INST PREDIAIS/OUTROS REDUT PRODUTIV) - EXCL. ESGOT/ESCORAM</v>
          </cell>
          <cell r="C2986" t="str">
            <v>M3</v>
          </cell>
          <cell r="D2986">
            <v>14.38</v>
          </cell>
        </row>
        <row r="2987">
          <cell r="A2987">
            <v>3065</v>
          </cell>
          <cell r="B2987" t="str">
            <v>ESCAV MEC.VALA ESCORADA C/RETRO DE 1,5 A 3M PROF MAT 1A COM REDUTOR (PEDRAS/INST PREDIAIS/OUTROS REDUT PRODUTIV) - EXCL. ESGOTAM / ESCORAMENTO.</v>
          </cell>
          <cell r="C2987" t="str">
            <v>M3</v>
          </cell>
          <cell r="D2987">
            <v>18.440000000000001</v>
          </cell>
        </row>
        <row r="2988">
          <cell r="A2988">
            <v>3066</v>
          </cell>
          <cell r="B2988" t="str">
            <v>ESCAVACAO MEC.VALA N ESCOR ATE 1,5M C/RETRO MAT 1A (C/PEDRAS/INST PREDIAIS/OUTROS REDUT PRODUTIV OU CAVAS FUNDACAO) - EXCL ESGOTAMENTO</v>
          </cell>
          <cell r="C2988" t="str">
            <v>M3</v>
          </cell>
          <cell r="D2988">
            <v>11.74</v>
          </cell>
        </row>
        <row r="2989">
          <cell r="A2989">
            <v>3069</v>
          </cell>
          <cell r="B2989" t="str">
            <v>ESCAVACAO MEC. VALA N ESCOR MAT 1A C/RETRO ENTRE 1,5 E 3MC/ REDUTOR(PEDRAS/INST PREDIAIS/OUTROS REDUTORES PRODUTIV OU CAVAS FUNDACAO) EXCL ESGOTAMENTO.</v>
          </cell>
          <cell r="C2989" t="str">
            <v>M3</v>
          </cell>
          <cell r="D2989">
            <v>14.28</v>
          </cell>
        </row>
        <row r="2990">
          <cell r="A2990">
            <v>3070</v>
          </cell>
          <cell r="B2990" t="str">
            <v>ESCAVACAO MEC DE VALA ESCORADA COM RETRO 75 HP, EM MATERIAL DE 1A CATEGORIA ATÉ 1,5M DE PROFUNDIDADE, EXCLUINDO ESGOTAMENTO E ESCORAMENTO.</v>
          </cell>
          <cell r="C2990" t="str">
            <v>M3</v>
          </cell>
          <cell r="D2990">
            <v>5.41</v>
          </cell>
        </row>
        <row r="2991">
          <cell r="A2991">
            <v>3071</v>
          </cell>
          <cell r="B2991" t="str">
            <v>ESCAVACAO MEC.VALA ESCORADA MAT 1A CAT C/RETRO DE 1,5 A 3M- EXCLUSIVEESGOT E ESCORAMENTO</v>
          </cell>
          <cell r="C2991" t="str">
            <v>M3</v>
          </cell>
          <cell r="D2991">
            <v>6.89</v>
          </cell>
        </row>
        <row r="2992">
          <cell r="A2992">
            <v>3496</v>
          </cell>
          <cell r="B2992" t="str">
            <v>ALUGUEL ELEVADOR EQUIPADO P/TRANSP CONCR A 10M ALT-CP-S/OPERADOR COM GUINCHO DE 10CV 16M TORRE DESMONTAVEL CACAMBA AUTOMATICA DE 550L FUNILP/DESCARGA E SILO DE ESPERA DE 1000L</v>
          </cell>
          <cell r="C2992" t="str">
            <v>H</v>
          </cell>
          <cell r="D2992">
            <v>7.6</v>
          </cell>
        </row>
        <row r="2993">
          <cell r="A2993">
            <v>3533</v>
          </cell>
          <cell r="B2993" t="str">
            <v>VIBRADOR DE IMERSAO MOTOR ELETR 2CV (CP) TUBO DE 48X48 C/MANGOTEDE 5M COMP -EXCL OPERADOR</v>
          </cell>
          <cell r="C2993" t="str">
            <v>H</v>
          </cell>
          <cell r="D2993">
            <v>1.22</v>
          </cell>
        </row>
        <row r="2994">
          <cell r="A2994">
            <v>3636</v>
          </cell>
          <cell r="B2994" t="str">
            <v>RETRO-ESCAVADEIRA DIESEL 75CV, INCL OPERADOR-CAPAC CACAMBA 0,76M3 (HORA IMPRODUTIVA)</v>
          </cell>
          <cell r="C2994" t="str">
            <v>H</v>
          </cell>
          <cell r="D2994">
            <v>32.43</v>
          </cell>
        </row>
        <row r="2995">
          <cell r="A2995">
            <v>3732</v>
          </cell>
          <cell r="B2995" t="str">
            <v>ALUGUEL ELEVADOR EQUIPADO P/TRANSP CONCR A 10M ALT-CI-S/OPERADOR COMGUINCHO DE 10CV 16M TORRE DESMONTAVEL CACAMBA AUTOMATICA DE 550L FUNILP/DESCARGA E SILO ESPERA DE 1000L</v>
          </cell>
          <cell r="C2995" t="str">
            <v>H</v>
          </cell>
          <cell r="D2995">
            <v>4.01</v>
          </cell>
        </row>
        <row r="2996">
          <cell r="A2996">
            <v>3775</v>
          </cell>
          <cell r="B2996" t="str">
            <v>BETONEIRA MOTOR GAS P/320L MIST SECA (CI) CARREG MEC E TAMBOR REVERSI-VEL - EXCL OPERADOR</v>
          </cell>
          <cell r="C2996" t="str">
            <v>H</v>
          </cell>
          <cell r="D2996">
            <v>1.2</v>
          </cell>
        </row>
        <row r="2997">
          <cell r="A2997">
            <v>3783</v>
          </cell>
          <cell r="B2997" t="str">
            <v>VIBRADOR DE IMERSAO MOTOR ELETR 2CV (CI) TUBO 48X480MM C/MANGOTEDE 5M COMP - EXCL OPERADOR</v>
          </cell>
          <cell r="C2997" t="str">
            <v>H</v>
          </cell>
          <cell r="D2997">
            <v>0.75</v>
          </cell>
        </row>
        <row r="2998">
          <cell r="A2998">
            <v>4877</v>
          </cell>
          <cell r="B2998" t="str">
            <v>BETONEIRA 320L ELETRICA TRIFASICA C/CARREGADOR MECANICO C/OPERADOR - P</v>
          </cell>
          <cell r="C2998" t="str">
            <v>H</v>
          </cell>
          <cell r="D2998">
            <v>9.7899999999999991</v>
          </cell>
        </row>
        <row r="2999">
          <cell r="A2999">
            <v>4884</v>
          </cell>
          <cell r="B2999" t="str">
            <v>ARGAMASSA TRACO 1:3 (CIMENTO E AREIA), PREPARO MANUAL</v>
          </cell>
          <cell r="C2999" t="str">
            <v>M3</v>
          </cell>
          <cell r="D2999">
            <v>328.62</v>
          </cell>
        </row>
        <row r="3000">
          <cell r="A3000">
            <v>4885</v>
          </cell>
          <cell r="B3000" t="str">
            <v>ARGAMASSA TRACO 1:4 (CIMENTO E AREIA), PREPARO MANUAL</v>
          </cell>
          <cell r="C3000" t="str">
            <v>M3</v>
          </cell>
          <cell r="D3000">
            <v>283.04000000000002</v>
          </cell>
        </row>
        <row r="3001">
          <cell r="A3001">
            <v>4886</v>
          </cell>
          <cell r="B3001" t="str">
            <v>ARGAMASSA TRACO 1:5 (CIMENTO E AREIA), PREPARO MANUAL</v>
          </cell>
          <cell r="C3001" t="str">
            <v>M3</v>
          </cell>
          <cell r="D3001">
            <v>250.96</v>
          </cell>
        </row>
        <row r="3002">
          <cell r="A3002">
            <v>4889</v>
          </cell>
          <cell r="B3002" t="str">
            <v>ARGAMASSA TRACO 1:8 (CIMENTO E AREIA), PREPARO MANUAL</v>
          </cell>
          <cell r="C3002" t="str">
            <v>M3</v>
          </cell>
          <cell r="D3002">
            <v>211.15</v>
          </cell>
        </row>
        <row r="3003">
          <cell r="A3003">
            <v>5089</v>
          </cell>
          <cell r="B3003" t="str">
            <v>ROLO COMPACTADOR VIBRATORIO PE DE CARNEIRO PARA SOLOS, POTENCIA 80HP,PESO MÁXIMO OPERACIONAL 8,8T - MANUTENCAO</v>
          </cell>
          <cell r="C3003" t="str">
            <v>H</v>
          </cell>
          <cell r="D3003">
            <v>15.68</v>
          </cell>
        </row>
        <row r="3004">
          <cell r="A3004">
            <v>5623</v>
          </cell>
          <cell r="B3004" t="str">
            <v>CAMINHAO BASCULANTE 4,0M3 TOCO 162CV PBT=11800KG - JUROS</v>
          </cell>
          <cell r="C3004" t="str">
            <v>H</v>
          </cell>
          <cell r="D3004">
            <v>4.4000000000000004</v>
          </cell>
        </row>
        <row r="3005">
          <cell r="A3005">
            <v>5624</v>
          </cell>
          <cell r="B3005" t="str">
            <v>CAMINHAO BASCULANTE 4,0M3 TOCO 162CV PBT=11800KG - OPERACAO</v>
          </cell>
          <cell r="C3005" t="str">
            <v>H</v>
          </cell>
          <cell r="D3005">
            <v>58.53</v>
          </cell>
        </row>
        <row r="3006">
          <cell r="A3006">
            <v>5627</v>
          </cell>
          <cell r="B3006" t="str">
            <v>ESCAVADEIRA HIDRAULICA SOBRE ESTEIRA 105HP, PESO OPERACIONAL 17T, CAP.0,8M3 - DEPRECIACAO</v>
          </cell>
          <cell r="C3006" t="str">
            <v>H</v>
          </cell>
          <cell r="D3006">
            <v>43.73</v>
          </cell>
        </row>
        <row r="3007">
          <cell r="A3007">
            <v>5628</v>
          </cell>
          <cell r="B3007" t="str">
            <v>ESCAVADEIRA HIDRAULICA SOBRE ESTEIRA 105HP, PESO OPERACIONAL 17T, CAP.0,8M3 - JUROS</v>
          </cell>
          <cell r="C3007" t="str">
            <v>H</v>
          </cell>
          <cell r="D3007">
            <v>16.54</v>
          </cell>
        </row>
        <row r="3008">
          <cell r="A3008">
            <v>5629</v>
          </cell>
          <cell r="B3008" t="str">
            <v>ESCAVADEIRA HIDRAULICA SOBRE ESTEIRA 105HP, PESO OPERACIONAL 17T, CAP.0,8M3 - MANUTENCAO</v>
          </cell>
          <cell r="C3008" t="str">
            <v>H</v>
          </cell>
          <cell r="D3008">
            <v>35.020000000000003</v>
          </cell>
        </row>
        <row r="3009">
          <cell r="A3009">
            <v>5630</v>
          </cell>
          <cell r="B3009" t="str">
            <v>ESCAVADEIRA HIDRAULICA SOBRE ESTEIRA 105HP, PESO OPERACIONAL 17T, CAP.0,8M3 - MATERIAIS NA OPERACAO</v>
          </cell>
          <cell r="C3009" t="str">
            <v>H</v>
          </cell>
          <cell r="D3009">
            <v>57.71</v>
          </cell>
        </row>
        <row r="3010">
          <cell r="A3010">
            <v>5631</v>
          </cell>
          <cell r="B3010" t="str">
            <v>ESCAVADEIRA HIDRAULICA SOBRE ESTEIRA 105HP, PESO OPERACIONAL 17T, CAP.0,8M3 - CHP DIURNO</v>
          </cell>
          <cell r="C3010" t="str">
            <v>CHP</v>
          </cell>
          <cell r="D3010">
            <v>161.22</v>
          </cell>
        </row>
        <row r="3011">
          <cell r="A3011">
            <v>5632</v>
          </cell>
          <cell r="B3011" t="str">
            <v>ESCAVADEIRA HIDRAULICA SOBRE ESTEIRA 105HP, PESO OPERACIONAL 17T, CAP.0,8M3 - CHI DIURNO</v>
          </cell>
          <cell r="C3011" t="str">
            <v>CHI</v>
          </cell>
          <cell r="D3011">
            <v>68.5</v>
          </cell>
        </row>
        <row r="3012">
          <cell r="A3012">
            <v>5653</v>
          </cell>
          <cell r="B3012" t="str">
            <v>PA CARREGADEIRA SOBRE RODAS, POTENCIA 105HP, CAPACIDADE DA CACAMBA 1,4A 1,7M3 - DEPRECIACAO E JUROS</v>
          </cell>
          <cell r="C3012" t="str">
            <v>H</v>
          </cell>
          <cell r="D3012">
            <v>40.03</v>
          </cell>
        </row>
        <row r="3013">
          <cell r="A3013">
            <v>5654</v>
          </cell>
          <cell r="B3013" t="str">
            <v>PA CARREGADEIRA SOBRE RODAS, POTENCIA 105HP, CAPACIDADE DA CACAMBA 1,4A 1,7M3 - MANUTENCAO</v>
          </cell>
          <cell r="C3013" t="str">
            <v>H</v>
          </cell>
          <cell r="D3013">
            <v>30.35</v>
          </cell>
        </row>
        <row r="3014">
          <cell r="A3014">
            <v>5655</v>
          </cell>
          <cell r="B3014" t="str">
            <v>PA CARREGADEIRA SOBRE RODAS, POTENCIA 105HP, CAPACIDADE DA CACAMBA 1,4A 1,7M3 - CUSTO HORARIO DE MATERIAIS NA OPERACAO</v>
          </cell>
          <cell r="C3014" t="str">
            <v>H</v>
          </cell>
          <cell r="D3014">
            <v>46.99</v>
          </cell>
        </row>
        <row r="3015">
          <cell r="A3015">
            <v>5656</v>
          </cell>
          <cell r="B3015" t="str">
            <v>PA CARREGADEIRA SOBRE RODAS, POTENCIA 105HP, CAPACIDADE DA CACAMBA 1,4A 1,7M3 - MAO-DE-OBRA DIURNA NA OPERACAO</v>
          </cell>
          <cell r="C3015" t="str">
            <v>H</v>
          </cell>
          <cell r="D3015">
            <v>8.85</v>
          </cell>
        </row>
        <row r="3016">
          <cell r="A3016">
            <v>5657</v>
          </cell>
          <cell r="B3016" t="str">
            <v>GRADE ARADORA COM 24 DISCOS DE 24” SOBRE PNEUS - DEPRECIACAO/JUROS</v>
          </cell>
          <cell r="C3016" t="str">
            <v>H</v>
          </cell>
          <cell r="D3016">
            <v>4.33</v>
          </cell>
        </row>
        <row r="3017">
          <cell r="A3017">
            <v>5658</v>
          </cell>
          <cell r="B3017" t="str">
            <v>GRADE ARADORA COM 24 DISCOS DE 24" SOBRE PNEUS - MANUTENCAO</v>
          </cell>
          <cell r="C3017" t="str">
            <v>H</v>
          </cell>
          <cell r="D3017">
            <v>1.44</v>
          </cell>
        </row>
        <row r="3018">
          <cell r="A3018">
            <v>5663</v>
          </cell>
          <cell r="B3018" t="str">
            <v>RETRO-ESCAVADEIRA, 4 X 4, 86 CV (VU= 5 ANOS) - DEPRECIAÇÃO E JUROS</v>
          </cell>
          <cell r="C3018" t="str">
            <v>H</v>
          </cell>
          <cell r="D3018">
            <v>25.69</v>
          </cell>
        </row>
        <row r="3019">
          <cell r="A3019">
            <v>5664</v>
          </cell>
          <cell r="B3019" t="str">
            <v>RETRO-ESCAVADEIRA, 4 X 4, 86 CV (VU= 5 ANOS) - MANUTENÇÃO</v>
          </cell>
          <cell r="C3019" t="str">
            <v>H</v>
          </cell>
          <cell r="D3019">
            <v>19.48</v>
          </cell>
        </row>
        <row r="3020">
          <cell r="A3020">
            <v>5665</v>
          </cell>
          <cell r="B3020" t="str">
            <v>RETRO-ESCAVADEIRA, 4 X 4, 86 CV (VU= 5 ANOS) - MÃO DE OBRA/OPERAÇÃO</v>
          </cell>
          <cell r="C3020" t="str">
            <v>H</v>
          </cell>
          <cell r="D3020">
            <v>8.23</v>
          </cell>
        </row>
        <row r="3021">
          <cell r="A3021">
            <v>5666</v>
          </cell>
          <cell r="B3021" t="str">
            <v>RETROESCAVADEIRA SOBRE RODAS 79 HP</v>
          </cell>
          <cell r="C3021" t="str">
            <v>H</v>
          </cell>
          <cell r="D3021">
            <v>23.73</v>
          </cell>
        </row>
        <row r="3022">
          <cell r="A3022">
            <v>5667</v>
          </cell>
          <cell r="B3022" t="str">
            <v>RETROESCAVADEIRA C/ CARREGADEIRA SOBRE PNEUS C/TRANSMISSÃO MECÂNICA 79HP (VU=5ANOS) - MANUTENÇÃO</v>
          </cell>
          <cell r="C3022" t="str">
            <v>H</v>
          </cell>
          <cell r="D3022">
            <v>17.98</v>
          </cell>
        </row>
        <row r="3023">
          <cell r="A3023">
            <v>5668</v>
          </cell>
          <cell r="B3023" t="str">
            <v>RETRO-ESCAVADEIRA, 75CV (VU= 5 ANOS)-CUSTO DE MATERIAIS NA OPERACAO</v>
          </cell>
          <cell r="C3023" t="str">
            <v>H</v>
          </cell>
          <cell r="D3023">
            <v>26.79</v>
          </cell>
        </row>
        <row r="3024">
          <cell r="A3024">
            <v>5669</v>
          </cell>
          <cell r="B3024" t="str">
            <v>RETRO-ESCAVADEIRA, 75CV (VU= 5 ANOS)-MÃO DE OBRA/OPERAÇÃO</v>
          </cell>
          <cell r="C3024" t="str">
            <v>H</v>
          </cell>
          <cell r="D3024">
            <v>8.23</v>
          </cell>
        </row>
        <row r="3025">
          <cell r="A3025">
            <v>5670</v>
          </cell>
          <cell r="B3025" t="str">
            <v>ROLO COMPACTADOR VIBRATORIO, CILINDRO LISO, AUTO-PROPELIDO 80HP, PESOMAXIMO OPERACIONAL 8,1T - CHP DIURNO - JUROS E DEPRECIACAO</v>
          </cell>
          <cell r="C3025" t="str">
            <v>H</v>
          </cell>
          <cell r="D3025">
            <v>27.22</v>
          </cell>
        </row>
        <row r="3026">
          <cell r="A3026">
            <v>5671</v>
          </cell>
          <cell r="B3026" t="str">
            <v>ROLO COMPACTADOR VIBRATORIO DE UM CILINDRO LISO DE ACO, POTENCIA 80HP,PESO MAXIMO OPERACIONAL 8,1T - MANUTENCAO</v>
          </cell>
          <cell r="C3026" t="str">
            <v>H</v>
          </cell>
          <cell r="D3026">
            <v>16.399999999999999</v>
          </cell>
        </row>
        <row r="3027">
          <cell r="A3027">
            <v>5672</v>
          </cell>
          <cell r="B3027" t="str">
            <v>ROLO COMPACTADOR VIBRATÓRIO DE CILINDRO LISO, AUTO-PROP., POTÊNCIA 80HP, PESO MÁXIMO OPERACIONAL 8,1T - CUSTO DA MÃO-DE-OBRA NA OPERAÇÃO</v>
          </cell>
          <cell r="C3027" t="str">
            <v>H</v>
          </cell>
          <cell r="D3027">
            <v>8.23</v>
          </cell>
        </row>
        <row r="3028">
          <cell r="A3028">
            <v>5673</v>
          </cell>
          <cell r="B3028" t="str">
            <v>ROLO COMPACTADOR VIBRATORIO LISO AUTO-PROP, POTÊNCIA 83 CV - 6,6T, IMPACTO DINÂMICO 18,5/11,5T - DEPRECIAÇÃO E JUROS</v>
          </cell>
          <cell r="C3028" t="str">
            <v>H</v>
          </cell>
          <cell r="D3028">
            <v>9.51</v>
          </cell>
        </row>
        <row r="3029">
          <cell r="A3029">
            <v>5674</v>
          </cell>
          <cell r="B3029" t="str">
            <v>ROLO COMPACTADOR VIBRATÓRIO,AUTO-PROPEL., DE CILINDRO LISO, 83 CV, PESO OPERACIONAL 6,6T, IMPACTO DINÂMICO 18,5/11,5T - MANUTENÇÃO.</v>
          </cell>
          <cell r="C3029" t="str">
            <v>H</v>
          </cell>
          <cell r="D3029">
            <v>14.3</v>
          </cell>
        </row>
        <row r="3030">
          <cell r="A3030">
            <v>5675</v>
          </cell>
          <cell r="B3030" t="str">
            <v>ROLO COMPACTADOR VIBRATÓRIO, TANDEM, CILINDRO LISO DE AÇO, AUTO-PROPEL., 40HP - 4,4T, IMPACTO DINÂMICO 3,1T, VU 5 ANOS - DEPRECIAÇÃO E JUROS</v>
          </cell>
          <cell r="C3030" t="str">
            <v>H</v>
          </cell>
          <cell r="D3030">
            <v>8.8800000000000008</v>
          </cell>
        </row>
        <row r="3031">
          <cell r="A3031">
            <v>5676</v>
          </cell>
          <cell r="B3031" t="str">
            <v>ROLO COMPACTADOR VIBRATORIO, TANDEM, CILINDRO LISO, AUTO-PROPEL. 40HP- 4,4T, IMPACTO DINAMICO 3,1T, VU 5 ANOS - MANUTENCAO.</v>
          </cell>
          <cell r="C3031" t="str">
            <v>H</v>
          </cell>
          <cell r="D3031">
            <v>5.34</v>
          </cell>
        </row>
        <row r="3032">
          <cell r="A3032">
            <v>5677</v>
          </cell>
          <cell r="B3032" t="str">
            <v>ROLO COMPACTADOR VIBRATORIO, TANDEM, CILINDRO LISO AUTO-PROPEL. 40HP -4,4T, IMPACTO DINAMICO 3,1T, VU 5 ANOS - CUSTO COM MATERIAIS NA OPERAÇÃO.</v>
          </cell>
          <cell r="C3032" t="str">
            <v>H</v>
          </cell>
          <cell r="D3032">
            <v>17.309999999999999</v>
          </cell>
        </row>
        <row r="3033">
          <cell r="A3033">
            <v>5678</v>
          </cell>
          <cell r="B3033" t="str">
            <v>RETRO-ESCAVADEIRA, 4 X 4, 86 CV (VU= 5 ANOS) - CHP DIURNO</v>
          </cell>
          <cell r="C3033" t="str">
            <v>CHP</v>
          </cell>
          <cell r="D3033">
            <v>84.72</v>
          </cell>
        </row>
        <row r="3034">
          <cell r="A3034">
            <v>5679</v>
          </cell>
          <cell r="B3034" t="str">
            <v>RETRO-ESCAVADEIRA, 4 X 4, 86 CV (VU= 5 ANOS) - CHI DIURNO</v>
          </cell>
          <cell r="C3034" t="str">
            <v>CHI</v>
          </cell>
          <cell r="D3034">
            <v>33.909999999999997</v>
          </cell>
        </row>
        <row r="3035">
          <cell r="A3035">
            <v>5680</v>
          </cell>
          <cell r="B3035" t="str">
            <v>RETRO-ESCAVADEIRA, 75CV (VU= 5 ANOS) -CHP DIURNO</v>
          </cell>
          <cell r="C3035" t="str">
            <v>CHP</v>
          </cell>
          <cell r="D3035">
            <v>76.72</v>
          </cell>
        </row>
        <row r="3036">
          <cell r="A3036">
            <v>5681</v>
          </cell>
          <cell r="B3036" t="str">
            <v>RETRO-ESCAVADEIRA, 75CV (VU= 5 ANOS) -CHI DIURNO</v>
          </cell>
          <cell r="C3036" t="str">
            <v>CHI</v>
          </cell>
          <cell r="D3036">
            <v>31.96</v>
          </cell>
        </row>
        <row r="3037">
          <cell r="A3037">
            <v>5682</v>
          </cell>
          <cell r="B3037" t="str">
            <v>ROLO COMPACTADOR VIBRATÓRIO, CILINDRO LISO, AUTO-PROPEL. 80HP, PESO MÁXIMO OPERACIONAL 8,1T - CHP DIURNO</v>
          </cell>
          <cell r="C3037" t="str">
            <v>CHP</v>
          </cell>
          <cell r="D3037">
            <v>105.43</v>
          </cell>
        </row>
        <row r="3038">
          <cell r="A3038">
            <v>5683</v>
          </cell>
          <cell r="B3038" t="str">
            <v>ROLO COMPACTADOR VIBRATÓRIO DE CILINDRO LISO, AUTO-PROPEL. DE AÇO, 80HP - 8,1T - CHI DIURNO</v>
          </cell>
          <cell r="C3038" t="str">
            <v>CHI</v>
          </cell>
          <cell r="D3038">
            <v>35.450000000000003</v>
          </cell>
        </row>
        <row r="3039">
          <cell r="A3039">
            <v>5684</v>
          </cell>
          <cell r="B3039" t="str">
            <v>ROLO COMPACTADOR VIBRATÓRIO DE CILINDRO LISO, AUTO-PROPEL. 83 CV - 6,6T, IMPACTO DINÂMICO 18,5/11,5T - CHP DIURNO</v>
          </cell>
          <cell r="C3039" t="str">
            <v>CHP</v>
          </cell>
          <cell r="D3039">
            <v>85.62</v>
          </cell>
        </row>
        <row r="3040">
          <cell r="A3040">
            <v>5685</v>
          </cell>
          <cell r="B3040" t="str">
            <v>ROLO COMPACTADOR VIBRATÓRIO DE CILINDRO LISO, 83 HP - 6,6T, IMPACTODINÂMICO 18,5/11,5T - CHI.</v>
          </cell>
          <cell r="C3040" t="str">
            <v>CHI</v>
          </cell>
          <cell r="D3040">
            <v>17.739999999999998</v>
          </cell>
        </row>
        <row r="3041">
          <cell r="A3041">
            <v>5686</v>
          </cell>
          <cell r="B3041" t="str">
            <v>ROLO COMPACTADOR VIBRATÓRIO, TANDEM, AUTO PROPEL., CILINDRO LISO DE AÇO, 40HP - 4,4T, IMPACTO DINÂMICO 3,1T- VU 5 ANOS - CHP DIURNO.</v>
          </cell>
          <cell r="C3041" t="str">
            <v>CHP</v>
          </cell>
          <cell r="D3041">
            <v>39.75</v>
          </cell>
        </row>
        <row r="3042">
          <cell r="A3042">
            <v>5687</v>
          </cell>
          <cell r="B3042" t="str">
            <v>PA CARREGADEIRA SOBRE RODAS, POTENCIA 105HP, CAPACIDADE DA CACAMBA 1,4A 1,7M3 - CUSTO HORARIO PRODUTIVO DIURNO</v>
          </cell>
          <cell r="C3042" t="str">
            <v>CHP</v>
          </cell>
          <cell r="D3042">
            <v>126.21</v>
          </cell>
        </row>
        <row r="3043">
          <cell r="A3043">
            <v>5688</v>
          </cell>
          <cell r="B3043" t="str">
            <v>PA CARREGADEIRA SOBRE RODAS, POTENCIA 105HP, CAPACIDADE DA CACAMBA 1,4A 1,7M3 - CUSTO HORARIO IMPRODUTIVO DIURNO</v>
          </cell>
          <cell r="C3043" t="str">
            <v>CHI</v>
          </cell>
          <cell r="D3043">
            <v>48.88</v>
          </cell>
        </row>
        <row r="3044">
          <cell r="A3044">
            <v>5689</v>
          </cell>
          <cell r="B3044" t="str">
            <v>GRADE ARADORA COM 24 DISCOS DE 24" SOBRE PNEUS - CHP DIURNO</v>
          </cell>
          <cell r="C3044" t="str">
            <v>CHP</v>
          </cell>
          <cell r="D3044">
            <v>5.77</v>
          </cell>
        </row>
        <row r="3045">
          <cell r="A3045">
            <v>5690</v>
          </cell>
          <cell r="B3045" t="str">
            <v>GRADE ARADORA COM 24 DISCOS DE 24 ” SOBRE PNEUS - CHI DIURNO</v>
          </cell>
          <cell r="C3045" t="str">
            <v>CHI</v>
          </cell>
          <cell r="D3045">
            <v>4.33</v>
          </cell>
        </row>
        <row r="3046">
          <cell r="A3046">
            <v>5691</v>
          </cell>
          <cell r="B3046" t="str">
            <v>BOMBA CENTRIFUGA C/ MOTOR A GASOLINA 3,5CV - DEPRECIAÇÃO E JUROS</v>
          </cell>
          <cell r="C3046" t="str">
            <v>H</v>
          </cell>
          <cell r="D3046">
            <v>0.37</v>
          </cell>
        </row>
        <row r="3047">
          <cell r="A3047">
            <v>5692</v>
          </cell>
          <cell r="B3047" t="str">
            <v>BOMBA CENTRIFUGA C/ MOTOR A GASOLINA 3,5CV - MANUTENÇÃO</v>
          </cell>
          <cell r="C3047" t="str">
            <v>H</v>
          </cell>
          <cell r="D3047">
            <v>0.15</v>
          </cell>
        </row>
        <row r="3048">
          <cell r="A3048">
            <v>5693</v>
          </cell>
          <cell r="B3048" t="str">
            <v>BOMBA C/MOTOR A GASOLINA AUTOESCORVANTE PARA AGUA SUJA - 3/4 HPMATERIAIS - OPERACAO</v>
          </cell>
          <cell r="C3048" t="str">
            <v>H</v>
          </cell>
          <cell r="D3048">
            <v>3.33</v>
          </cell>
        </row>
        <row r="3049">
          <cell r="A3049">
            <v>5694</v>
          </cell>
          <cell r="B3049" t="str">
            <v>CAMINHAO BASCULANTE, 162HP- 6M3 (VU=5ANOS) - DEPRECIACAO E JUROS</v>
          </cell>
          <cell r="C3049" t="str">
            <v>H</v>
          </cell>
          <cell r="D3049">
            <v>20.38</v>
          </cell>
        </row>
        <row r="3050">
          <cell r="A3050">
            <v>5695</v>
          </cell>
          <cell r="B3050" t="str">
            <v>CAMINHAO BASCULANTE, 162HP- 6M3 (VU=5ANOS) - MANUTENCAO</v>
          </cell>
          <cell r="C3050" t="str">
            <v>H</v>
          </cell>
          <cell r="D3050">
            <v>17.75</v>
          </cell>
        </row>
        <row r="3051">
          <cell r="A3051">
            <v>5696</v>
          </cell>
          <cell r="B3051" t="str">
            <v>USINA DE ASFALTO A QUENTE FIXA CAP.40/80 TON/H-DEPRECIACA0 E JUROS</v>
          </cell>
          <cell r="C3051" t="str">
            <v>H</v>
          </cell>
          <cell r="D3051">
            <v>216.35</v>
          </cell>
        </row>
        <row r="3052">
          <cell r="A3052">
            <v>5697</v>
          </cell>
          <cell r="B3052" t="str">
            <v>USINA DE ASFALTO A QUENTE FIXA CAP.40/80 TON/H-MANUTENCAO</v>
          </cell>
          <cell r="C3052" t="str">
            <v>H</v>
          </cell>
          <cell r="D3052">
            <v>141.30000000000001</v>
          </cell>
        </row>
        <row r="3053">
          <cell r="A3053">
            <v>5698</v>
          </cell>
          <cell r="B3053" t="str">
            <v>USINA DE ASFALTO A QUENTE FIXA CAP.40/80 TON/H-MATERIAL E OPERACAO</v>
          </cell>
          <cell r="C3053" t="str">
            <v>H</v>
          </cell>
          <cell r="D3053">
            <v>10.56</v>
          </cell>
        </row>
        <row r="3054">
          <cell r="A3054">
            <v>5699</v>
          </cell>
          <cell r="B3054" t="str">
            <v>USINA DA ASFALTO A QUENTE, FIXA, CAPACIDADE 40 A 80TON/H - MÃO-DE-OBRANA OPERAÇÃO DIURNA</v>
          </cell>
          <cell r="C3054" t="str">
            <v>H</v>
          </cell>
          <cell r="D3054">
            <v>33.61</v>
          </cell>
        </row>
        <row r="3055">
          <cell r="A3055">
            <v>5700</v>
          </cell>
          <cell r="B3055" t="str">
            <v>USINA DA ASFALTO A QUENTE, FIXA, CAPACIDADE 40 A 80TON/H - MÃO-DE-OBRANA OPERAÇÃO NOTURNA</v>
          </cell>
          <cell r="C3055" t="str">
            <v>H</v>
          </cell>
          <cell r="D3055">
            <v>40.33</v>
          </cell>
        </row>
        <row r="3056">
          <cell r="A3056">
            <v>5701</v>
          </cell>
          <cell r="B3056" t="str">
            <v>CAMINHAO BASCULANTE, 162HP- 6M3 /MAO-DE-OBRA NA OPERACAO NOTURNA</v>
          </cell>
          <cell r="C3056" t="str">
            <v>H</v>
          </cell>
          <cell r="D3056">
            <v>8.26</v>
          </cell>
        </row>
        <row r="3057">
          <cell r="A3057">
            <v>5702</v>
          </cell>
          <cell r="B3057" t="str">
            <v>USINA DE CONCRETO FIXA CAPACIDADE 90/120 M³, 63HP - DEPRECIAÇÃO E JUROS</v>
          </cell>
          <cell r="C3057" t="str">
            <v>H</v>
          </cell>
          <cell r="D3057">
            <v>24.97</v>
          </cell>
        </row>
        <row r="3058">
          <cell r="A3058">
            <v>5703</v>
          </cell>
          <cell r="B3058" t="str">
            <v>USINA DE CONCRETO FIXA CAPACIDADE 90/120 M³, 63HP - MATERIAIS NA OPERAÇÃO</v>
          </cell>
          <cell r="C3058" t="str">
            <v>H</v>
          </cell>
          <cell r="D3058">
            <v>29.52</v>
          </cell>
        </row>
        <row r="3059">
          <cell r="A3059">
            <v>5704</v>
          </cell>
          <cell r="B3059" t="str">
            <v>USINA DE CONCRETO FIXA CAPACIDADE 90/120 M³, 63HP - MÃO-DE-OBRA NA OPERAÇÃO DIURNA</v>
          </cell>
          <cell r="C3059" t="str">
            <v>H</v>
          </cell>
          <cell r="D3059">
            <v>22.41</v>
          </cell>
        </row>
        <row r="3060">
          <cell r="A3060">
            <v>5705</v>
          </cell>
          <cell r="B3060" t="str">
            <v>CAMINHAO CARROCERIA ABERTA,EM MADEIRA, TOCO, 170CV - 11T (VU=6ANOS) -MANUTENCAO</v>
          </cell>
          <cell r="C3060" t="str">
            <v>H</v>
          </cell>
          <cell r="D3060">
            <v>10.66</v>
          </cell>
        </row>
        <row r="3061">
          <cell r="A3061">
            <v>5706</v>
          </cell>
          <cell r="B3061" t="str">
            <v>USINA MISTURADORA DE SOLOS, DOSADORES TRIPLOS, CALHA VIBRATÓRIA, CAPCIDADE 200/500 TON, 201HP - DEPRECIAÇÃO E JUROS</v>
          </cell>
          <cell r="C3061" t="str">
            <v>H</v>
          </cell>
          <cell r="D3061">
            <v>128.37</v>
          </cell>
        </row>
        <row r="3062">
          <cell r="A3062">
            <v>5707</v>
          </cell>
          <cell r="B3062" t="str">
            <v>USINA MISTURADORA DE SOLOS, DOSADORES TRIPLOS, CALHA VIBRATÓRIA, CAPCIDADE 200/500 TON, 201HP - MANUTENÇÃO</v>
          </cell>
          <cell r="C3062" t="str">
            <v>H</v>
          </cell>
          <cell r="D3062">
            <v>83.75</v>
          </cell>
        </row>
        <row r="3063">
          <cell r="A3063">
            <v>5708</v>
          </cell>
          <cell r="B3063" t="str">
            <v>USINA MISTURADORA DE SOLOS, DOSADORES TRIPLOS, CALHA VIBRATÓRIA, CAPCIDADE 200/500 TON, 201HP - MÃO-DE-OBRA NA OPERAÇÃO NOTURNA</v>
          </cell>
          <cell r="C3063" t="str">
            <v>H</v>
          </cell>
          <cell r="D3063">
            <v>47.06</v>
          </cell>
        </row>
        <row r="3064">
          <cell r="A3064">
            <v>5709</v>
          </cell>
          <cell r="B3064" t="str">
            <v>VIBROACABADORA SOBRE ESTEIRAS POTENCIA MAX. 105CV CAPACIDADE ATE 450 T/H - DEPRECIACAO E JUROS</v>
          </cell>
          <cell r="C3064" t="str">
            <v>H</v>
          </cell>
          <cell r="D3064">
            <v>111.16</v>
          </cell>
        </row>
        <row r="3065">
          <cell r="A3065">
            <v>5710</v>
          </cell>
          <cell r="B3065" t="str">
            <v>VIBROACABADORA SOBRE ESTEIRAS POTENCIA MAX. 105CV CAPACIDADE ATE 450 T/H - MANUTENCAO</v>
          </cell>
          <cell r="C3065" t="str">
            <v>H</v>
          </cell>
          <cell r="D3065">
            <v>66.75</v>
          </cell>
        </row>
        <row r="3066">
          <cell r="A3066">
            <v>5711</v>
          </cell>
          <cell r="B3066" t="str">
            <v>VIBROACABADORA SOBRE ESTEIRAS POTENCIA MAX. 105CV CAPACIDADE ATE 450 T/H - MATERIAS NA OPERACAO</v>
          </cell>
          <cell r="C3066" t="str">
            <v>H</v>
          </cell>
          <cell r="D3066">
            <v>22.46</v>
          </cell>
        </row>
        <row r="3067">
          <cell r="A3067">
            <v>5712</v>
          </cell>
          <cell r="B3067" t="str">
            <v>VASSOURA MECÂNICA REBOCÁVEL C/ ESCOVA CILÍNDRICA LARGURA = 2,44M - DEPRECIAÇÃO E JUROS</v>
          </cell>
          <cell r="C3067" t="str">
            <v>H</v>
          </cell>
          <cell r="D3067">
            <v>3.09</v>
          </cell>
        </row>
        <row r="3068">
          <cell r="A3068">
            <v>5713</v>
          </cell>
          <cell r="B3068" t="str">
            <v>TRATOR PNEUS TRAÇÃO 4X2, 82CV, PESO C/ LASTRO 4,555 T (VU=5ANOS) -DEPRECIAÇÃO E JUROS</v>
          </cell>
          <cell r="C3068" t="str">
            <v>H</v>
          </cell>
          <cell r="D3068">
            <v>13.85</v>
          </cell>
        </row>
        <row r="3069">
          <cell r="A3069">
            <v>5714</v>
          </cell>
          <cell r="B3069" t="str">
            <v>TRATOR PNEUS TRAÇÃO 4X2, 82 CV, PESO C/ LASTRO 4,555 T (VU=5ANOS) - MANUTENÇÃO</v>
          </cell>
          <cell r="C3069" t="str">
            <v>H</v>
          </cell>
          <cell r="D3069">
            <v>8.4</v>
          </cell>
        </row>
        <row r="3070">
          <cell r="A3070">
            <v>5715</v>
          </cell>
          <cell r="B3070" t="str">
            <v>TRATOR PNEUS TRAÇÃO 4X2, 82 CV, PESO C/ LASTRO 4,555 T - MATERIAIS NAOPERAÇÃO</v>
          </cell>
          <cell r="C3070" t="str">
            <v>H</v>
          </cell>
          <cell r="D3070">
            <v>44.52</v>
          </cell>
        </row>
        <row r="3071">
          <cell r="A3071">
            <v>5716</v>
          </cell>
          <cell r="B3071" t="str">
            <v>TRATOR PNEUS TRAÇÃO 4X2, 82 CV, PESO C/ LASTRO 4,555 T - MÃO-DE-OBRA OPERACAO DIURNA</v>
          </cell>
          <cell r="C3071" t="str">
            <v>H</v>
          </cell>
          <cell r="D3071">
            <v>9.0399999999999991</v>
          </cell>
        </row>
        <row r="3072">
          <cell r="A3072">
            <v>5717</v>
          </cell>
          <cell r="B3072" t="str">
            <v>TRATOR DE ESTEIRAS POTENCIA 165 HP, PESO OPERACIONAL 17,1T (VU=5ANOS)- DEPRECIACAO E JUROS</v>
          </cell>
          <cell r="C3072" t="str">
            <v>H</v>
          </cell>
          <cell r="D3072">
            <v>100.33</v>
          </cell>
        </row>
        <row r="3073">
          <cell r="A3073">
            <v>5718</v>
          </cell>
          <cell r="B3073" t="str">
            <v>TRATOR DE ESTEIRAS POTENCIA 165 HP, PESO OPERACIONAL 17,1T - VALOR MATERIAIS NA OPERACAO</v>
          </cell>
          <cell r="C3073" t="str">
            <v>H</v>
          </cell>
          <cell r="D3073">
            <v>65.95</v>
          </cell>
        </row>
        <row r="3074">
          <cell r="A3074">
            <v>5720</v>
          </cell>
          <cell r="B3074" t="str">
            <v>TRATOR DE ESTEIRAS 153HP PESO OPERACIONAL 15T, COM RODA MOTRIZ ELEVADA(VU=5ANOS) -DEPRECIACAO E JUROS</v>
          </cell>
          <cell r="C3074" t="str">
            <v>H</v>
          </cell>
          <cell r="D3074">
            <v>102.93</v>
          </cell>
        </row>
        <row r="3075">
          <cell r="A3075">
            <v>5721</v>
          </cell>
          <cell r="B3075" t="str">
            <v>TRATOR DE ESTEIRAS 153HP PESO OPERACIONAL 15T, COM RODA MOTRIZ ELEVADA- MATERIAIS NA OPERACAO</v>
          </cell>
          <cell r="C3075" t="str">
            <v>H</v>
          </cell>
          <cell r="D3075">
            <v>63.07</v>
          </cell>
        </row>
        <row r="3076">
          <cell r="A3076">
            <v>5722</v>
          </cell>
          <cell r="B3076" t="str">
            <v>TRATOR DE ESTEIRAS COM LAMINA - POTENCIA 305 HP - PESO OPERACIONAL 37T - MATERIAIS NA OPERACAO</v>
          </cell>
          <cell r="C3076" t="str">
            <v>H</v>
          </cell>
          <cell r="D3076">
            <v>125.72</v>
          </cell>
        </row>
        <row r="3077">
          <cell r="A3077">
            <v>5723</v>
          </cell>
          <cell r="B3077" t="str">
            <v>TRATOR DE ESTEIRAS 99HP, PESO OPERACIONAL 8,5T (VU=5ANOS) - DEPRECIAOE JUROS</v>
          </cell>
          <cell r="C3077" t="str">
            <v>H</v>
          </cell>
          <cell r="D3077">
            <v>56.67</v>
          </cell>
        </row>
        <row r="3078">
          <cell r="A3078">
            <v>5724</v>
          </cell>
          <cell r="B3078" t="str">
            <v>TRATOR DE ESTEIRAS 99HP, PESO OPERACIONAL 8,5T (VU=5ANOS) - MANUTENCAO</v>
          </cell>
          <cell r="C3078" t="str">
            <v>H</v>
          </cell>
          <cell r="D3078">
            <v>42.96</v>
          </cell>
        </row>
        <row r="3079">
          <cell r="A3079">
            <v>5725</v>
          </cell>
          <cell r="B3079" t="str">
            <v>TRATOR DE ESTEIRAS 99HP, PESO OPERACIONAL 8,5T - MAO-DE-OBRA NA OPERACAO DIURNA</v>
          </cell>
          <cell r="C3079" t="str">
            <v>H</v>
          </cell>
          <cell r="D3079">
            <v>9.0399999999999991</v>
          </cell>
        </row>
        <row r="3080">
          <cell r="A3080">
            <v>5726</v>
          </cell>
          <cell r="B3080" t="str">
            <v>TRATOR DE ESTEIRAS 99HP, PESO OPERACIONAL 8,5T - MAO-DE-OBRA NA OPERACAO NOTURNA</v>
          </cell>
          <cell r="C3080" t="str">
            <v>H</v>
          </cell>
          <cell r="D3080">
            <v>10.85</v>
          </cell>
        </row>
        <row r="3081">
          <cell r="A3081">
            <v>5727</v>
          </cell>
          <cell r="B3081" t="str">
            <v>ROLO COMPACTADOR VIBRATÓRIO REBOCÁVEL CILINDRO LISO, 4,7T, IMPACTO DINÂMICO 18,3T - MANUTENÇÃO.</v>
          </cell>
          <cell r="C3081" t="str">
            <v>H</v>
          </cell>
          <cell r="D3081">
            <v>2.62</v>
          </cell>
        </row>
        <row r="3082">
          <cell r="A3082">
            <v>5728</v>
          </cell>
          <cell r="B3082" t="str">
            <v>ROLO COMPACTADOR VIBRATÓRIO, TANDEM, AUTO-PROPEL.,CILINDRO LISO, 58CV- 6,5/9,4 T, SEM OU COM LASTRO - DEPRECIAÇÃO E JUROS.</v>
          </cell>
          <cell r="C3082" t="str">
            <v>H</v>
          </cell>
          <cell r="D3082">
            <v>20.29</v>
          </cell>
        </row>
        <row r="3083">
          <cell r="A3083">
            <v>5729</v>
          </cell>
          <cell r="B3083" t="str">
            <v>ROLO COMPACTADOR VIBRATÓRIO, TANDEM, AUTO-PROPEL.,CILINDRO LISO, 58CV- 6,5/9,4 T, SEM OU COM LASTRO - MANUTENÇÃO.</v>
          </cell>
          <cell r="C3083" t="str">
            <v>H</v>
          </cell>
          <cell r="D3083">
            <v>12.18</v>
          </cell>
        </row>
        <row r="3084">
          <cell r="A3084">
            <v>5730</v>
          </cell>
          <cell r="B3084" t="str">
            <v>ROLO COMPACTADOR VIBRATÓRIO, TANDEM, AUTO-PROPEL.,CILINDRO LISO, 58CV- 6,5/9,4 T, SEM OU COM LASTRO - CUSTOS COM MATERIAIS NA OPERAÇÃO.</v>
          </cell>
          <cell r="C3084" t="str">
            <v>H</v>
          </cell>
          <cell r="D3084">
            <v>31.33</v>
          </cell>
        </row>
        <row r="3085">
          <cell r="A3085">
            <v>5731</v>
          </cell>
          <cell r="B3085" t="str">
            <v>ROLO COMPACTADOR VIBRATÓRIO, TANDEM, AUTO-PROPEL.,CILINDRO LISO, 58CV- 6,5/9,4 T, SEM OU COM LASTRO - CUSTOS COM MÃO DE OBRA NA OPERAÇÃONOTURNA.</v>
          </cell>
          <cell r="C3085" t="str">
            <v>H</v>
          </cell>
          <cell r="D3085">
            <v>9.8699999999999992</v>
          </cell>
        </row>
        <row r="3086">
          <cell r="A3086">
            <v>5732</v>
          </cell>
          <cell r="B3086" t="str">
            <v>ROLO COMPACTADOR PNEUMÁTICO, AUTO-PROPEL., PRESSÃO VARIÁVEL, 99HP, PESO OPERACIONAL SEM OU COM LASTRO 8,3/21,0 T - MANUTENÇÃO.</v>
          </cell>
          <cell r="C3086" t="str">
            <v>H</v>
          </cell>
          <cell r="D3086">
            <v>22.18</v>
          </cell>
        </row>
        <row r="3087">
          <cell r="A3087">
            <v>5733</v>
          </cell>
          <cell r="B3087" t="str">
            <v>ROLO COMPACTADOR PNEUMÁTICO, AUTO-PROPEL., PRESSÃO VARIÁVEL, 99HP, PESO OPERACIONAL SEM OU COM LASTRO 8,3/21,0 T - CUSTO COM MATERIAIS NA OPERAÇÃO</v>
          </cell>
          <cell r="C3087" t="str">
            <v>H</v>
          </cell>
          <cell r="D3087">
            <v>59.77</v>
          </cell>
        </row>
        <row r="3088">
          <cell r="A3088">
            <v>5734</v>
          </cell>
          <cell r="B3088" t="str">
            <v>RETRO-ESCAVADEIRA, 74HP (VU=6 ANOS)- DEPRECIAÇÃO E JUROS</v>
          </cell>
          <cell r="C3088" t="str">
            <v>H</v>
          </cell>
          <cell r="D3088">
            <v>23.53</v>
          </cell>
        </row>
        <row r="3089">
          <cell r="A3089">
            <v>5735</v>
          </cell>
          <cell r="B3089" t="str">
            <v>RETRO-ESCAVADEIRA, 74HP (VU= 6 ANOS) - MANUTENÇÃO</v>
          </cell>
          <cell r="C3089" t="str">
            <v>H</v>
          </cell>
          <cell r="D3089">
            <v>13.67</v>
          </cell>
        </row>
        <row r="3090">
          <cell r="A3090">
            <v>5736</v>
          </cell>
          <cell r="B3090" t="str">
            <v>RETRO-ESCAVADEIRA, 74HP (VU= 5 ANOS) - MATERIAIS OPERAÇÃO</v>
          </cell>
          <cell r="C3090" t="str">
            <v>H</v>
          </cell>
          <cell r="D3090">
            <v>34.619999999999997</v>
          </cell>
        </row>
        <row r="3091">
          <cell r="A3091">
            <v>5737</v>
          </cell>
          <cell r="B3091" t="str">
            <v>RETRO-ESCAVADEIRA, 74HP (VU=6 ANOS) - MÃO-DE-OBRA/OPERAÇÃO</v>
          </cell>
          <cell r="C3091" t="str">
            <v>H</v>
          </cell>
          <cell r="D3091">
            <v>8.23</v>
          </cell>
        </row>
        <row r="3092">
          <cell r="A3092">
            <v>5738</v>
          </cell>
          <cell r="B3092" t="str">
            <v>ROLO COMPACTADOR VIBRATÓRIO PÉ DE CARNEIRO, OPERADO POR CONTROLE REMOTO, POTÊNCIA 17HP, PESO OPERACIONAL 1,65T - DEPRECIAÇÃO E JUROS</v>
          </cell>
          <cell r="C3092" t="str">
            <v>H</v>
          </cell>
          <cell r="D3092">
            <v>5.66</v>
          </cell>
        </row>
        <row r="3093">
          <cell r="A3093">
            <v>5739</v>
          </cell>
          <cell r="B3093" t="str">
            <v>ROLO COMPACTADOR VIBRATÓRIO PÉ DE CARNEIRO, OPERADO POR CONTROLE REMOTO, 17HP - 1,65T - MANUTENÇÃO.</v>
          </cell>
          <cell r="C3093" t="str">
            <v>H</v>
          </cell>
          <cell r="D3093">
            <v>1.89</v>
          </cell>
        </row>
        <row r="3094">
          <cell r="A3094">
            <v>5740</v>
          </cell>
          <cell r="B3094" t="str">
            <v>EQUIPAMENTO PARA LAMA ASFALTICA COM SILO DE AGREGADO 6M3, DOSADOR DE CIMENTO, MONTADO SOBRE CAMINHÃO - DEPRECIACAO E JUROS</v>
          </cell>
          <cell r="C3094" t="str">
            <v>H</v>
          </cell>
          <cell r="D3094">
            <v>41.72</v>
          </cell>
        </row>
        <row r="3095">
          <cell r="A3095">
            <v>5741</v>
          </cell>
          <cell r="B3095" t="str">
            <v>EQUIPAMENTO PARA LAMA ASFALTICA COM SILO DE AGREGADO 6M3, DOSADOR DE CIMENTO, A SER MONTADO SOBRE CAMINHÃO (NAO INCLUI O CAMINHAO) - CUSTO HORARIO DE MANUTENCAO</v>
          </cell>
          <cell r="C3095" t="str">
            <v>H</v>
          </cell>
          <cell r="D3095">
            <v>18.8</v>
          </cell>
        </row>
        <row r="3096">
          <cell r="A3096">
            <v>5742</v>
          </cell>
          <cell r="B3096" t="str">
            <v>EQUIPAMENTO PARA LAMA ASFALTICA COM SILO DE AGREGADO 6M3, DOSADOR DE CIMENTO, A SER MONTADO SOBRE CAMINHÃO (NAO INCLUI O CAMINHAO) - CUSTO HORARIO DE MATERIAIS NA OPERACAO</v>
          </cell>
          <cell r="C3096" t="str">
            <v>H</v>
          </cell>
          <cell r="D3096">
            <v>52.76</v>
          </cell>
        </row>
        <row r="3097">
          <cell r="A3097">
            <v>5743</v>
          </cell>
          <cell r="B3097" t="str">
            <v>EQUIPAMENTO PARA LAMA ASFALTICA COM SILO DE AGREGADO 6M3, DOSADOR DE CIMENTO, A SER MONTADO SOBRE CAMINHÃO (NAO INCLUI O CAMINHAO) - MAO-DE-OBRA DIURNA NA OPERACAO</v>
          </cell>
          <cell r="C3097" t="str">
            <v>H</v>
          </cell>
          <cell r="D3097">
            <v>8.43</v>
          </cell>
        </row>
        <row r="3098">
          <cell r="A3098">
            <v>5744</v>
          </cell>
          <cell r="B3098" t="str">
            <v>EQUIPAMENTO PARA LAMA ASFALTICA COM SILO DE AGREGADO 6M3, DOSADOR DE CIMENTO, MONTADO SOBRE CAMINHÃO - MAO-DE-OBRA NOTURNA NA OPERACAO</v>
          </cell>
          <cell r="C3098" t="str">
            <v>H</v>
          </cell>
          <cell r="D3098">
            <v>10.11</v>
          </cell>
        </row>
        <row r="3099">
          <cell r="A3099">
            <v>5745</v>
          </cell>
          <cell r="B3099" t="str">
            <v>CAMINHAO PIPA 6.000L TOCO 162CV - PBT=11800KG C/BOMBA GASOLINA - DEPRECIACAO E JUROS</v>
          </cell>
          <cell r="C3099" t="str">
            <v>H</v>
          </cell>
          <cell r="D3099">
            <v>16.899999999999999</v>
          </cell>
        </row>
        <row r="3100">
          <cell r="A3100">
            <v>5746</v>
          </cell>
          <cell r="B3100" t="str">
            <v>CAMINHAO PIPA 6.000L TOCO 162CV - PBT=11800KG C/BOMBA GASOLINA -MANUTENCAO</v>
          </cell>
          <cell r="C3100" t="str">
            <v>H</v>
          </cell>
          <cell r="D3100">
            <v>10.17</v>
          </cell>
        </row>
        <row r="3101">
          <cell r="A3101">
            <v>5747</v>
          </cell>
          <cell r="B3101" t="str">
            <v>CAMINHAO PIPA 6000L TOCO, 162CV - 7,5T (VU=6ANOS) (INCLUI TANQUE DE ACO PARA TRANSPORTE DE AGUA) - CUSTO HORARIO DE MATERIAIS NA OPERACAO</v>
          </cell>
          <cell r="C3101" t="str">
            <v>H</v>
          </cell>
          <cell r="D3101">
            <v>38.33</v>
          </cell>
        </row>
        <row r="3102">
          <cell r="A3102">
            <v>5748</v>
          </cell>
          <cell r="B3102" t="str">
            <v>CAMINHAO PIPA 6000L TOCO, 162CV - 7,5T (VU=6ANOS) (INCLUI TANQUE DE ACO PARA TRANSPORTE DE AGUA E MOTOBOMBA CENTRIFUGA A GASOLINA 3,5CV) - MAO-DE-OBRA DIURNA NA OPERACAO</v>
          </cell>
          <cell r="C3102" t="str">
            <v>H</v>
          </cell>
          <cell r="D3102">
            <v>8.43</v>
          </cell>
        </row>
        <row r="3103">
          <cell r="A3103">
            <v>5750</v>
          </cell>
          <cell r="B3103" t="str">
            <v>CAMINHAO TOCO, 177CV - 14T (VU=6ANOS) (NAO INCLUI CARROCERIA) - DEPRECIACAO E JUROS</v>
          </cell>
          <cell r="C3103" t="str">
            <v>H</v>
          </cell>
          <cell r="D3103">
            <v>17.91</v>
          </cell>
        </row>
        <row r="3104">
          <cell r="A3104">
            <v>5751</v>
          </cell>
          <cell r="B3104" t="str">
            <v>CAMINHAO TOCO, 177CV - 14T (VU=6ANOS) (NAO INCLUI CARROCERIA) - MANUTENCAO</v>
          </cell>
          <cell r="C3104" t="str">
            <v>H</v>
          </cell>
          <cell r="D3104">
            <v>12.99</v>
          </cell>
        </row>
        <row r="3105">
          <cell r="A3105">
            <v>5752</v>
          </cell>
          <cell r="B3105" t="str">
            <v>CAMINHAO TOCO, 177CV - 14T (VU=6ANOS) (NAO INCLUI CARROCERIA) - MAO-DE-OBRA NOTURNA NA OPERACAO</v>
          </cell>
          <cell r="C3105" t="str">
            <v>H</v>
          </cell>
          <cell r="D3105">
            <v>10.11</v>
          </cell>
        </row>
        <row r="3106">
          <cell r="A3106">
            <v>5753</v>
          </cell>
          <cell r="B3106" t="str">
            <v>CAMINHAO TOCO, 170CV - 11T (VU=6ANOS) (NAO INCLUI CARROCERIA) - DEPRECIACAO E JUROS</v>
          </cell>
          <cell r="C3106" t="str">
            <v>H</v>
          </cell>
          <cell r="D3106">
            <v>17.57</v>
          </cell>
        </row>
        <row r="3107">
          <cell r="A3107">
            <v>5754</v>
          </cell>
          <cell r="B3107" t="str">
            <v>CAMINHAO TOCO, 170CV - 11T (VU=6ANOS) (NAO INCLUI CARROCERIA) - MANUTENCAO</v>
          </cell>
          <cell r="C3107" t="str">
            <v>H</v>
          </cell>
          <cell r="D3107">
            <v>10.210000000000001</v>
          </cell>
        </row>
        <row r="3108">
          <cell r="A3108">
            <v>5755</v>
          </cell>
          <cell r="B3108" t="str">
            <v>CAMINHAO TOCO, 170CV - 11T (VU=6ANOS) (NAO INCLUI CARROCERIA) - MAO-DE-OBRA DIURNA NA OPERACAO</v>
          </cell>
          <cell r="C3108" t="str">
            <v>H</v>
          </cell>
          <cell r="D3108">
            <v>8.43</v>
          </cell>
        </row>
        <row r="3109">
          <cell r="A3109">
            <v>5756</v>
          </cell>
          <cell r="B3109" t="str">
            <v>CAMINHAO PIPA 6000L TOCO, 162CV - 7,5T (VU=6ANOS) (INCLUI TANQUE DE ACO PARA TRANSPORTE DE AGUA E MOTOBOMBA CENTRIFUGA A GASOLINA 3,5CV) - DEPRECIACAO E JUROS</v>
          </cell>
          <cell r="C3109" t="str">
            <v>H</v>
          </cell>
          <cell r="D3109">
            <v>14.75</v>
          </cell>
        </row>
        <row r="3110">
          <cell r="A3110">
            <v>5757</v>
          </cell>
          <cell r="B3110" t="str">
            <v>CAMINHAO PIPA 6000L TOCO, 162CV - 7,5T (VU=6ANOS) (INCLUI TANQUE DE ACO PARA TRANSPORTE DE AGUA E MOTOBOMBA CENTRIFUGA A GASOLINA 3,5CV) - MANUTENCAO</v>
          </cell>
          <cell r="C3110" t="str">
            <v>H</v>
          </cell>
          <cell r="D3110">
            <v>8.5</v>
          </cell>
        </row>
        <row r="3111">
          <cell r="A3111">
            <v>5758</v>
          </cell>
          <cell r="B3111" t="str">
            <v>CAMINHAO PIPA 6000L TOCO, 162CV - 7,5T (VU=6ANOS) (INCLUI TANQUE DE ACO PARA TRANSPORTE DE AGUA E MOTOBOMBA CENTRIFUGA A GASOLINA 3,5CV) - CUSTO HORARIO DE MATERIAIS NA OPERACAO</v>
          </cell>
          <cell r="C3111" t="str">
            <v>H</v>
          </cell>
          <cell r="D3111">
            <v>61.86</v>
          </cell>
        </row>
        <row r="3112">
          <cell r="A3112">
            <v>5759</v>
          </cell>
          <cell r="B3112" t="str">
            <v>CAMINHAO PIPA F12000 142HP TANQUE 6000L/MAO-DE-OBRA NA OPERACAO DIURNA</v>
          </cell>
          <cell r="C3112" t="str">
            <v>H</v>
          </cell>
          <cell r="D3112">
            <v>6.88</v>
          </cell>
        </row>
        <row r="3113">
          <cell r="A3113">
            <v>5760</v>
          </cell>
          <cell r="B3113" t="str">
            <v>CAMINHAO PIPA 6000L TOCO, 162CV - 7,5T (VU=6ANOS) (INCLUI TANQUE DE ACO PARA TRANSPORTE DE AGUA) - MAO-DE-OBRA NOTURNA NA OPERACAO</v>
          </cell>
          <cell r="C3113" t="str">
            <v>H</v>
          </cell>
          <cell r="D3113">
            <v>10.11</v>
          </cell>
        </row>
        <row r="3114">
          <cell r="A3114">
            <v>5761</v>
          </cell>
          <cell r="B3114" t="str">
            <v>CAMINHAO PIPA 6000L TOCO, 162CV - 7,5T (VU=6ANOS) (INCLUI TANQUE DE ACO PARA TRANSPORTE DE AGUA E MOTOBOMBA CENTRIFUGA A GASOLINA 3,5CV) - CUSTO HORARIO PRODUTIVO DIURNO</v>
          </cell>
          <cell r="C3114" t="str">
            <v>CHP</v>
          </cell>
          <cell r="D3114">
            <v>93.54</v>
          </cell>
        </row>
        <row r="3115">
          <cell r="A3115">
            <v>5762</v>
          </cell>
          <cell r="B3115" t="str">
            <v>CAMINHAO PIPA 10000L TRUCADO, 208CV - 21,1T (VU=6ANOS) (INCLUI TANQUEDE ACO PARA TRANSPORTE DE AGUA E MOTOBOMBA CENTRIFUGA A GASOLINA 3,5CV) - DEPRECIACAO E JUROS</v>
          </cell>
          <cell r="C3115" t="str">
            <v>H</v>
          </cell>
          <cell r="D3115">
            <v>16.239999999999998</v>
          </cell>
        </row>
        <row r="3116">
          <cell r="A3116">
            <v>5763</v>
          </cell>
          <cell r="B3116" t="str">
            <v>CAMINHAO PIPA 10000L TRUCADO, 208CV - 21,1T (VU=6ANOS) (INCLUI TANQUEDE ACO PARA TRANSPORTE DE AGUA E MOTOBOMBA CENTRIFUGA A GASOLINA 3,5CV) - MANUTENCAO</v>
          </cell>
          <cell r="C3116" t="str">
            <v>H</v>
          </cell>
          <cell r="D3116">
            <v>9.3699999999999992</v>
          </cell>
        </row>
        <row r="3117">
          <cell r="A3117">
            <v>5764</v>
          </cell>
          <cell r="B3117" t="str">
            <v>CAMINHAO PIPA 10000L TRUCADO, 208CV - 21,1T (VU=6ANOS) (INCLUI TANQUEDE ACO PARA TRANSPORTE DE AGUA E MOTOBOMBA CENTRIFUGA A GASOLINA 3,5CV) - MAO-DE-OBRA NOTURNA NA OPERACAO</v>
          </cell>
          <cell r="C3117" t="str">
            <v>H</v>
          </cell>
          <cell r="D3117">
            <v>10.11</v>
          </cell>
        </row>
        <row r="3118">
          <cell r="A3118">
            <v>5765</v>
          </cell>
          <cell r="B3118" t="str">
            <v>DISTRIBUIDOR DE BETUME COM TANQUE DE 2500L, REBOCAVEL, PNEUMATICO COMMOTOR A GASOLINA 3,4HP - MANUTENCAO</v>
          </cell>
          <cell r="C3118" t="str">
            <v>H</v>
          </cell>
          <cell r="D3118">
            <v>6.08</v>
          </cell>
        </row>
        <row r="3119">
          <cell r="A3119">
            <v>5766</v>
          </cell>
          <cell r="B3119" t="str">
            <v>DISTRIBUIDOR DE BETUME COM TANQUE DE 2500L, REBOCAVEL, PNEUMATICO COMMOTOR A GASOLINA 3,4HP - CUSTO COM MATERIAIS NA OPERACAO</v>
          </cell>
          <cell r="C3119" t="str">
            <v>H</v>
          </cell>
          <cell r="D3119">
            <v>34.33</v>
          </cell>
        </row>
        <row r="3120">
          <cell r="A3120">
            <v>5767</v>
          </cell>
          <cell r="B3120" t="str">
            <v>DISTRIBUIDOR DE BETUME COM TANQUE DE 2500L, REBOCAVEL, PNEUMATICO COMMOTOR A GASOLINA 3,4HP - CUSTO COM MAO-DE-OBRA NA OPERACAO DIURNA</v>
          </cell>
          <cell r="C3120" t="str">
            <v>H</v>
          </cell>
          <cell r="D3120">
            <v>0.06</v>
          </cell>
        </row>
        <row r="3121">
          <cell r="A3121">
            <v>5768</v>
          </cell>
          <cell r="B3121" t="str">
            <v>DISTRIBUIDOR DE BETUME COM TANQUE DE 2500L, REBOCAVEL, PNEUMATICO COMMOTOR A GASOLINA 3,4HP - CUSTO COM MAO-DE-OBRA NA OPERACAO NOTURNA</v>
          </cell>
          <cell r="C3121" t="str">
            <v>H</v>
          </cell>
          <cell r="D3121">
            <v>7.0000000000000007E-2</v>
          </cell>
        </row>
        <row r="3122">
          <cell r="A3122">
            <v>5769</v>
          </cell>
          <cell r="B3122" t="str">
            <v>DISTRIBUIDOR DE ASFALTO MONTADO SOBRE CAMINHAO TOCO 162 HP, COM TANQUEISOLADO 6 M3 COM BARRA ESPARGIDORA DE 3,66 M - MANUTENCAO</v>
          </cell>
          <cell r="C3122" t="str">
            <v>H</v>
          </cell>
          <cell r="D3122">
            <v>27.41</v>
          </cell>
        </row>
        <row r="3123">
          <cell r="A3123">
            <v>5770</v>
          </cell>
          <cell r="B3123" t="str">
            <v>DISTRIBUIDOR DE ASFALTO MONTADO SOBRE CAMINHAO TOCO 162 HP, COM TANQUEISOLADO 6 M3 COM BARRA ESPARGIDORA DE 3,66 M - CUSTO C/ MAO-DE-OBRANA OPERACAO DIURNA.</v>
          </cell>
          <cell r="C3123" t="str">
            <v>H</v>
          </cell>
          <cell r="D3123">
            <v>16.850000000000001</v>
          </cell>
        </row>
        <row r="3124">
          <cell r="A3124">
            <v>5771</v>
          </cell>
          <cell r="B3124" t="str">
            <v>DISTRIBUIDOR DE ASFALTO CAP 5.000L SOBRE CAMINHAO TOCO 142HP - CUSTO C/ MAO-DE-OBRA NA OPERACAO NOTURNA</v>
          </cell>
          <cell r="C3124" t="str">
            <v>H</v>
          </cell>
          <cell r="D3124">
            <v>20.22</v>
          </cell>
        </row>
        <row r="3125">
          <cell r="A3125">
            <v>5775</v>
          </cell>
          <cell r="B3125" t="str">
            <v>LANCA ELEVATORIA TELESCOPICA DE ACIONAMENTO HIDRAULICO, CAPACIDADE DECARGA 30.000 KG, COM CESTO, MONTADA SOBRE CAMINHAO TRUCADO - MANUTENCAO</v>
          </cell>
          <cell r="C3125" t="str">
            <v>H</v>
          </cell>
          <cell r="D3125">
            <v>71.260000000000005</v>
          </cell>
        </row>
        <row r="3126">
          <cell r="A3126">
            <v>5776</v>
          </cell>
          <cell r="B3126" t="str">
            <v>LANCA ELEVATORIA TELESCOPICA DE ACIONAMENTO HIDRAULICO, CAPACIDADE DECARGA 30.000 KG, COM CESTO, MONTADA SOBRE CAMINHAO TRUCADO - CUSTO COM MATERIAIS NA OPERACAO</v>
          </cell>
          <cell r="C3126" t="str">
            <v>H</v>
          </cell>
          <cell r="D3126">
            <v>54.41</v>
          </cell>
        </row>
        <row r="3127">
          <cell r="A3127">
            <v>5777</v>
          </cell>
          <cell r="B3127" t="str">
            <v>GUINDASTE MUNK COM CESTO, CARGA MAXIMA 5,75T (A 2M) E 2,3T ( A 5M), ALTURA MAXIMA = 7,9M, MONTADO SOBRE CAMINHAO DE CARROCERIA FORD 162HP -MANUTENCAO</v>
          </cell>
          <cell r="C3127" t="str">
            <v>H</v>
          </cell>
          <cell r="D3127">
            <v>13.98</v>
          </cell>
        </row>
        <row r="3128">
          <cell r="A3128">
            <v>5778</v>
          </cell>
          <cell r="B3128" t="str">
            <v>MOTONIVELADORA 140HP (VU=6ANOS) - DEPRECIACAO E JUROS</v>
          </cell>
          <cell r="C3128" t="str">
            <v>H</v>
          </cell>
          <cell r="D3128">
            <v>70.709999999999994</v>
          </cell>
        </row>
        <row r="3129">
          <cell r="A3129">
            <v>5779</v>
          </cell>
          <cell r="B3129" t="str">
            <v>MOTONIVELADORA 140HP (VU=6ANOS) - MANUTENCAO</v>
          </cell>
          <cell r="C3129" t="str">
            <v>H</v>
          </cell>
          <cell r="D3129">
            <v>41.09</v>
          </cell>
        </row>
        <row r="3130">
          <cell r="A3130">
            <v>5782</v>
          </cell>
          <cell r="B3130" t="str">
            <v>MOTOSCRAPER 270HP - CUSTO COM MATERIAIS NA OPERACAO</v>
          </cell>
          <cell r="C3130" t="str">
            <v>H</v>
          </cell>
          <cell r="D3130">
            <v>111.29</v>
          </cell>
        </row>
        <row r="3131">
          <cell r="A3131">
            <v>5783</v>
          </cell>
          <cell r="B3131" t="str">
            <v>MOTOSCRAPER 270HP -CUSTO COM MA0-DE-0BRA NA OPERACAO DIURNA</v>
          </cell>
          <cell r="C3131" t="str">
            <v>H</v>
          </cell>
          <cell r="D3131">
            <v>8.23</v>
          </cell>
        </row>
        <row r="3132">
          <cell r="A3132">
            <v>5786</v>
          </cell>
          <cell r="B3132" t="str">
            <v>PA CARREGADEIRA SOBRE RODAS 180 HP - CAPACIDADE DA CACAMBA. 2,5 A 3,3M3 - PESO OPERACIONAL 17.428 - (VU=5ANOS) - DEPRECIACAO E JUROS</v>
          </cell>
          <cell r="C3132" t="str">
            <v>H</v>
          </cell>
          <cell r="D3132">
            <v>75.19</v>
          </cell>
        </row>
        <row r="3133">
          <cell r="A3133">
            <v>5787</v>
          </cell>
          <cell r="B3133" t="str">
            <v>PA CARREGADEIRA SOBRE RODAS 180 HP - CAPACIDADE DA CACAMBA. 2,5 A 3,3M3 - PESO OPERACIONAL 17.428 - CUSTO C/MATERIAIS NA OPERACAO</v>
          </cell>
          <cell r="C3133" t="str">
            <v>H</v>
          </cell>
          <cell r="D3133">
            <v>70.069999999999993</v>
          </cell>
        </row>
        <row r="3134">
          <cell r="A3134">
            <v>5788</v>
          </cell>
          <cell r="B3134" t="str">
            <v>PA CARREGADEIRA SOBRE RODAS 180 HP - CAPACIDADE DA CACAMBA. 2,5 A 3,3M3 - PESO OPERACIONAL 17.428 - CUSTO C/ MAO-DE-OBRA NA OPERACAO DIURNA</v>
          </cell>
          <cell r="C3134" t="str">
            <v>H</v>
          </cell>
          <cell r="D3134">
            <v>8.85</v>
          </cell>
        </row>
        <row r="3135">
          <cell r="A3135">
            <v>5789</v>
          </cell>
          <cell r="B3135" t="str">
            <v>PA CARREGADEIRA SOBRE RODAS 180 HP - CAPACIDADE DA CACAMBA. 2,5 A 3,3M3 - PESO OPERACIONAL 17.428 - CUSTO C/ MAO-DE-OBRA NA OPERACAO NOTURNA</v>
          </cell>
          <cell r="C3135" t="str">
            <v>H</v>
          </cell>
          <cell r="D3135">
            <v>10.62</v>
          </cell>
        </row>
        <row r="3136">
          <cell r="A3136">
            <v>5790</v>
          </cell>
          <cell r="B3136" t="str">
            <v>ROLO COMPACTADOR VIBRATÓRIO DE UM CILINDRO AÇO LISO, POTÊNCIA 80HP, PESO OPERACIONAL 8,1T - DEPRECIAÇÃO E JUROS</v>
          </cell>
          <cell r="C3136" t="str">
            <v>H</v>
          </cell>
          <cell r="D3136">
            <v>27.35</v>
          </cell>
        </row>
        <row r="3137">
          <cell r="A3137">
            <v>5791</v>
          </cell>
          <cell r="B3137" t="str">
            <v>ROLO COMPACTADOR VIBRATÓRIO, AUTO-PREOPEL.,CILINDRO LISO, 80HP - 8,1T- MANUTENÇÃO.</v>
          </cell>
          <cell r="C3137" t="str">
            <v>H</v>
          </cell>
          <cell r="D3137">
            <v>16.420000000000002</v>
          </cell>
        </row>
        <row r="3138">
          <cell r="A3138">
            <v>5792</v>
          </cell>
          <cell r="B3138" t="str">
            <v>ROLO COMPACTADOR VIBRATÓRIO, AUTO-PREOPEL.,CILINDRO LISO, 80HP - 8,1T- CUSTOS COM MATERIAIS NAOPERAÇÃO.</v>
          </cell>
          <cell r="C3138" t="str">
            <v>H</v>
          </cell>
          <cell r="D3138">
            <v>31.33</v>
          </cell>
        </row>
        <row r="3139">
          <cell r="A3139">
            <v>5793</v>
          </cell>
          <cell r="B3139" t="str">
            <v>ROLO COMPACTADOR VIBRATÓRIO DE UM CILINDRO LISO, POTÊNCIA 80HP, PESO OPERACIONAL 8,1T - MÃO-DE-OBRA NA OPERAÇÃO NOTURNA</v>
          </cell>
          <cell r="C3139" t="str">
            <v>H</v>
          </cell>
          <cell r="D3139">
            <v>9.8699999999999992</v>
          </cell>
        </row>
        <row r="3140">
          <cell r="A3140">
            <v>5794</v>
          </cell>
          <cell r="B3140" t="str">
            <v>MARTELETE OU ROMPEDOR PNEUMÁTICO MANUAL 28KG, FREQUENCIA DE IMPACTO 1230/MINUTO - DEPRECIAÇÃO E JUROS</v>
          </cell>
          <cell r="C3140" t="str">
            <v>H</v>
          </cell>
          <cell r="D3140">
            <v>1.56</v>
          </cell>
        </row>
        <row r="3141">
          <cell r="A3141">
            <v>5795</v>
          </cell>
          <cell r="B3141" t="str">
            <v>MARTELETE OU ROMPEDOR PNEUMÁTICO MANUAL 28KG, FREQUENCIA DE IMPACTO 1230/MINUTO - CHP DIURNO</v>
          </cell>
          <cell r="C3141" t="str">
            <v>CHP</v>
          </cell>
          <cell r="D3141">
            <v>13.14</v>
          </cell>
        </row>
        <row r="3142">
          <cell r="A3142">
            <v>5796</v>
          </cell>
          <cell r="B3142" t="str">
            <v>MARTELETE OU ROMPEDOR PNEUMÁTICO MANUAL 28KG, FREQUENCIA DE IMPACTO 1230/MINUTO - MÃO DE OBRA NA OPERAÇÃO DIURNA</v>
          </cell>
          <cell r="C3142" t="str">
            <v>H</v>
          </cell>
          <cell r="D3142">
            <v>9.52</v>
          </cell>
        </row>
        <row r="3143">
          <cell r="A3143">
            <v>5797</v>
          </cell>
          <cell r="B3143" t="str">
            <v>COMPRESSOR DE AR REBOCAVEL, DESCARGA LIVRE EFETIVA 180PCM, PRESSAO DETRABALHO 102 PSI, MOTOR A DIESEL 89CV - MANUTENCAO</v>
          </cell>
          <cell r="C3143" t="str">
            <v>H</v>
          </cell>
          <cell r="D3143">
            <v>2.41</v>
          </cell>
        </row>
        <row r="3144">
          <cell r="A3144">
            <v>5798</v>
          </cell>
          <cell r="B3144" t="str">
            <v>COMPRESSOR DE AR REBOCAVEL, DESCARGA LIVRE EFETIVA 180PCM, PRESSAO DETRABALHO 102 PSI, MOTOR A DIESEL 89CV - MAO-DE-OBRA DIURNA NA OPERACAO</v>
          </cell>
          <cell r="C3144" t="str">
            <v>H</v>
          </cell>
          <cell r="D3144">
            <v>6.86</v>
          </cell>
        </row>
        <row r="3145">
          <cell r="A3145">
            <v>5799</v>
          </cell>
          <cell r="B3145" t="str">
            <v>BOMBA ELETRICA TRIFASICA SUBMERSA 3CV PARA DRENAGEM - JUROS E DEPRECIACAO</v>
          </cell>
          <cell r="C3145" t="str">
            <v>H</v>
          </cell>
          <cell r="D3145">
            <v>0.49</v>
          </cell>
        </row>
        <row r="3146">
          <cell r="A3146">
            <v>5800</v>
          </cell>
          <cell r="B3146" t="str">
            <v>BOMBA ELETRICA SUBMERSA MONOFASICA 3CV - MANUTENCAO</v>
          </cell>
          <cell r="C3146" t="str">
            <v>H</v>
          </cell>
          <cell r="D3146">
            <v>0.2</v>
          </cell>
        </row>
        <row r="3147">
          <cell r="A3147">
            <v>5801</v>
          </cell>
          <cell r="B3147" t="str">
            <v>COMPACTADOR DE SOLOS COM PLACA VIBRATORIA, 46X51CM, 5HP, 156KG, DIESEL, IMPACTO DINAMICO 1700KG - DEPRECIACAO E JUROS</v>
          </cell>
          <cell r="C3147" t="str">
            <v>H</v>
          </cell>
          <cell r="D3147">
            <v>4.41</v>
          </cell>
        </row>
        <row r="3148">
          <cell r="A3148">
            <v>5802</v>
          </cell>
          <cell r="B3148" t="str">
            <v>COMPACTADOR DE SOLOS COM PLACA VIBRATORIA, 46X51CM, 5HP, 156KG, DIESEL, IMPACTO DINAMICO 1700KG - MANUTENCAO</v>
          </cell>
          <cell r="C3148" t="str">
            <v>H</v>
          </cell>
          <cell r="D3148">
            <v>1.75</v>
          </cell>
        </row>
        <row r="3149">
          <cell r="A3149">
            <v>5803</v>
          </cell>
          <cell r="B3149" t="str">
            <v>COMPACTADOR DE SOLOS COM PLACA VIBRATORIA, 46X51CM, 5HP, 156KG, DIESEL, IMPACTO DINAMICO 1700KG - CUSTO HORARIO DE MATERIAIS NA OPERACAO</v>
          </cell>
          <cell r="C3149" t="str">
            <v>H</v>
          </cell>
          <cell r="D3149">
            <v>1.65</v>
          </cell>
        </row>
        <row r="3150">
          <cell r="A3150">
            <v>5804</v>
          </cell>
          <cell r="B3150" t="str">
            <v>COMPACTADOR DE SOLOS COM PLACA VIBRATORIA, 46X51CM, 5HP, 156KG, DIESEL, IMPACTO DINAMICO 1700KG - MAO-DE-OBRA DIURNA NA OPERACAO</v>
          </cell>
          <cell r="C3150" t="str">
            <v>H</v>
          </cell>
          <cell r="D3150">
            <v>6.86</v>
          </cell>
        </row>
        <row r="3151">
          <cell r="A3151">
            <v>5806</v>
          </cell>
          <cell r="B3151" t="str">
            <v>BOMBA C/MOTOR A GASOLINA AUTOESCORVANTE P/AGUA SUJA 3/4HP -CHI DIURNA</v>
          </cell>
          <cell r="C3151" t="str">
            <v>CHI</v>
          </cell>
          <cell r="D3151">
            <v>0.37</v>
          </cell>
        </row>
        <row r="3152">
          <cell r="A3152">
            <v>5808</v>
          </cell>
          <cell r="B3152" t="str">
            <v>USINA DE ASFALTO A QUENTE FIXA CAP.40/80 TON/H - CHP DIURNO</v>
          </cell>
          <cell r="C3152" t="str">
            <v>CHP</v>
          </cell>
          <cell r="D3152">
            <v>401.81</v>
          </cell>
        </row>
        <row r="3153">
          <cell r="A3153">
            <v>5809</v>
          </cell>
          <cell r="B3153" t="str">
            <v>USINA DE ASFALTO A QUENTE FIXA CAP.40/80 TON/H - CHP NOTURNO</v>
          </cell>
          <cell r="C3153" t="str">
            <v>CHP-N</v>
          </cell>
          <cell r="D3153">
            <v>408.54</v>
          </cell>
        </row>
        <row r="3154">
          <cell r="A3154">
            <v>5811</v>
          </cell>
          <cell r="B3154" t="str">
            <v>CAMINHAO BASCULANTE, 6M3,12T - 162HP (VU=5ANOS) - CHP DIURNO</v>
          </cell>
          <cell r="C3154" t="str">
            <v>CHP</v>
          </cell>
          <cell r="D3154">
            <v>98.6</v>
          </cell>
        </row>
        <row r="3155">
          <cell r="A3155">
            <v>5812</v>
          </cell>
          <cell r="B3155" t="str">
            <v>CAMINHAO BASCULANTE, 6M3,12T - 162HP (VU=5ANOS) - CHP NOTURNO</v>
          </cell>
          <cell r="C3155" t="str">
            <v>CHP-N</v>
          </cell>
          <cell r="D3155">
            <v>99.98</v>
          </cell>
        </row>
        <row r="3156">
          <cell r="A3156">
            <v>5822</v>
          </cell>
          <cell r="B3156" t="str">
            <v>CAMINHAO BASCULANTE, 6M3, 12T - 162HP (VU=5ANOS) - CHI NOTURNO</v>
          </cell>
          <cell r="C3156" t="str">
            <v>CHI-N</v>
          </cell>
          <cell r="D3156">
            <v>28.64</v>
          </cell>
        </row>
        <row r="3157">
          <cell r="A3157">
            <v>5823</v>
          </cell>
          <cell r="B3157" t="str">
            <v>USINA DE CONCRETO FIXA CAPACIDADE 90/120 M³, 63HP - CHP DIURNO</v>
          </cell>
          <cell r="C3157" t="str">
            <v>CHP</v>
          </cell>
          <cell r="D3157">
            <v>95.46</v>
          </cell>
        </row>
        <row r="3158">
          <cell r="A3158">
            <v>5824</v>
          </cell>
          <cell r="B3158" t="str">
            <v>CAMINHAO CARROCERIA ABERTA,EM MADEIRA, TOCO, 170CV - 11T (VU=6ANOS) -CUSTO HORÁRIO DE PRODUÇÃO DIURNA</v>
          </cell>
          <cell r="C3158" t="str">
            <v>CHP</v>
          </cell>
          <cell r="D3158">
            <v>91.01</v>
          </cell>
        </row>
        <row r="3159">
          <cell r="A3159">
            <v>5825</v>
          </cell>
          <cell r="B3159" t="str">
            <v>CAMINHAO CARROCERIA ABERTA,EM MADEIRA, TOCO, 170CV - 11T (VU=6ANOS) -CHP NOTURNO</v>
          </cell>
          <cell r="C3159" t="str">
            <v>CHP-N</v>
          </cell>
          <cell r="D3159">
            <v>90.85</v>
          </cell>
        </row>
        <row r="3160">
          <cell r="A3160">
            <v>5826</v>
          </cell>
          <cell r="B3160" t="str">
            <v>CAMINHAO CARROCERIA ABERTA,EM MADEIRA, TOCO, 170CV - 11T (VU=6ANOS) -CHI DIURNO</v>
          </cell>
          <cell r="C3160" t="str">
            <v>CHI</v>
          </cell>
          <cell r="D3160">
            <v>26.77</v>
          </cell>
        </row>
        <row r="3161">
          <cell r="A3161">
            <v>5827</v>
          </cell>
          <cell r="B3161" t="str">
            <v>CAMINHAO CARROCERIA ABERTA,EM MADEIRA, TOCO, 170CV - 11T (VU=6ANOS) -CHI NOTURNO</v>
          </cell>
          <cell r="C3161" t="str">
            <v>CHI-N</v>
          </cell>
          <cell r="D3161">
            <v>26.6</v>
          </cell>
        </row>
        <row r="3162">
          <cell r="A3162">
            <v>5828</v>
          </cell>
          <cell r="B3162" t="str">
            <v>USINA DE CONCRETO FIXA CAPACIDADE 90/120 M³, 63HP - CHP NOTURNO</v>
          </cell>
          <cell r="C3162" t="str">
            <v>CHP-N</v>
          </cell>
          <cell r="D3162">
            <v>99.95</v>
          </cell>
        </row>
        <row r="3163">
          <cell r="A3163">
            <v>5829</v>
          </cell>
          <cell r="B3163" t="str">
            <v>USINA DE CONCRETO FIXA CAPACIDADE 90/120 M³, 63HP - CHI DIURNO</v>
          </cell>
          <cell r="C3163" t="str">
            <v>CHI</v>
          </cell>
          <cell r="D3163">
            <v>47.38</v>
          </cell>
        </row>
        <row r="3164">
          <cell r="A3164">
            <v>5830</v>
          </cell>
          <cell r="B3164" t="str">
            <v>USINA DE CONCRETO FIXA CAPACIDADE 90/120 M³, 63HP - CHI NOTURNO</v>
          </cell>
          <cell r="C3164" t="str">
            <v>CHI-N</v>
          </cell>
          <cell r="D3164">
            <v>51.86</v>
          </cell>
        </row>
        <row r="3165">
          <cell r="A3165">
            <v>5831</v>
          </cell>
          <cell r="B3165" t="str">
            <v>USINA MISTURADORA DE SOLOS CAPCIDADE DE 100/200 T, 110HP - CHP DIURNO</v>
          </cell>
          <cell r="C3165" t="str">
            <v>CHP</v>
          </cell>
          <cell r="D3165">
            <v>286.49</v>
          </cell>
        </row>
        <row r="3166">
          <cell r="A3166">
            <v>5832</v>
          </cell>
          <cell r="B3166" t="str">
            <v>USINA MISTURADORA DE SOLOS CAPCIDADE DE 100/200 T, 110HP - CHP NOTURNO</v>
          </cell>
          <cell r="C3166" t="str">
            <v>CHP-N</v>
          </cell>
          <cell r="D3166">
            <v>294.33</v>
          </cell>
        </row>
        <row r="3167">
          <cell r="A3167">
            <v>5834</v>
          </cell>
          <cell r="B3167" t="str">
            <v>USINA MISTURADORA DE SOLOS, DOSADORES TRIPLOS, CALHA VIBRATÓRIA, CAPCIDADE 200/500 TON, 201HP - CHI NOTURNO</v>
          </cell>
          <cell r="C3167" t="str">
            <v>CHI-N</v>
          </cell>
          <cell r="D3167">
            <v>175.43</v>
          </cell>
        </row>
        <row r="3168">
          <cell r="A3168">
            <v>5835</v>
          </cell>
          <cell r="B3168" t="str">
            <v>VIBROACABADORA SOBRE ESTEIRAS POTENCIA MAX. 105CV CAPACIDADE ATE 450 T/H - CHP DIURNO</v>
          </cell>
          <cell r="C3168" t="str">
            <v>CHP</v>
          </cell>
          <cell r="D3168">
            <v>208.6</v>
          </cell>
        </row>
        <row r="3169">
          <cell r="A3169">
            <v>5836</v>
          </cell>
          <cell r="B3169" t="str">
            <v>VIBROACABADORA SOBRE ESTEIRAS POTENCIA MAX. 105CV CAPACIDADE ATE 450 T/H - CHP NOTURNO</v>
          </cell>
          <cell r="C3169" t="str">
            <v>CHP-N</v>
          </cell>
          <cell r="D3169">
            <v>210.25</v>
          </cell>
        </row>
        <row r="3170">
          <cell r="A3170">
            <v>5837</v>
          </cell>
          <cell r="B3170" t="str">
            <v>VIBROACABADORA SOBRE ESTEIRAS POTENCIA MAX. 105CV CAPACIDADE ATE 450 T/H - CHI DIURNO</v>
          </cell>
          <cell r="C3170" t="str">
            <v>CHI</v>
          </cell>
          <cell r="D3170">
            <v>119.39</v>
          </cell>
        </row>
        <row r="3171">
          <cell r="A3171">
            <v>5838</v>
          </cell>
          <cell r="B3171" t="str">
            <v>VIBROACABADORA SOBRE ESTEIRAS POTENCIA MAX. 105CV CAPACIDADE ATE 450 T/H - CHI NOTURNO</v>
          </cell>
          <cell r="C3171" t="str">
            <v>CHI-N</v>
          </cell>
          <cell r="D3171">
            <v>121.03</v>
          </cell>
        </row>
        <row r="3172">
          <cell r="A3172">
            <v>5839</v>
          </cell>
          <cell r="B3172" t="str">
            <v>VASSOURA MECÂNICA REBOCÁVEL C/ ESCOVA CILÍNDRICA LARGURA = 2,44M - CHPDIURNO</v>
          </cell>
          <cell r="C3172" t="str">
            <v>CHP</v>
          </cell>
          <cell r="D3172">
            <v>4.1100000000000003</v>
          </cell>
        </row>
        <row r="3173">
          <cell r="A3173">
            <v>5841</v>
          </cell>
          <cell r="B3173" t="str">
            <v>VASSOURA MECÂNICA REBOCÁVEL C/ ESCOVA CILÍNDRICA LARGURA = 2,44M - CHIDIURNO</v>
          </cell>
          <cell r="C3173" t="str">
            <v>CHI</v>
          </cell>
          <cell r="D3173">
            <v>3.09</v>
          </cell>
        </row>
        <row r="3174">
          <cell r="A3174">
            <v>5843</v>
          </cell>
          <cell r="B3174" t="str">
            <v>TRATOR DE PNEUS 110 A 126 HP - CHP DIURNO</v>
          </cell>
          <cell r="C3174" t="str">
            <v>CHP</v>
          </cell>
          <cell r="D3174">
            <v>102.7</v>
          </cell>
        </row>
        <row r="3175">
          <cell r="A3175">
            <v>5844</v>
          </cell>
          <cell r="B3175" t="str">
            <v>TRATOR DE PNEUS 110 A 126 HP - CHP NOTURNO</v>
          </cell>
          <cell r="C3175" t="str">
            <v>CHP-N</v>
          </cell>
          <cell r="D3175">
            <v>113.82</v>
          </cell>
        </row>
        <row r="3176">
          <cell r="A3176">
            <v>5845</v>
          </cell>
          <cell r="B3176" t="str">
            <v>TRATOR DE PNEUS 110 A 126 HP - CHI DIURNO</v>
          </cell>
          <cell r="C3176" t="str">
            <v>CHI</v>
          </cell>
          <cell r="D3176">
            <v>35.01</v>
          </cell>
        </row>
        <row r="3177">
          <cell r="A3177">
            <v>5846</v>
          </cell>
          <cell r="B3177" t="str">
            <v>TRATOR DE PNEUS 110 A 126 HP - CHI NOTURNO</v>
          </cell>
          <cell r="C3177" t="str">
            <v>CHI-N</v>
          </cell>
          <cell r="D3177">
            <v>46.14</v>
          </cell>
        </row>
        <row r="3178">
          <cell r="A3178">
            <v>5847</v>
          </cell>
          <cell r="B3178" t="str">
            <v>TRATOR DE ESTEIRAS POTENCIA 165 HP, PESO OPERACIONAL 17,1T - CHP DIURNO</v>
          </cell>
          <cell r="C3178" t="str">
            <v>CHP</v>
          </cell>
          <cell r="D3178">
            <v>259.16000000000003</v>
          </cell>
        </row>
        <row r="3179">
          <cell r="A3179">
            <v>5848</v>
          </cell>
          <cell r="B3179" t="str">
            <v>TRATOR DE ESTEIRAS POTENCIA 165 HP, PESO OPERACIONAL 17,1T - CHP NOTURNO</v>
          </cell>
          <cell r="C3179" t="str">
            <v>CHP-N</v>
          </cell>
          <cell r="D3179">
            <v>253.21</v>
          </cell>
        </row>
        <row r="3180">
          <cell r="A3180">
            <v>5849</v>
          </cell>
          <cell r="B3180" t="str">
            <v>TRATOR DE ESTEIRAS POTENCIA 165 HP, PESO OPERACIONAL 17,1T - CHI DIURNO</v>
          </cell>
          <cell r="C3180" t="str">
            <v>CHI</v>
          </cell>
          <cell r="D3180">
            <v>117.14</v>
          </cell>
        </row>
        <row r="3181">
          <cell r="A3181">
            <v>5850</v>
          </cell>
          <cell r="B3181" t="str">
            <v>TRATOR DE ESTEIRAS POTENCIA 165 HP, PESO OPERACIONAL 17,1 - CHI NOTURNO</v>
          </cell>
          <cell r="C3181" t="str">
            <v>CHI-N</v>
          </cell>
          <cell r="D3181">
            <v>111.19</v>
          </cell>
        </row>
        <row r="3182">
          <cell r="A3182">
            <v>5851</v>
          </cell>
          <cell r="B3182" t="str">
            <v>TRATOR DE ESTEIRAS 153HP PESO OPERACIONAL 15T, COM RODA MOTRIZ ELEVADA- CHP DIURNO</v>
          </cell>
          <cell r="C3182" t="str">
            <v>CHP</v>
          </cell>
          <cell r="D3182">
            <v>253.08</v>
          </cell>
        </row>
        <row r="3183">
          <cell r="A3183">
            <v>5852</v>
          </cell>
          <cell r="B3183" t="str">
            <v>TRATOR DE ESTEIRAS 153HP PESO OPERACIONAL 15T, COM RODA MOTRIZ ELEVADA- CHP NOTURNO</v>
          </cell>
          <cell r="C3183" t="str">
            <v>CHP-N</v>
          </cell>
          <cell r="D3183">
            <v>254.88</v>
          </cell>
        </row>
        <row r="3184">
          <cell r="A3184">
            <v>5853</v>
          </cell>
          <cell r="B3184" t="str">
            <v>TRATOR DE ESTEIRAS 153HP PESO OPERACIONAL 15T, COM RODA MOTRIZ ELEVADA- CHI DIURNO</v>
          </cell>
          <cell r="C3184" t="str">
            <v>CHI</v>
          </cell>
          <cell r="D3184">
            <v>111.97</v>
          </cell>
        </row>
        <row r="3185">
          <cell r="A3185">
            <v>5854</v>
          </cell>
          <cell r="B3185" t="str">
            <v>TRATOR DE ESTEIRAS 153HP PESO OPERACIONAL 15T, COM RODA MOTRIZ ELEVADA- CHI NOTURNO</v>
          </cell>
          <cell r="C3185" t="str">
            <v>CHI-N</v>
          </cell>
          <cell r="D3185">
            <v>113.78</v>
          </cell>
        </row>
        <row r="3186">
          <cell r="A3186">
            <v>5855</v>
          </cell>
          <cell r="B3186" t="str">
            <v>TRATOR DE ESTEIRAS COM LAMINA - POTENCIA 305 HP - PESO OPERACIONAL 37T - CHP DIURNO</v>
          </cell>
          <cell r="C3186" t="str">
            <v>CHP</v>
          </cell>
          <cell r="D3186">
            <v>593.49</v>
          </cell>
        </row>
        <row r="3187">
          <cell r="A3187">
            <v>5856</v>
          </cell>
          <cell r="B3187" t="str">
            <v>TRATOR DE ESTEIRAS COM LAMINA - POTENCIA 305 HP - PESO OPERACIONAL 37T - CHP NOTURNO</v>
          </cell>
          <cell r="C3187" t="str">
            <v>CHP-N</v>
          </cell>
          <cell r="D3187">
            <v>595.29999999999995</v>
          </cell>
        </row>
        <row r="3188">
          <cell r="A3188">
            <v>5857</v>
          </cell>
          <cell r="B3188" t="str">
            <v>TRATOR DE ESTEIRAS COM LAMINA - POTENCIA 305 HP - PESO OPERACIONAL 37T - CHI DIURNO</v>
          </cell>
          <cell r="C3188" t="str">
            <v>CHI</v>
          </cell>
          <cell r="D3188">
            <v>269.95999999999998</v>
          </cell>
        </row>
        <row r="3189">
          <cell r="A3189">
            <v>5858</v>
          </cell>
          <cell r="B3189" t="str">
            <v>TRATOR DE ESTEIRAS COM LAMINA - POTENCIA 305 HP - PESO OPERACIONAL 37T - CHI NOTURNO</v>
          </cell>
          <cell r="C3189" t="str">
            <v>CHI-N</v>
          </cell>
          <cell r="D3189">
            <v>271.77</v>
          </cell>
        </row>
        <row r="3190">
          <cell r="A3190">
            <v>5860</v>
          </cell>
          <cell r="B3190" t="str">
            <v>TRATOR DE ESTEIRAS 99HP, PESO OPERACIONAL 8,5T - CHP NOTURNO</v>
          </cell>
          <cell r="C3190" t="str">
            <v>CHP-N</v>
          </cell>
          <cell r="D3190">
            <v>143.46</v>
          </cell>
        </row>
        <row r="3191">
          <cell r="A3191">
            <v>5861</v>
          </cell>
          <cell r="B3191" t="str">
            <v>TRATOR DE ESTEIRAS 99HP, PESO OPERACIONAL 8,5T - CHI DIURNO</v>
          </cell>
          <cell r="C3191" t="str">
            <v>CHI</v>
          </cell>
          <cell r="D3191">
            <v>65.709999999999994</v>
          </cell>
        </row>
        <row r="3192">
          <cell r="A3192">
            <v>5862</v>
          </cell>
          <cell r="B3192" t="str">
            <v>TRATOR DE ESTEIRAS 99HP, PESO OPERACIONAL 8,5T - CHI NOTURNO</v>
          </cell>
          <cell r="C3192" t="str">
            <v>CHI-N</v>
          </cell>
          <cell r="D3192">
            <v>67.52</v>
          </cell>
        </row>
        <row r="3193">
          <cell r="A3193">
            <v>5863</v>
          </cell>
          <cell r="B3193" t="str">
            <v>ROLO COMPACTADOR VIBRATÓRIO REBOCÁVEL AÇO LISO, PESO 4,7T, IMPACTO DINÂMICO 18,3T - CHP DIURNO</v>
          </cell>
          <cell r="C3193" t="str">
            <v>CHP</v>
          </cell>
          <cell r="D3193">
            <v>50.04</v>
          </cell>
        </row>
        <row r="3194">
          <cell r="A3194">
            <v>5864</v>
          </cell>
          <cell r="B3194" t="str">
            <v>ROLO COMPACTADOR VIBRATÓRIO REBOCÁVEL AÇO LISO, PESO 4,7T, IMPACTO DINÂMICO 18,3T - CHP NOTURNO</v>
          </cell>
          <cell r="C3194" t="str">
            <v>CHP-N</v>
          </cell>
          <cell r="D3194">
            <v>51.68</v>
          </cell>
        </row>
        <row r="3195">
          <cell r="A3195">
            <v>5865</v>
          </cell>
          <cell r="B3195" t="str">
            <v>ROLO COMPACTADOR VIBRATÓRIO REBOCÁVEL AÇO LISO, PESO 4,7T, IMPACTO DINÂMICO 18,3T - CHI DIURNO</v>
          </cell>
          <cell r="C3195" t="str">
            <v>CHI</v>
          </cell>
          <cell r="D3195">
            <v>16.09</v>
          </cell>
        </row>
        <row r="3196">
          <cell r="A3196">
            <v>5866</v>
          </cell>
          <cell r="B3196" t="str">
            <v>ROLO COMPACTADOR VIBRATÓRIO REBOCÁVEL AÇO LISO, PESO 4,7T, IMPACTO DINÂMICO 18,3T - CHI NOTURNO</v>
          </cell>
          <cell r="C3196" t="str">
            <v>CHI-N</v>
          </cell>
          <cell r="D3196">
            <v>17.73</v>
          </cell>
        </row>
        <row r="3197">
          <cell r="A3197">
            <v>5867</v>
          </cell>
          <cell r="B3197" t="str">
            <v>ROLO COMPACTADOR VIBRATÓRIO TANDEM AÇO LISO, POTÊNCIA 58CV, PESO SEM/COM LASTRO 6,5/9,4 T - CHP DIURNO</v>
          </cell>
          <cell r="C3197" t="str">
            <v>CHP</v>
          </cell>
          <cell r="D3197">
            <v>80.61</v>
          </cell>
        </row>
        <row r="3198">
          <cell r="A3198">
            <v>5868</v>
          </cell>
          <cell r="B3198" t="str">
            <v>ROLO COMPACTADOR VIBRATÓRIO TANDEM AÇO LISO, POTÊNCIA 58CV, PESO SEM/COM LASTRO 6,5/9,4 T - CHP NOTURNO</v>
          </cell>
          <cell r="C3198" t="str">
            <v>CHP-N</v>
          </cell>
          <cell r="D3198">
            <v>73.680000000000007</v>
          </cell>
        </row>
        <row r="3199">
          <cell r="A3199">
            <v>5869</v>
          </cell>
          <cell r="B3199" t="str">
            <v>ROLO COMPACTADOR VIBRATÓRIO TANDEM AÇO LISO, POTÊNCIA 58CV, PESO SEM/COM LASTRO 6,5/9,4 T - CHI DIURNO</v>
          </cell>
          <cell r="C3199" t="str">
            <v>CHI</v>
          </cell>
          <cell r="D3199">
            <v>37.1</v>
          </cell>
        </row>
        <row r="3200">
          <cell r="A3200">
            <v>5870</v>
          </cell>
          <cell r="B3200" t="str">
            <v>ROLO COMPACTADOR VIBRATÓRIO TANDEM AÇO LISO, POTÊNCIA 58CV, PESO SEM/COM LASTRO 6,5/9,4 T - CHI NOTURNO</v>
          </cell>
          <cell r="C3200" t="str">
            <v>CHI-N</v>
          </cell>
          <cell r="D3200">
            <v>30.17</v>
          </cell>
        </row>
        <row r="3201">
          <cell r="A3201">
            <v>5871</v>
          </cell>
          <cell r="B3201" t="str">
            <v>ROLO COMPACTADOR DE PNEUS ESTÁTICO PARA ASFALTO, PRESSÃO VARIÁVEL, POTÊNCIA 99HP, PESO OPERACIONAL SEM/COM LASTRO 8,3/21,0 T - CHP DIURNO</v>
          </cell>
          <cell r="C3201" t="str">
            <v>CHP</v>
          </cell>
          <cell r="D3201">
            <v>127.13</v>
          </cell>
        </row>
        <row r="3202">
          <cell r="A3202">
            <v>5872</v>
          </cell>
          <cell r="B3202" t="str">
            <v>ROLO COMPACTADOR DE PNEUS ESTÁTICO PARA ASFALTO, PRESSÃO VARIÁVEL, POTÊNCIA 99HP, PESO OPERACIONAL SEM/COM LASTRO 8,3/21,0 T - CHP NOTURNO</v>
          </cell>
          <cell r="C3202" t="str">
            <v>CHP-N</v>
          </cell>
          <cell r="D3202">
            <v>139.07</v>
          </cell>
        </row>
        <row r="3203">
          <cell r="A3203">
            <v>5873</v>
          </cell>
          <cell r="B3203" t="str">
            <v>ROLO COMPACTADOR DE PNEUS ESTÁTICO PARA ASFALTO, PRESSÃO VARIÁVEL, POTÊNCIA 99HP, PESO OPERACIONAL SEM/COM LASTRO 8,3/21,0 T - CHI DIURNO</v>
          </cell>
          <cell r="C3203" t="str">
            <v>CHI</v>
          </cell>
          <cell r="D3203">
            <v>45.18</v>
          </cell>
        </row>
        <row r="3204">
          <cell r="A3204">
            <v>5874</v>
          </cell>
          <cell r="B3204" t="str">
            <v>ROLO COMPACTADOR DE PNEUS ESTÁTICO PARA ASFALTO, PRESSÃO VARIÁVEL, POTÊNCIA 99HP, PESO OPERACIONAL SEM/COM LASTRO 8,3/21,0 T - CHI NOTURNO</v>
          </cell>
          <cell r="C3204" t="str">
            <v>CHI-N</v>
          </cell>
          <cell r="D3204">
            <v>57.12</v>
          </cell>
        </row>
        <row r="3205">
          <cell r="A3205">
            <v>5875</v>
          </cell>
          <cell r="B3205" t="str">
            <v>RETRO-ESCAVADEIRA, 74HP - (VU = 6 ANOS) - CHP DIURNO</v>
          </cell>
          <cell r="C3205" t="str">
            <v>CHP</v>
          </cell>
          <cell r="D3205">
            <v>79.3</v>
          </cell>
        </row>
        <row r="3206">
          <cell r="A3206">
            <v>5876</v>
          </cell>
          <cell r="B3206" t="str">
            <v>RETRO-ESCAVADEIRA, 74HP (VU = 6 ANOS) - CHP NOTURNO</v>
          </cell>
          <cell r="C3206" t="str">
            <v>CHP-N</v>
          </cell>
          <cell r="D3206">
            <v>80.06</v>
          </cell>
        </row>
        <row r="3207">
          <cell r="A3207">
            <v>5877</v>
          </cell>
          <cell r="B3207" t="str">
            <v>RETRO-ESCAVADEIRA, 74HP (VU = 6 ANOS) - CHI DIURNO</v>
          </cell>
          <cell r="C3207" t="str">
            <v>CHI</v>
          </cell>
          <cell r="D3207">
            <v>31</v>
          </cell>
        </row>
        <row r="3208">
          <cell r="A3208">
            <v>5878</v>
          </cell>
          <cell r="B3208" t="str">
            <v>RETRO-ESCAVADEIRA, 74HP (VU = 6 ANOS) - CHI NOTURNO</v>
          </cell>
          <cell r="C3208" t="str">
            <v>CHI-N</v>
          </cell>
          <cell r="D3208">
            <v>31.76</v>
          </cell>
        </row>
        <row r="3209">
          <cell r="A3209">
            <v>5879</v>
          </cell>
          <cell r="B3209" t="str">
            <v>ROLO COMPACTADOR VIBRATÓRIO PÉ DE CARNEIRO, OPERADO POR CONTROLE REMOTO, POTÊNCIA 17HP, PESO OPERACIONAL 1,65T - CHP DIURNO</v>
          </cell>
          <cell r="C3209" t="str">
            <v>CHP</v>
          </cell>
          <cell r="D3209">
            <v>7.54</v>
          </cell>
        </row>
        <row r="3210">
          <cell r="A3210">
            <v>5880</v>
          </cell>
          <cell r="B3210" t="str">
            <v>ROLO COMPACTADOR VIBRATÓRIO PÉ DE CARNEIRO, OPERADO POR CONTROLE REMOTO, POTÊNCIA 17HP, PESO OPERACIONAL 1,65T - CHP NOTURNO</v>
          </cell>
          <cell r="C3210" t="str">
            <v>CHP-N</v>
          </cell>
          <cell r="D3210">
            <v>7.54</v>
          </cell>
        </row>
        <row r="3211">
          <cell r="A3211">
            <v>5881</v>
          </cell>
          <cell r="B3211" t="str">
            <v>ROLO COMPACTADOR VIBRATÓRIO PÉ DE CARNEIRO, OPERADO POR CONTROLE REMOTO, POTÊNCIA 17HP, PESO OPERACIONAL 1,65T - CHI</v>
          </cell>
          <cell r="C3211" t="str">
            <v>CHI</v>
          </cell>
          <cell r="D3211">
            <v>5.66</v>
          </cell>
        </row>
        <row r="3212">
          <cell r="A3212">
            <v>5882</v>
          </cell>
          <cell r="B3212" t="str">
            <v>EQUIPAMENTO PARA LAMA ASFALTICA COM SILO DE AGREGADO 6M3, DOSADOR DE CIMENTO, A SER MONTADO SOBRE CAMINHÃO (NAO INCLUI O CAMINHAO) - CUSTO HORARIO PRODUTIVO DIURNO</v>
          </cell>
          <cell r="C3212" t="str">
            <v>CHP</v>
          </cell>
          <cell r="D3212">
            <v>121.71</v>
          </cell>
        </row>
        <row r="3213">
          <cell r="A3213">
            <v>5883</v>
          </cell>
          <cell r="B3213" t="str">
            <v>EQUIPAMENTO PARA LAMA ASFALTICA COM SILO DE AGREGADO 6M3, DOSADOR DE CIMENTO, A SER MONTADO SOBRE CAMINHÃO (NAO INCLUI O CAMINHAO) - CUSTO HORARIO PRODUTIVO NOTURNO</v>
          </cell>
          <cell r="C3213" t="str">
            <v>CHP-N</v>
          </cell>
          <cell r="D3213">
            <v>123.39</v>
          </cell>
        </row>
        <row r="3214">
          <cell r="A3214">
            <v>5884</v>
          </cell>
          <cell r="B3214" t="str">
            <v>EQUIPAMENTO PARA LAMA ASFALTICA COM SILO DE AGREGADO 6M3, DOSADOR DE CIMENTO, A SER MONTADO SOBRE CAMINHÃO (NAO INCLUI O CAMINHAO) - CUSTO HORARIO IMPRODUTIVO DIURNO</v>
          </cell>
          <cell r="C3214" t="str">
            <v>CHI</v>
          </cell>
          <cell r="D3214">
            <v>50.14</v>
          </cell>
        </row>
        <row r="3215">
          <cell r="A3215">
            <v>5885</v>
          </cell>
          <cell r="B3215" t="str">
            <v>EQUIPAMENTO PARA LAMA ASFALTICA COM SILO DE AGREGADO 6M3, DOSADOR DE CIMENTO, MONTADO SOBRE CAMINHÃO - CHI NOTURNO</v>
          </cell>
          <cell r="C3215" t="str">
            <v>CHI-N</v>
          </cell>
          <cell r="D3215">
            <v>51.83</v>
          </cell>
        </row>
        <row r="3216">
          <cell r="A3216">
            <v>5886</v>
          </cell>
          <cell r="B3216" t="str">
            <v>CAMINHAO PIPA FORD F12000 6000L 162HP C/BOMBA GASOLINA - CHP DIURNO</v>
          </cell>
          <cell r="C3216" t="str">
            <v>CHP</v>
          </cell>
          <cell r="D3216">
            <v>73.83</v>
          </cell>
        </row>
        <row r="3217">
          <cell r="A3217">
            <v>5888</v>
          </cell>
          <cell r="B3217" t="str">
            <v>CAMINHAO PIPA FORD F12000 6000L 162HP C/BOMBA GASOLINA - CHI DIURNO</v>
          </cell>
          <cell r="C3217" t="str">
            <v>CHI</v>
          </cell>
          <cell r="D3217">
            <v>25.32</v>
          </cell>
        </row>
        <row r="3218">
          <cell r="A3218">
            <v>5890</v>
          </cell>
          <cell r="B3218" t="str">
            <v>CAMINHAO TOCO, 177CV - 14T (VU=6ANOS) (NAO INCLUI CARROCERIA) - CUSTOHORARIO PRODUTIVO DIURNO</v>
          </cell>
          <cell r="C3218" t="str">
            <v>CHP</v>
          </cell>
          <cell r="D3218">
            <v>93.74</v>
          </cell>
        </row>
        <row r="3219">
          <cell r="A3219">
            <v>5891</v>
          </cell>
          <cell r="B3219" t="str">
            <v>CAMINHAO TOCO, 177CV - 14T (VU=6ANOS) (NAO INCLUI CARROCERIA) - CUSTOHORARIO PRODUTIVO NOTURNO</v>
          </cell>
          <cell r="C3219" t="str">
            <v>CHP-N</v>
          </cell>
          <cell r="D3219">
            <v>95.42</v>
          </cell>
        </row>
        <row r="3220">
          <cell r="A3220">
            <v>5892</v>
          </cell>
          <cell r="B3220" t="str">
            <v>CAMINHAO TOCO, 177CV - 14T (VU=6ANOS) (NAO INCLUI CARROCERIA) - CUSTOHORARIO IMPRODUTIVO DIURNO</v>
          </cell>
          <cell r="C3220" t="str">
            <v>CHI</v>
          </cell>
          <cell r="D3220">
            <v>26.33</v>
          </cell>
        </row>
        <row r="3221">
          <cell r="A3221">
            <v>5893</v>
          </cell>
          <cell r="B3221" t="str">
            <v>CAMINHAO TOCO, 177CV - 14T (VU=6ANOS) (NAO INCLUI CARROCERIA) - CUSTOHORARIO IMPRODUTIVO NOTURNO</v>
          </cell>
          <cell r="C3221" t="str">
            <v>CHI-N</v>
          </cell>
          <cell r="D3221">
            <v>28.02</v>
          </cell>
        </row>
        <row r="3222">
          <cell r="A3222">
            <v>5894</v>
          </cell>
          <cell r="B3222" t="str">
            <v>CAMINHAO TOCO, 170CV - 11T (VU=6ANOS) (NAO INCLUI CARROCERIA) - CUSTOHORARIO PRODUTIVO DIURNO</v>
          </cell>
          <cell r="C3222" t="str">
            <v>CHP</v>
          </cell>
          <cell r="D3222">
            <v>89.79</v>
          </cell>
        </row>
        <row r="3223">
          <cell r="A3223">
            <v>5895</v>
          </cell>
          <cell r="B3223" t="str">
            <v>CAMINHAO TOCO, 170CV - 11T (VU=6ANOS) (NAO INCLUI CARROCERIA) - CUSTOHORARIO PRODUTIVO NOTURNO</v>
          </cell>
          <cell r="C3223" t="str">
            <v>CHP-N</v>
          </cell>
          <cell r="D3223">
            <v>91.47</v>
          </cell>
        </row>
        <row r="3224">
          <cell r="A3224">
            <v>5896</v>
          </cell>
          <cell r="B3224" t="str">
            <v>CAMINHAO TOCO, 170CV - 11T (VU=6ANOS) (NAO INCLUI CARROCERIA) - CUSTOHORARIO IMPRODUTIVO DIURNO</v>
          </cell>
          <cell r="C3224" t="str">
            <v>CHI</v>
          </cell>
          <cell r="D3224">
            <v>25.99</v>
          </cell>
        </row>
        <row r="3225">
          <cell r="A3225">
            <v>5897</v>
          </cell>
          <cell r="B3225" t="str">
            <v>CAMINHAO TOCO, 170CV - 11T (VU=6ANOS) (NAO INCLUI CARROCERIA) - CUSTOHORARIO IMPRODUTIVO NOTURNO</v>
          </cell>
          <cell r="C3225" t="str">
            <v>CHI-N</v>
          </cell>
          <cell r="D3225">
            <v>27.68</v>
          </cell>
        </row>
        <row r="3226">
          <cell r="A3226">
            <v>5898</v>
          </cell>
          <cell r="B3226" t="str">
            <v>CAMINHAO PIPA 6000L TOCO, 162CV - 7,5T (VU=6ANOS) (INCLUI TANQUE DE ACO PARA TRANSPORTE DE AGUA E MOTOBOMBA CENTRIFUGA A GASOLINA 3,5CV) - CUSTO HORARIO PRODUTIVO NOTURNO</v>
          </cell>
          <cell r="C3226" t="str">
            <v>CHP-N</v>
          </cell>
          <cell r="D3226">
            <v>95.23</v>
          </cell>
        </row>
        <row r="3227">
          <cell r="A3227">
            <v>5900</v>
          </cell>
          <cell r="B3227" t="str">
            <v>CAMINHAO PIPA 6000L TOCO, 162CV - 7,5T (VU=6ANOS) (INCLUI TANQUE DE ACO PARA TRANSPORTE DE AGUA E MOTOBOMBA CENTRIFUGA A GASOLINA 3,5CV) - CUSTO HORARIO IMPRODUTIVO NOTURNO</v>
          </cell>
          <cell r="C3227" t="str">
            <v>CHI-N</v>
          </cell>
          <cell r="D3227">
            <v>24.87</v>
          </cell>
        </row>
        <row r="3228">
          <cell r="A3228">
            <v>5901</v>
          </cell>
          <cell r="B3228" t="str">
            <v>CAMINHAO PIPA 10000L TRUCADO, 208CV - 21,1T (VU=6ANOS) (INCLUI TANQUEDE ACO PARA TRANSPORTE DE AGUA E MOTOBOMBA CENTRIFUGA A GASOLINA 3,5CV) - CUSTO HORARIO PRODUTIVO DIURNO</v>
          </cell>
          <cell r="C3228" t="str">
            <v>CHP</v>
          </cell>
          <cell r="D3228">
            <v>88.89</v>
          </cell>
        </row>
        <row r="3229">
          <cell r="A3229">
            <v>5902</v>
          </cell>
          <cell r="B3229" t="str">
            <v>CAMINHAO PIPA 10000L TRUCADO, 208CV - 21,1T (VU=6ANOS) (INCLUI TANQUEDE ACO PARA TRANSPORTE DE AGUA E MOTOBOMBA CENTRIFUGA A GASOLINA 3,5CV) - CUSTO HORARIO PRODUTIVO NOTURNO</v>
          </cell>
          <cell r="C3229" t="str">
            <v>CHP-N</v>
          </cell>
          <cell r="D3229">
            <v>90.57</v>
          </cell>
        </row>
        <row r="3230">
          <cell r="A3230">
            <v>5903</v>
          </cell>
          <cell r="B3230" t="str">
            <v>CAMINHAO PIPA 10000L TRUCADO, 208CV - 21,1T (VU=6ANOS) (INCLUI TANQUEDE ACO PARA TRANSPORTE DE AGUA E MOTOBOMBA CENTRIFUGA A GASOLINA 3,5CV) - CUSTO HORARIO IMPRODUTIVO DIURNO</v>
          </cell>
          <cell r="C3230" t="str">
            <v>CHI</v>
          </cell>
          <cell r="D3230">
            <v>24.67</v>
          </cell>
        </row>
        <row r="3231">
          <cell r="A3231">
            <v>5904</v>
          </cell>
          <cell r="B3231" t="str">
            <v>CAMINHAO PIPA 10000L TRUCADO, 208CV - 21,1T (VU=6ANOS) (INCLUI TANQUEDE ACO PARA TRANSPORTE DE AGUA E MOTOBOMBA CENTRIFUGA A GASOLINA 3,5CV) - CUSTO HORARIO IMPRODUTIVO NOTURNO</v>
          </cell>
          <cell r="C3231" t="str">
            <v>CHI-N</v>
          </cell>
          <cell r="D3231">
            <v>26.35</v>
          </cell>
        </row>
        <row r="3232">
          <cell r="A3232">
            <v>5905</v>
          </cell>
          <cell r="B3232" t="str">
            <v>DISTRIBUIDOR DE AGREGADO TIPO DOSADOR REBOCAVEL COM 4 PNEUS COM LARGURA 3,66 M - CHP DIURNO</v>
          </cell>
          <cell r="C3232" t="str">
            <v>CHP</v>
          </cell>
          <cell r="D3232">
            <v>12.24</v>
          </cell>
        </row>
        <row r="3233">
          <cell r="A3233">
            <v>5906</v>
          </cell>
          <cell r="B3233" t="str">
            <v>DISTRIBUIDOR DE AGREGADO TIPO DOSADOR REBOCAVEL COM 4 PNEUS COM LARGURA 3,66 M - CHP NOTURNO</v>
          </cell>
          <cell r="C3233" t="str">
            <v>CHP-N</v>
          </cell>
          <cell r="D3233">
            <v>12.24</v>
          </cell>
        </row>
        <row r="3234">
          <cell r="A3234">
            <v>5907</v>
          </cell>
          <cell r="B3234" t="str">
            <v>DISTRIBUIDOR DE AGREGADO TIPO DOSADOR REBOCAVEL COM 4 PNEUS COM LARGURA 3,66 M - CHI DIURNO</v>
          </cell>
          <cell r="C3234" t="str">
            <v>CHI</v>
          </cell>
          <cell r="D3234">
            <v>8.98</v>
          </cell>
        </row>
        <row r="3235">
          <cell r="A3235">
            <v>5908</v>
          </cell>
          <cell r="B3235" t="str">
            <v>DISTRIBUIDOR DE AGREGADO TIPO DOSADOR REBOCAVEL COM 4 PNEUS COM LARGURA 3,66 M - CHI NOTURNO</v>
          </cell>
          <cell r="C3235" t="str">
            <v>CHI-N</v>
          </cell>
          <cell r="D3235">
            <v>8.98</v>
          </cell>
        </row>
        <row r="3236">
          <cell r="A3236">
            <v>5909</v>
          </cell>
          <cell r="B3236" t="str">
            <v>DISTRIBUIDOR DE BETUME COM TANQUE DE 2500L, REBOCAVEL, PNEUMATICO COMMOTOR A GASOLINA 3,4HP - CHP DIURNO</v>
          </cell>
          <cell r="C3236" t="str">
            <v>CHP</v>
          </cell>
          <cell r="D3236">
            <v>50.95</v>
          </cell>
        </row>
        <row r="3237">
          <cell r="A3237">
            <v>5910</v>
          </cell>
          <cell r="B3237" t="str">
            <v>DISTRIBUIDOR DE BETUME COM TANQUE DE 2500L, REBOCAVEL, PNEUMATICO COMMOTOR A GASOLINA 3,4HP - CHP NOTURNO</v>
          </cell>
          <cell r="C3237" t="str">
            <v>CHP-N</v>
          </cell>
          <cell r="D3237">
            <v>50.96</v>
          </cell>
        </row>
        <row r="3238">
          <cell r="A3238">
            <v>5911</v>
          </cell>
          <cell r="B3238" t="str">
            <v>DISTRIBUIDOR DE BETUME COM TANQUE DE 2500L, REBOCAVEL, PNEUMATICO COMMOTOR A GASOLINA 3,4HP - CHI DIURNO</v>
          </cell>
          <cell r="C3238" t="str">
            <v>CHI</v>
          </cell>
          <cell r="D3238">
            <v>10.54</v>
          </cell>
        </row>
        <row r="3239">
          <cell r="A3239">
            <v>5912</v>
          </cell>
          <cell r="B3239" t="str">
            <v>DISTRIBUIDOR DE BETUME COM TANQUE DE 2500L, REBOCAVEL, PNEUMATICO COMMOTOR A GASOLINA 3,4HP - CHI NOTURNO</v>
          </cell>
          <cell r="C3239" t="str">
            <v>CHI-N</v>
          </cell>
          <cell r="D3239">
            <v>10.56</v>
          </cell>
        </row>
        <row r="3240">
          <cell r="A3240">
            <v>5913</v>
          </cell>
          <cell r="B3240" t="str">
            <v>DISTRIBUIDOR DE ASFALTO MONTADO SOBRE CAMINHAO TOCO 162 HP, COM TANQUEISOLADO 6 M3 COM BARRA ESPARGIDORA DE 3,66 M - CHP DIURNO</v>
          </cell>
          <cell r="C3240" t="str">
            <v>CHP</v>
          </cell>
          <cell r="D3240">
            <v>170.86</v>
          </cell>
        </row>
        <row r="3241">
          <cell r="A3241">
            <v>5914</v>
          </cell>
          <cell r="B3241" t="str">
            <v>DISTRIBUIDOR DE ASFALTO MONTADO SOBRE CAMINHAO TOCO 162 HP, COM TANQUEISOLADO 6 M3 COM BARRA ESPARGIDORA DE 3,66 M - CHP NOTURNO</v>
          </cell>
          <cell r="C3241" t="str">
            <v>CHP-N</v>
          </cell>
          <cell r="D3241">
            <v>174.23</v>
          </cell>
        </row>
        <row r="3242">
          <cell r="A3242">
            <v>5915</v>
          </cell>
          <cell r="B3242" t="str">
            <v>DISTRIBUIDOR DE ASFALTO MONTADO SOBRE CAMINHAO TOCO 162 HP, COM TANQUEISOLADO 6 M3 COM BARRA ESPARGIDORA DE 3,66 M - CHI DIURNO</v>
          </cell>
          <cell r="C3242" t="str">
            <v>CHI</v>
          </cell>
          <cell r="D3242">
            <v>63.07</v>
          </cell>
        </row>
        <row r="3243">
          <cell r="A3243">
            <v>5916</v>
          </cell>
          <cell r="B3243" t="str">
            <v>DISTRIBUIDOR DE ASFALTO MONTADO SOBRE CAMINHAO TOCO 162 HP, COM TANQUEISOLADO 6 M3 COM BARRA ESPARGIDORA DE 3,66 M - CHI NOTURNO</v>
          </cell>
          <cell r="C3243" t="str">
            <v>CHI-N</v>
          </cell>
          <cell r="D3243">
            <v>66.44</v>
          </cell>
        </row>
        <row r="3244">
          <cell r="A3244">
            <v>5921</v>
          </cell>
          <cell r="B3244" t="str">
            <v>GRADE ARADORA COM 20 DISCOS DE 24 " SOBRE PNEUS - CHP DIURNO</v>
          </cell>
          <cell r="C3244" t="str">
            <v>CHP</v>
          </cell>
          <cell r="D3244">
            <v>4.8499999999999996</v>
          </cell>
        </row>
        <row r="3245">
          <cell r="A3245">
            <v>5922</v>
          </cell>
          <cell r="B3245" t="str">
            <v>GRADE ARADORA COM 20 DISCOS DE 24 " SOBRE PNEUS - CHP NOTURNO</v>
          </cell>
          <cell r="C3245" t="str">
            <v>CHP-N</v>
          </cell>
          <cell r="D3245">
            <v>4.8499999999999996</v>
          </cell>
        </row>
        <row r="3246">
          <cell r="A3246">
            <v>5923</v>
          </cell>
          <cell r="B3246" t="str">
            <v>GRADE ARADORA COM 20 DISCOS DE 24" SOBRE PNEUS - CHI DIURNO</v>
          </cell>
          <cell r="C3246" t="str">
            <v>CHI</v>
          </cell>
          <cell r="D3246">
            <v>3.64</v>
          </cell>
        </row>
        <row r="3247">
          <cell r="A3247">
            <v>5924</v>
          </cell>
          <cell r="B3247" t="str">
            <v>LANCA ELEVATORIA TELESCOPICA DE ACIONAMENTO HIDRAULICO, CAPACIDADE DECARGA 30.000 KG, COM CESTO, MONTADA SOBRE CAMINHAO TRUCADO - CHP DIURNO</v>
          </cell>
          <cell r="C3247" t="str">
            <v>CHP</v>
          </cell>
          <cell r="D3247">
            <v>277.68</v>
          </cell>
        </row>
        <row r="3248">
          <cell r="A3248">
            <v>5925</v>
          </cell>
          <cell r="B3248" t="str">
            <v>LANCA ELEVATORIA TELESCOPICA DE ACIONAMENTO HIDRAULICO, CAPACIDADE DECARGA 30.000 KG, COM CESTO, MONTADA SOBRE CAMINHAO TRUCADO - CHP NOTURNO</v>
          </cell>
          <cell r="C3248" t="str">
            <v>CHP-N</v>
          </cell>
          <cell r="D3248">
            <v>279.36</v>
          </cell>
        </row>
        <row r="3249">
          <cell r="A3249">
            <v>5926</v>
          </cell>
          <cell r="B3249" t="str">
            <v>LANCA ELEVATORIA TELESCOPICA DE ACIONAMENTO HIDRAULICO, CAPACIDADE DECARGA 30.000 KG, COM CESTO, MONTADA SOBRE CAMINHAO TRUCADO - CHI DIURNO</v>
          </cell>
          <cell r="C3249" t="str">
            <v>CHI</v>
          </cell>
          <cell r="D3249">
            <v>152</v>
          </cell>
        </row>
        <row r="3250">
          <cell r="A3250">
            <v>5927</v>
          </cell>
          <cell r="B3250" t="str">
            <v>LANCA ELEVATORIA TELESCOPICA DE ACIONAMENTO HIDRAULICO, CAPACIDADE DECARGA 30.000 KG, COM CESTO, MONTADA SOBRE CAMINHAO TRUCADO - CHI NOTURNO</v>
          </cell>
          <cell r="C3250" t="str">
            <v>CHI-N</v>
          </cell>
          <cell r="D3250">
            <v>153.69</v>
          </cell>
        </row>
        <row r="3251">
          <cell r="A3251">
            <v>5928</v>
          </cell>
          <cell r="B3251" t="str">
            <v>GUINDASTE MUNK COM CESTO, CARGA MAXIMA 5,75T (A 2M) E 2,3T ( A 5M), ALT URA MAXIMA = 7,9M, MONTADO SOBRE CAMINHAO DE CARROCERIA 162HP - CHP DIURNO</v>
          </cell>
          <cell r="C3251" t="str">
            <v>CHP</v>
          </cell>
          <cell r="D3251">
            <v>101.5</v>
          </cell>
        </row>
        <row r="3252">
          <cell r="A3252">
            <v>5929</v>
          </cell>
          <cell r="B3252" t="str">
            <v>GUINDASTE MUNK COM CESTO, CARGA MAXIMA 5,75T (A 2M) E 2,3T ( A 5M), ALTURA MAXIMA = 7,9M, MONTADO SOBRE CAMINHAO DE CARROCERIA 162HP - CHPNOTURNO</v>
          </cell>
          <cell r="C3252" t="str">
            <v>CHP-N</v>
          </cell>
          <cell r="D3252">
            <v>103.19</v>
          </cell>
        </row>
        <row r="3253">
          <cell r="A3253">
            <v>5930</v>
          </cell>
          <cell r="B3253" t="str">
            <v>GUINDASTE MUNK COM CESTO, CARGA MAXIMA 5,75T (A 2M) E 2,3T ( A 5M), ALT URA MAXIMA = 7,9M, MONTADO SOBRE CAMINHAO DE CARROCERIA 162HP - CHIDIURNO</v>
          </cell>
          <cell r="C3253" t="str">
            <v>CHI</v>
          </cell>
          <cell r="D3253">
            <v>33.94</v>
          </cell>
        </row>
        <row r="3254">
          <cell r="A3254">
            <v>5931</v>
          </cell>
          <cell r="B3254" t="str">
            <v>GUINDASTE MUNK COM CESTO, CARGA MAXIMA 5,75T (A 2M) E 2,3T ( A 5M), ALT URA MAXIMA = 7,9M, MONTADO SOBRE CAMINHAO DE CARROCERIA 162HP - CHINOTURNO</v>
          </cell>
          <cell r="C3254" t="str">
            <v>CHI-N</v>
          </cell>
          <cell r="D3254">
            <v>35.619999999999997</v>
          </cell>
        </row>
        <row r="3255">
          <cell r="A3255">
            <v>5932</v>
          </cell>
          <cell r="B3255" t="str">
            <v>MOTONIVELADORA CATERPILLAR 120 140HP (VU=6ANOS) - CHP DIURNO</v>
          </cell>
          <cell r="C3255" t="str">
            <v>CHP</v>
          </cell>
          <cell r="D3255">
            <v>178.53</v>
          </cell>
        </row>
        <row r="3256">
          <cell r="A3256">
            <v>5933</v>
          </cell>
          <cell r="B3256" t="str">
            <v>MOTONIVELADORA 140HP (VU=6ANOS) - CHP NOTURNO</v>
          </cell>
          <cell r="C3256" t="str">
            <v>CHP-N</v>
          </cell>
          <cell r="D3256">
            <v>180.33</v>
          </cell>
        </row>
        <row r="3257">
          <cell r="A3257">
            <v>5934</v>
          </cell>
          <cell r="B3257" t="str">
            <v>MOTONIVELADORA 140HP (VU=6ANOS) - CHI DIURNO</v>
          </cell>
          <cell r="C3257" t="str">
            <v>CHI</v>
          </cell>
          <cell r="D3257">
            <v>79.73</v>
          </cell>
        </row>
        <row r="3258">
          <cell r="A3258">
            <v>5935</v>
          </cell>
          <cell r="B3258" t="str">
            <v>MOTONIVELADORA 140HP (VU=6ANOS) - CHI NOTURNO</v>
          </cell>
          <cell r="C3258" t="str">
            <v>CHI-N</v>
          </cell>
          <cell r="D3258">
            <v>81.540000000000006</v>
          </cell>
        </row>
        <row r="3259">
          <cell r="A3259">
            <v>5940</v>
          </cell>
          <cell r="B3259" t="str">
            <v>PA CARREGADEIRA SOBRE RODAS 105 HP - CAPACIDADE DA CACAMBA 1,4 A 1,7 M3 - PESO OPERACIONAL 9.100 KG - CHP DIURNO</v>
          </cell>
          <cell r="C3259" t="str">
            <v>CHP</v>
          </cell>
          <cell r="D3259">
            <v>120.44</v>
          </cell>
        </row>
        <row r="3260">
          <cell r="A3260">
            <v>5941</v>
          </cell>
          <cell r="B3260" t="str">
            <v>PA CARREGADEIRA SOBRE RODAS 105 HP - CAPACIDADE DA CACAMBA 1,4 A 1,7 M3 - PESO OPERACIONAL 9.100 KG - CHP NOTURNO</v>
          </cell>
          <cell r="C3260" t="str">
            <v>CHP-N</v>
          </cell>
          <cell r="D3260">
            <v>122.21</v>
          </cell>
        </row>
        <row r="3261">
          <cell r="A3261">
            <v>5942</v>
          </cell>
          <cell r="B3261" t="str">
            <v>PA CARREGADEIRA SOBRE RODAS 105 HP - CAPACIDADE DA CACAMBA 1,4 A 1,7 M3 - PESO OPERACIONAL 9.100 KG - CHI DIURNO</v>
          </cell>
          <cell r="C3261" t="str">
            <v>CHI</v>
          </cell>
          <cell r="D3261">
            <v>48.88</v>
          </cell>
        </row>
        <row r="3262">
          <cell r="A3262">
            <v>5943</v>
          </cell>
          <cell r="B3262" t="str">
            <v>PA CARREGADEIRA SOBRE RODAS 105 HP - CAPACIDADE DA CACAMBA 1,4 A 1,7 M3 - PESO OPERACIONAL 9.100 KG - CHI NOTURNO</v>
          </cell>
          <cell r="C3262" t="str">
            <v>CHI-N</v>
          </cell>
          <cell r="D3262">
            <v>50.65</v>
          </cell>
        </row>
        <row r="3263">
          <cell r="A3263">
            <v>5944</v>
          </cell>
          <cell r="B3263" t="str">
            <v>PA CARREGADEIRA SOBRE RODAS 180 HP - CAPACIDADE DA CACAMBA. 2,5 A 3,3M3 - PESO OPERACIONAL 17.428 - CHP DIURNO</v>
          </cell>
          <cell r="C3263" t="str">
            <v>CHP</v>
          </cell>
          <cell r="D3263">
            <v>211.11</v>
          </cell>
        </row>
        <row r="3264">
          <cell r="A3264">
            <v>5945</v>
          </cell>
          <cell r="B3264" t="str">
            <v>PA CARREGADEIRA SOBRE RODAS 180 HP - CAPACIDADE DA CACAMBA. 2,5 A 3,3M3 - PESO OPERACIONAL 17.428 - CHP NOTURNO</v>
          </cell>
          <cell r="C3264" t="str">
            <v>CHP-N</v>
          </cell>
          <cell r="D3264">
            <v>212.88</v>
          </cell>
        </row>
        <row r="3265">
          <cell r="A3265">
            <v>5946</v>
          </cell>
          <cell r="B3265" t="str">
            <v>PA CARREGADEIRA SOBRE RODAS 180 HP - CAPACIDADE DA CACAMBA. 2,5 A 3,3M3 - PESO OPERACIONAL 17.428 - CHI DIURNO</v>
          </cell>
          <cell r="C3265" t="str">
            <v>CHI</v>
          </cell>
          <cell r="D3265">
            <v>84.04</v>
          </cell>
        </row>
        <row r="3266">
          <cell r="A3266">
            <v>5947</v>
          </cell>
          <cell r="B3266" t="str">
            <v>PA CARREGADEIRA SOBRE RODAS 180 HP - CAPACIDADE DA CACAMBA. 2,5 A 3,3M3 - PESO OPERACIONAL 17.428 - CHI NOTURNO</v>
          </cell>
          <cell r="C3266" t="str">
            <v>CHI-N</v>
          </cell>
          <cell r="D3266">
            <v>85.81</v>
          </cell>
        </row>
        <row r="3267">
          <cell r="A3267">
            <v>5948</v>
          </cell>
          <cell r="B3267" t="str">
            <v>ROLO COMPACTADOR VIBRATÓRIO DE UM CILINDRO AÇO LISO, POTÊNCIA 80HP, PESO OPERACIONAL 8,1T - CHP DIURNO</v>
          </cell>
          <cell r="C3267" t="str">
            <v>CHP</v>
          </cell>
          <cell r="D3267">
            <v>95.75</v>
          </cell>
        </row>
        <row r="3268">
          <cell r="A3268">
            <v>5949</v>
          </cell>
          <cell r="B3268" t="str">
            <v>ROLO COMPACTADOR VIBRATÓRIO DE UM CILINDRO AÇO LISO, POTÊNCIA 80HP, PESO OPERACIONAL 8,1T - CHP NOTURNO</v>
          </cell>
          <cell r="C3268" t="str">
            <v>CHP-N</v>
          </cell>
          <cell r="D3268">
            <v>84.97</v>
          </cell>
        </row>
        <row r="3269">
          <cell r="A3269">
            <v>5951</v>
          </cell>
          <cell r="B3269" t="str">
            <v>ROLO COMPACTADOR VIBRATÓRIO DE UM CILINDRO AÇO LISO, POTÊNCIA 80HP, PESO OPERACIONAL 8,1T - CHI NOTURNO</v>
          </cell>
          <cell r="C3269" t="str">
            <v>CHI-N</v>
          </cell>
          <cell r="D3269">
            <v>37.22</v>
          </cell>
        </row>
        <row r="3270">
          <cell r="A3270">
            <v>5952</v>
          </cell>
          <cell r="B3270" t="str">
            <v>MARTELETE OU ROMPEDOR PNEUMÁTICO MANUAL 28KG, FREQUENCIA DE IMPACTO 1230/MINUTO - CHI DIURNO</v>
          </cell>
          <cell r="C3270" t="str">
            <v>CHI</v>
          </cell>
          <cell r="D3270">
            <v>11.08</v>
          </cell>
        </row>
        <row r="3271">
          <cell r="A3271">
            <v>5953</v>
          </cell>
          <cell r="B3271" t="str">
            <v>COMPRESSOR DE AR REBOCAVEL, DESCARGA LIVRE EFETIVA 180PCM, PRESSAO DETRABALHO 102 PSI, MOTOR A DIESEL 89CV - CUSTO HORARIO PRODUTIVO DIURNO</v>
          </cell>
          <cell r="C3271" t="str">
            <v>CHP</v>
          </cell>
          <cell r="D3271">
            <v>54.11</v>
          </cell>
        </row>
        <row r="3272">
          <cell r="A3272">
            <v>5954</v>
          </cell>
          <cell r="B3272" t="str">
            <v>COMPRESSOR DE AR REBOCAVEL, DESCARGA LIVRE EFETIVA 180PCM, PRESSAO DETRABALHO 102 PSI, MOTOR A DIESEL 89CV - CUSTO HORARIO IMPRODUTIVO DIURNO</v>
          </cell>
          <cell r="C3272" t="str">
            <v>CHI</v>
          </cell>
          <cell r="D3272">
            <v>18.72</v>
          </cell>
        </row>
        <row r="3273">
          <cell r="A3273">
            <v>5955</v>
          </cell>
          <cell r="B3273" t="str">
            <v>BOMBA ELETRICA SUBMERSA MONOFASICA 3CV - CHP DIURNO</v>
          </cell>
          <cell r="C3273" t="str">
            <v>CHP</v>
          </cell>
          <cell r="D3273">
            <v>1.73</v>
          </cell>
        </row>
        <row r="3274">
          <cell r="A3274">
            <v>5957</v>
          </cell>
          <cell r="B3274" t="str">
            <v>COMPACTADOR DE SOLOS COM PLACA VIBRATORIA, 46X51CM, 5HP, 156KG, DIESEL, IMPACTO DINAMICO 1700KG - CUSTO HORARIO PRODUTIVO DIURNO</v>
          </cell>
          <cell r="C3274" t="str">
            <v>CHP</v>
          </cell>
          <cell r="D3274">
            <v>14.66</v>
          </cell>
        </row>
        <row r="3275">
          <cell r="A3275">
            <v>5958</v>
          </cell>
          <cell r="B3275" t="str">
            <v>COMPACTADOR DE SOLOS COM PLACA VIBRATORIA, 46X51CM, 5HP, 156KG, DIESEL, IMPACTO DINAMICO 1700KG - CUSTO HORARIO PRODUTIVO NOTURNO</v>
          </cell>
          <cell r="C3275" t="str">
            <v>CHP-N</v>
          </cell>
          <cell r="D3275">
            <v>16.03</v>
          </cell>
        </row>
        <row r="3276">
          <cell r="A3276">
            <v>5959</v>
          </cell>
          <cell r="B3276" t="str">
            <v>COMPACTADOR DE SOLOS COM PLACA VIBRATORIA, 46X51CM, 5HP, 156KG, DIESEL, IMPACTO DINAMICO 1700KG - CUSTO HORARIO IMPRODUTIVO DIURNO</v>
          </cell>
          <cell r="C3276" t="str">
            <v>CHI</v>
          </cell>
          <cell r="D3276">
            <v>11.27</v>
          </cell>
        </row>
        <row r="3277">
          <cell r="A3277">
            <v>5960</v>
          </cell>
          <cell r="B3277" t="str">
            <v>COMPACTADOR DE SOLOS COM PLACA VIBRATORIA, 46X51CM, 5HP, 156KG, DIESEL, IMPACTO DINAMICO 1700KG - CUSTO HORARIO IMPRODUTIVO NOTURNO</v>
          </cell>
          <cell r="C3277" t="str">
            <v>CHI-N</v>
          </cell>
          <cell r="D3277">
            <v>12.64</v>
          </cell>
        </row>
        <row r="3278">
          <cell r="A3278">
            <v>5961</v>
          </cell>
          <cell r="B3278" t="str">
            <v>CAMINHAO BASCULANTE, 162HP, 6M3 - 12T (VU=5ANOS) - CHI DIURNO</v>
          </cell>
          <cell r="C3278" t="str">
            <v>CHI</v>
          </cell>
          <cell r="D3278">
            <v>27.26</v>
          </cell>
        </row>
        <row r="3279">
          <cell r="A3279">
            <v>5965</v>
          </cell>
          <cell r="B3279" t="str">
            <v>TANQUE ESTACIONARIO TAA -MACARICO CAP 20 000 L - CHI DIURNO</v>
          </cell>
          <cell r="C3279" t="str">
            <v>CHI</v>
          </cell>
          <cell r="D3279">
            <v>6.62</v>
          </cell>
        </row>
        <row r="3280">
          <cell r="A3280">
            <v>6156</v>
          </cell>
          <cell r="B3280" t="str">
            <v>CAMINHAO BASCULANTE 4,0M3 TOCO 162CV PBT=11800KG - CHI DIURNO</v>
          </cell>
          <cell r="C3280" t="str">
            <v>CHI</v>
          </cell>
          <cell r="D3280">
            <v>25.96</v>
          </cell>
        </row>
        <row r="3281">
          <cell r="A3281">
            <v>6174</v>
          </cell>
          <cell r="B3281" t="str">
            <v>CAMINHAO BASCULANTE - 5,0M3 - 170HP,11,24T (VU=5ANOS) - CHP DIURNO</v>
          </cell>
          <cell r="C3281" t="str">
            <v>CHP</v>
          </cell>
          <cell r="D3281">
            <v>112.72</v>
          </cell>
        </row>
        <row r="3282">
          <cell r="A3282">
            <v>6175</v>
          </cell>
          <cell r="B3282" t="str">
            <v>CAMINHAO BASCULANTE - 5,0M3 - 170HP,11,24T (VU=5ANOS)/DEPRECIACAO E JUROS</v>
          </cell>
          <cell r="C3282" t="str">
            <v>CHI</v>
          </cell>
          <cell r="D3282">
            <v>32.93</v>
          </cell>
        </row>
        <row r="3283">
          <cell r="A3283">
            <v>6176</v>
          </cell>
          <cell r="B3283" t="str">
            <v>CAMINHAO BASCULANTE,5,0 M3 - 11,24T - 170HP (VU=5ANOS) - DEPRECIACAO</v>
          </cell>
          <cell r="C3283" t="str">
            <v>H</v>
          </cell>
          <cell r="D3283">
            <v>24.97</v>
          </cell>
        </row>
        <row r="3284">
          <cell r="A3284">
            <v>6177</v>
          </cell>
          <cell r="B3284" t="str">
            <v>CAMINHAO BASCULANTE, 5,0 M3 - 170HP -11,24T (VU=5ANOS) - JUROS</v>
          </cell>
          <cell r="C3284" t="str">
            <v>H</v>
          </cell>
          <cell r="D3284">
            <v>7.96</v>
          </cell>
        </row>
        <row r="3285">
          <cell r="A3285">
            <v>6178</v>
          </cell>
          <cell r="B3285" t="str">
            <v>CAMINHAO BASCULANTE,TOCO 5,0 M3 - 170HP -11,24T (VU=5ANOS) -CUSTOS C/MATERIAL NA OPERACAO.</v>
          </cell>
          <cell r="C3285" t="str">
            <v>H</v>
          </cell>
          <cell r="D3285">
            <v>54.82</v>
          </cell>
        </row>
        <row r="3286">
          <cell r="A3286">
            <v>6179</v>
          </cell>
          <cell r="B3286" t="str">
            <v>CAMINHAO BASCULANTE - 4,0M3 - 8,5T -152HP / MAO-DE-OBRA NA OPERACAO DIURNA</v>
          </cell>
          <cell r="C3286" t="str">
            <v>H</v>
          </cell>
          <cell r="D3286">
            <v>8.43</v>
          </cell>
        </row>
        <row r="3287">
          <cell r="A3287">
            <v>6225</v>
          </cell>
          <cell r="B3287" t="str">
            <v>IMPERMEABILIZACAO CALHAS/LAJES DESCOBERTA C/3 DEMAOS VEDAPREN PRETO</v>
          </cell>
          <cell r="C3287" t="str">
            <v>M2</v>
          </cell>
          <cell r="D3287">
            <v>18.309999999999999</v>
          </cell>
        </row>
        <row r="3288">
          <cell r="A3288">
            <v>6236</v>
          </cell>
          <cell r="B3288" t="str">
            <v>TRATOR DE ESTEIRAS COM LAMINA - POTENCIA 305 HP - PESO OPERACIONAL 37T (VU=10ANOS) - CHP DIURNO</v>
          </cell>
          <cell r="C3288" t="str">
            <v>CHP</v>
          </cell>
          <cell r="D3288">
            <v>408.74</v>
          </cell>
        </row>
        <row r="3289">
          <cell r="A3289">
            <v>6237</v>
          </cell>
          <cell r="B3289" t="str">
            <v>TRATOR DE ESTEIRAS COM LAMINA - POTENCIA 305 HP - PESO OPERACIONAL 37T (VU=10ANOS) - DEPRECIACAO E JUROS</v>
          </cell>
          <cell r="C3289" t="str">
            <v>H</v>
          </cell>
          <cell r="D3289">
            <v>175.06</v>
          </cell>
        </row>
        <row r="3290">
          <cell r="A3290">
            <v>6238</v>
          </cell>
          <cell r="B3290" t="str">
            <v>TRATOR DE ESTEIRAS COM LAMINA - POTENCIA 305 HP - PESO OPERACIONAL 37T (VU=10ANOS) - MANUTENCAO</v>
          </cell>
          <cell r="C3290" t="str">
            <v>H</v>
          </cell>
          <cell r="D3290">
            <v>98.91</v>
          </cell>
        </row>
        <row r="3291">
          <cell r="A3291">
            <v>6239</v>
          </cell>
          <cell r="B3291" t="str">
            <v>TRATOR DE ESTEIRAS COM LAMINA - POTENCIA 305 HP - PESO OPERACIONAL 37T (VU=10ANOS) -CHI DIURNO</v>
          </cell>
          <cell r="C3291" t="str">
            <v>CHI</v>
          </cell>
          <cell r="D3291">
            <v>184.11</v>
          </cell>
        </row>
        <row r="3292">
          <cell r="A3292">
            <v>6240</v>
          </cell>
          <cell r="B3292" t="str">
            <v>PA CARREGADEIRA SOBRE RODAS 180 HP - CAPACIDADE DA CACAMBA. 2,5 A 3,3M3 - PESO OPERACIONAL 17.428 (VU=8A) - DEPRECIACAO E JUROS</v>
          </cell>
          <cell r="C3292" t="str">
            <v>H</v>
          </cell>
          <cell r="D3292">
            <v>57.4</v>
          </cell>
        </row>
        <row r="3293">
          <cell r="A3293">
            <v>6241</v>
          </cell>
          <cell r="B3293" t="str">
            <v>PA CARREGADEIRA SOBRE RODAS 180 HP - CAPACIDADE DA CACAMBA. 2,5 A 3,3M3 - PESO OPERACIONAL 17.428 (VU=8ANOS) - MANUTENCAO</v>
          </cell>
          <cell r="C3293" t="str">
            <v>H</v>
          </cell>
          <cell r="D3293">
            <v>30.27</v>
          </cell>
        </row>
        <row r="3294">
          <cell r="A3294">
            <v>6242</v>
          </cell>
          <cell r="B3294" t="str">
            <v>PA CARREGADEIRA SOBRE RODAS 180 HP - CAPACIDADE DA CACAMBA. 2,5 A 3,3M3 - PESO OPERACIONAL 17.428 - CHP DIURNO</v>
          </cell>
          <cell r="C3294" t="str">
            <v>CHP</v>
          </cell>
          <cell r="D3294">
            <v>166.59</v>
          </cell>
        </row>
        <row r="3295">
          <cell r="A3295">
            <v>6243</v>
          </cell>
          <cell r="B3295" t="str">
            <v>PA CARREGADEIRA SOBRE RODAS 180 HP - CAPACIDADE DA CACAMBA. 2,5 A 3,3M3 - PESO OPERACIONAL 17.428 - CHI DIURNO</v>
          </cell>
          <cell r="C3295" t="str">
            <v>CHI</v>
          </cell>
          <cell r="D3295">
            <v>66.25</v>
          </cell>
        </row>
        <row r="3296">
          <cell r="A3296">
            <v>6244</v>
          </cell>
          <cell r="B3296" t="str">
            <v>MOTONIVELADORA 140HP PESO OPERACIONAL 12,5T - DEPRECIACAO E JUROS</v>
          </cell>
          <cell r="C3296" t="str">
            <v>H</v>
          </cell>
          <cell r="D3296">
            <v>62.03</v>
          </cell>
        </row>
        <row r="3297">
          <cell r="A3297">
            <v>6245</v>
          </cell>
          <cell r="B3297" t="str">
            <v>MOTONIVELADORA 140HP PESO OPERACIONAL 12,5T - MANUTENCAO</v>
          </cell>
          <cell r="C3297" t="str">
            <v>H</v>
          </cell>
          <cell r="D3297">
            <v>30.8</v>
          </cell>
        </row>
        <row r="3298">
          <cell r="A3298">
            <v>6246</v>
          </cell>
          <cell r="B3298" t="str">
            <v>MOTONIVELADORA 140HP PESO OPERACIONAL 12,5T - CHP DIURNO</v>
          </cell>
          <cell r="C3298" t="str">
            <v>CHP</v>
          </cell>
          <cell r="D3298">
            <v>159.56</v>
          </cell>
        </row>
        <row r="3299">
          <cell r="A3299">
            <v>6247</v>
          </cell>
          <cell r="B3299" t="str">
            <v>MOTONIVELADORA CATERPILLAR 140HP (VU=8ANOS/16.000H) - CHI DIURNO</v>
          </cell>
          <cell r="C3299" t="str">
            <v>CHI</v>
          </cell>
          <cell r="D3299">
            <v>71.05</v>
          </cell>
        </row>
        <row r="3300">
          <cell r="A3300">
            <v>6248</v>
          </cell>
          <cell r="B3300" t="str">
            <v>TRATOR DE ESTEIRAS 153HP PESO OPERACIONAL 15T, COM RODA MOTRIZ ELEVADA(VU=10AN0S) -DEPRECIAO E JUROS</v>
          </cell>
          <cell r="C3300" t="str">
            <v>H</v>
          </cell>
          <cell r="D3300">
            <v>69.06</v>
          </cell>
        </row>
        <row r="3301">
          <cell r="A3301">
            <v>6249</v>
          </cell>
          <cell r="B3301" t="str">
            <v>TRATOR DE ESTEIRAS CATERPILLAR D6 153HP (VU=10AN0S) - MANUTENCAO</v>
          </cell>
          <cell r="C3301" t="str">
            <v>H</v>
          </cell>
          <cell r="D3301">
            <v>39.020000000000003</v>
          </cell>
        </row>
        <row r="3302">
          <cell r="A3302">
            <v>6250</v>
          </cell>
          <cell r="B3302" t="str">
            <v>TRATOR DE ESTEIRAS CATERPILLAR D6 153HP (VU=10AN0S) - CHP DIURNO</v>
          </cell>
          <cell r="C3302" t="str">
            <v>CHP</v>
          </cell>
          <cell r="D3302">
            <v>180.19</v>
          </cell>
        </row>
        <row r="3303">
          <cell r="A3303">
            <v>6252</v>
          </cell>
          <cell r="B3303" t="str">
            <v>CAMINHAO BASCULANTE,6,0 M3 - 211CV - 11,24T,(VU=7ANOS) - DEPRECIACAOE JUROS</v>
          </cell>
          <cell r="C3303" t="str">
            <v>H</v>
          </cell>
          <cell r="D3303">
            <v>23.49</v>
          </cell>
        </row>
        <row r="3304">
          <cell r="A3304">
            <v>6253</v>
          </cell>
          <cell r="B3304" t="str">
            <v>CAMINHAO BASCULANTE 204CV (VU=7ANOS) - MANUTENCAO</v>
          </cell>
          <cell r="C3304" t="str">
            <v>H</v>
          </cell>
          <cell r="D3304">
            <v>13.78</v>
          </cell>
        </row>
        <row r="3305">
          <cell r="A3305">
            <v>6254</v>
          </cell>
          <cell r="B3305" t="str">
            <v>CAMINHAO BASCULANTE 204CV - CUSTO COM MATERIAL NA OPERACAO</v>
          </cell>
          <cell r="C3305" t="str">
            <v>H</v>
          </cell>
          <cell r="D3305">
            <v>84.09</v>
          </cell>
        </row>
        <row r="3306">
          <cell r="A3306">
            <v>6255</v>
          </cell>
          <cell r="B3306" t="str">
            <v>CAMINHAO BASCULANTE 204CV / VALOR DA MAO-DE-OBRA NA OPERACAO</v>
          </cell>
          <cell r="C3306" t="str">
            <v>H</v>
          </cell>
          <cell r="D3306">
            <v>7.77</v>
          </cell>
        </row>
        <row r="3307">
          <cell r="A3307">
            <v>6256</v>
          </cell>
          <cell r="B3307" t="str">
            <v>CAMINHAO BASCULANTE 204CV (VU=7ANOS/14.000H) - CHP DIURNO</v>
          </cell>
          <cell r="C3307" t="str">
            <v>CHP</v>
          </cell>
          <cell r="D3307">
            <v>129.13</v>
          </cell>
        </row>
        <row r="3308">
          <cell r="A3308">
            <v>6257</v>
          </cell>
          <cell r="B3308" t="str">
            <v>CAMINHAO BASCULANTE 204CV (VU=7ANOS/14.000H) - CHI DIURNO</v>
          </cell>
          <cell r="C3308" t="str">
            <v>CHI</v>
          </cell>
          <cell r="D3308">
            <v>31.26</v>
          </cell>
        </row>
        <row r="3309">
          <cell r="A3309">
            <v>6258</v>
          </cell>
          <cell r="B3309" t="str">
            <v>CAMINHAO PIPA 6000L TOCO, 162CV - 7,5T (VU=6ANOS) (INCLUI TANQUE DE ACO PARA TRANSPORTE DE AGUA) - DEPRECIACAO E JUROS</v>
          </cell>
          <cell r="C3309" t="str">
            <v>H</v>
          </cell>
          <cell r="D3309">
            <v>12.61</v>
          </cell>
        </row>
        <row r="3310">
          <cell r="A3310">
            <v>6259</v>
          </cell>
          <cell r="B3310" t="str">
            <v>CAMINHAO PIPA 6000L TOCO, 162CV - 7,5T (VU=6ANOS) (INCLUI TANQUE DE ACO PARA TRANSPORTE DE AGUA) - CUSTO HORARIO PRODUTIVO DIURNO</v>
          </cell>
          <cell r="C3310" t="str">
            <v>CHP</v>
          </cell>
          <cell r="D3310">
            <v>64.099999999999994</v>
          </cell>
        </row>
        <row r="3311">
          <cell r="A3311">
            <v>6260</v>
          </cell>
          <cell r="B3311" t="str">
            <v>CAMINHAO PIPA 6000L TOCO, 162CV - 7,5T (VU=6ANOS) (INCLUI TANQUE DE ACO PARA TRANSPORTE DE AGUA) - CUSTO HORARIO IMPRODUTIVO DIURNO</v>
          </cell>
          <cell r="C3311" t="str">
            <v>CHI</v>
          </cell>
          <cell r="D3311">
            <v>21.04</v>
          </cell>
        </row>
        <row r="3312">
          <cell r="A3312">
            <v>6275</v>
          </cell>
          <cell r="B3312" t="str">
            <v>BLOCO CONCR PREMOLD TP CANALETA 14X19X19CM ASSENT C/ARG 1:6 CIM/AREIA.</v>
          </cell>
          <cell r="C3312" t="str">
            <v>M</v>
          </cell>
          <cell r="D3312">
            <v>6.33</v>
          </cell>
        </row>
        <row r="3313">
          <cell r="A3313">
            <v>6388</v>
          </cell>
          <cell r="B3313" t="str">
            <v>MAQUINA SOLDA ARCO 375A DIESEL 33CV CHP DIURNO EXCLUSIVE OPERADOR</v>
          </cell>
          <cell r="C3313" t="str">
            <v>H</v>
          </cell>
          <cell r="D3313">
            <v>33.21</v>
          </cell>
        </row>
        <row r="3314">
          <cell r="A3314">
            <v>6389</v>
          </cell>
          <cell r="B3314" t="str">
            <v>MAQUINA SOLDA ARCO 375A DIESEL 33CV CHI DIURNO EXCLUSIVE OPERADOR</v>
          </cell>
          <cell r="C3314" t="str">
            <v>H</v>
          </cell>
          <cell r="D3314">
            <v>9.99</v>
          </cell>
        </row>
        <row r="3315">
          <cell r="A3315">
            <v>6390</v>
          </cell>
          <cell r="B3315" t="str">
            <v>MAQUINA SOLDA ARCO 375A DIESEL 33CV CHI NOTURNO EXCLUSIVE OPERADOR</v>
          </cell>
          <cell r="C3315" t="str">
            <v>H</v>
          </cell>
          <cell r="D3315">
            <v>7.2</v>
          </cell>
        </row>
        <row r="3316">
          <cell r="A3316">
            <v>6538</v>
          </cell>
          <cell r="B3316" t="str">
            <v>TRATOR DE ESTEIRAS - D6 - DEPRECIACAO</v>
          </cell>
          <cell r="C3316" t="str">
            <v>H</v>
          </cell>
          <cell r="D3316">
            <v>78.040000000000006</v>
          </cell>
        </row>
        <row r="3317">
          <cell r="A3317">
            <v>6539</v>
          </cell>
          <cell r="B3317" t="str">
            <v>TRATOR DE ESTEIRAS - D6 - JUROS</v>
          </cell>
          <cell r="C3317" t="str">
            <v>H</v>
          </cell>
          <cell r="D3317">
            <v>24.89</v>
          </cell>
        </row>
        <row r="3318">
          <cell r="A3318">
            <v>6540</v>
          </cell>
          <cell r="B3318" t="str">
            <v>TRATOR DE ESTEIRAS - D6 - MANUTENCAO</v>
          </cell>
          <cell r="C3318" t="str">
            <v>H</v>
          </cell>
          <cell r="D3318">
            <v>78.040000000000006</v>
          </cell>
        </row>
        <row r="3319">
          <cell r="A3319">
            <v>6541</v>
          </cell>
          <cell r="B3319" t="str">
            <v>TRATOR DE ESTEIRAS - D6 - CUSTOS C/ MAT. NA OPERACAO</v>
          </cell>
          <cell r="C3319" t="str">
            <v>H</v>
          </cell>
          <cell r="D3319">
            <v>57.71</v>
          </cell>
        </row>
        <row r="3320">
          <cell r="A3320">
            <v>6542</v>
          </cell>
          <cell r="B3320" t="str">
            <v>TRATOR DE ESTEIRAS - D6 - MAO DE OBRA NA OPERACAO</v>
          </cell>
          <cell r="C3320" t="str">
            <v>H</v>
          </cell>
          <cell r="D3320">
            <v>8.65</v>
          </cell>
        </row>
        <row r="3321">
          <cell r="A3321">
            <v>6543</v>
          </cell>
          <cell r="B3321" t="str">
            <v>TRATOR DE ESTEIRAS CATERPILLAR - D6 - LIMPEZA DE AREA</v>
          </cell>
          <cell r="C3321" t="str">
            <v>CHP</v>
          </cell>
          <cell r="D3321">
            <v>247.32</v>
          </cell>
        </row>
        <row r="3322">
          <cell r="A3322">
            <v>6554</v>
          </cell>
          <cell r="B3322" t="str">
            <v>TRATOR DE PNEUS 110 A 126 HP - CHP DIURNO</v>
          </cell>
          <cell r="C3322" t="str">
            <v>CHP</v>
          </cell>
          <cell r="D3322">
            <v>75.81</v>
          </cell>
        </row>
        <row r="3323">
          <cell r="A3323">
            <v>6878</v>
          </cell>
          <cell r="B3323" t="str">
            <v>CAMINHAO BASCULANTE 4,0M3 TOCO 162CV PBT=11800KG - CHP DIURNO</v>
          </cell>
          <cell r="C3323" t="str">
            <v>CHP</v>
          </cell>
          <cell r="D3323">
            <v>97.41</v>
          </cell>
        </row>
        <row r="3324">
          <cell r="A3324">
            <v>6879</v>
          </cell>
          <cell r="B3324" t="str">
            <v>ROLO COMPACTADOR DE PNEUS ESTATICO, PRESSAO VARIAVEL, POTENCIA 111HP -PESO SEM/COM LASTRO 9,5/22,4T. - CHP</v>
          </cell>
          <cell r="C3324" t="str">
            <v>CHP</v>
          </cell>
          <cell r="D3324">
            <v>128.11000000000001</v>
          </cell>
        </row>
        <row r="3325">
          <cell r="A3325">
            <v>6880</v>
          </cell>
          <cell r="B3325" t="str">
            <v>ROLO COMPACTADOR DE PNEUS ESTATICO, PRESSAO VARIAVEL, POTENCIA 111HP -PESO SEM/COM LASTRO 9,5/22,4T - CHI</v>
          </cell>
          <cell r="C3325" t="str">
            <v>CHI</v>
          </cell>
          <cell r="D3325">
            <v>60.71</v>
          </cell>
        </row>
        <row r="3326">
          <cell r="A3326">
            <v>7006</v>
          </cell>
          <cell r="B3326" t="str">
            <v>EXTRUSORA DE GUIAS E SARJETAS 14HP - CHP</v>
          </cell>
          <cell r="C3326" t="str">
            <v>CHP</v>
          </cell>
          <cell r="D3326">
            <v>13.26</v>
          </cell>
        </row>
        <row r="3327">
          <cell r="A3327">
            <v>7008</v>
          </cell>
          <cell r="B3327" t="str">
            <v>EXTRUSORA DE GUIAS E SARJETAS 14HP - DEPRECIACAO</v>
          </cell>
          <cell r="C3327" t="str">
            <v>H</v>
          </cell>
          <cell r="D3327">
            <v>4.5999999999999996</v>
          </cell>
        </row>
        <row r="3328">
          <cell r="A3328">
            <v>7009</v>
          </cell>
          <cell r="B3328" t="str">
            <v>EXTRUSORA DE GUIAS E SARJETAS 14HP - JUROS</v>
          </cell>
          <cell r="C3328" t="str">
            <v>H</v>
          </cell>
          <cell r="D3328">
            <v>1.74</v>
          </cell>
        </row>
        <row r="3329">
          <cell r="A3329">
            <v>7010</v>
          </cell>
          <cell r="B3329" t="str">
            <v>EXTRUSORA DE GUIAS E SARJETAS 14HP - MANUTENCAO</v>
          </cell>
          <cell r="C3329" t="str">
            <v>H</v>
          </cell>
          <cell r="D3329">
            <v>2.2999999999999998</v>
          </cell>
        </row>
        <row r="3330">
          <cell r="A3330">
            <v>7012</v>
          </cell>
          <cell r="B3330" t="str">
            <v>VEICULO UTILITARIO TIPO PICK-UP A GASOLINA COM 56,8CV - CHP</v>
          </cell>
          <cell r="C3330" t="str">
            <v>CHP</v>
          </cell>
          <cell r="D3330">
            <v>75.36</v>
          </cell>
        </row>
        <row r="3331">
          <cell r="A3331">
            <v>7013</v>
          </cell>
          <cell r="B3331" t="str">
            <v>VEICULO UTILITARIO TIPO PICK-UP A GASOLINA COM 56,8CV - DEPRECIACAO</v>
          </cell>
          <cell r="C3331" t="str">
            <v>H</v>
          </cell>
          <cell r="D3331">
            <v>4.99</v>
          </cell>
        </row>
        <row r="3332">
          <cell r="A3332">
            <v>7014</v>
          </cell>
          <cell r="B3332" t="str">
            <v>VEICULO UTILITARIO TIPO PICK-UP A GASOLINA COM 56,8CV - JUROS</v>
          </cell>
          <cell r="C3332" t="str">
            <v>H</v>
          </cell>
          <cell r="D3332">
            <v>2.11</v>
          </cell>
        </row>
        <row r="3333">
          <cell r="A3333">
            <v>7015</v>
          </cell>
          <cell r="B3333" t="str">
            <v>VEICULO UTILITARIO TIPO PICK-UP A GASOLINA COM 56,8CV - MANUTENCAO</v>
          </cell>
          <cell r="C3333" t="str">
            <v>H</v>
          </cell>
          <cell r="D3333">
            <v>4.1100000000000003</v>
          </cell>
        </row>
        <row r="3334">
          <cell r="A3334">
            <v>7016</v>
          </cell>
          <cell r="B3334" t="str">
            <v>VEICULO UTILITARIO TIPO PICK-UP A GASOLINA COM 56,8CV - CUSTOS C/MATERIAL NA OPERACAO</v>
          </cell>
          <cell r="C3334" t="str">
            <v>H</v>
          </cell>
          <cell r="D3334">
            <v>55.77</v>
          </cell>
        </row>
        <row r="3335">
          <cell r="A3335">
            <v>7017</v>
          </cell>
          <cell r="B3335" t="str">
            <v>MÃO-DE-OBRA OPERAÇÃO DIURNA - VEÍCULO LEVE</v>
          </cell>
          <cell r="C3335" t="str">
            <v>H</v>
          </cell>
          <cell r="D3335">
            <v>8.3800000000000008</v>
          </cell>
        </row>
        <row r="3336">
          <cell r="A3336">
            <v>7018</v>
          </cell>
          <cell r="B3336" t="str">
            <v>DISTRIBUIDOR DE BETUME 6000L 56CV SOB PRESSAO MONTADO SOBRE CHASSIS DECAMINHAO - CHP</v>
          </cell>
          <cell r="C3336" t="str">
            <v>CHP</v>
          </cell>
          <cell r="D3336">
            <v>160.02000000000001</v>
          </cell>
        </row>
        <row r="3337">
          <cell r="A3337">
            <v>7019</v>
          </cell>
          <cell r="B3337" t="str">
            <v>DISTRIBUIDOR DE BETUME 6000L 56CV SOB PRESSAO MONTADO SOBRE CHASSIS DECAMINHAO - DEPRECIACAO</v>
          </cell>
          <cell r="C3337" t="str">
            <v>H</v>
          </cell>
          <cell r="D3337">
            <v>20.61</v>
          </cell>
        </row>
        <row r="3338">
          <cell r="A3338">
            <v>7020</v>
          </cell>
          <cell r="B3338" t="str">
            <v>DISTRIBUIDOR DE BETUME 6000L 56CV SOB PRESSAO MONTADO SOBRE CHASSIS DECAMINHAO - JUROS</v>
          </cell>
          <cell r="C3338" t="str">
            <v>H</v>
          </cell>
          <cell r="D3338">
            <v>10.3</v>
          </cell>
        </row>
        <row r="3339">
          <cell r="A3339">
            <v>7021</v>
          </cell>
          <cell r="B3339" t="str">
            <v>DISTRIBUIDOR DE BETUME 6000L 56CV SOB PRESSAO MONTADO SOBRE CHASSIS DECAMINHAO - MANUTENCAO</v>
          </cell>
          <cell r="C3339" t="str">
            <v>H</v>
          </cell>
          <cell r="D3339">
            <v>18.55</v>
          </cell>
        </row>
        <row r="3340">
          <cell r="A3340">
            <v>7022</v>
          </cell>
          <cell r="B3340" t="str">
            <v>DISTRIBUIDOR DE BETUME 6000L, 56CV SOB PRESSAO MONTADO SOBRE CHASSIS DE CAMINHAO - CUSTOS COM MATERIAL OPERACAO DIURNA</v>
          </cell>
          <cell r="C3340" t="str">
            <v>H</v>
          </cell>
          <cell r="D3340">
            <v>110.56</v>
          </cell>
        </row>
        <row r="3341">
          <cell r="A3341">
            <v>7023</v>
          </cell>
          <cell r="B3341" t="str">
            <v>DISTRIBUIDOR DE BETUME 6000L 56CV SOB PRESSAO MONTADO SOBRE CHASSIS DECAMINHÃO - CHI</v>
          </cell>
          <cell r="C3341" t="str">
            <v>CHI</v>
          </cell>
          <cell r="D3341">
            <v>30.91</v>
          </cell>
        </row>
        <row r="3342">
          <cell r="A3342">
            <v>7024</v>
          </cell>
          <cell r="B3342" t="str">
            <v>ROLO COMPACTADOR DE PNEUS 111HP 11TON - CHP</v>
          </cell>
          <cell r="C3342" t="str">
            <v>CHP</v>
          </cell>
          <cell r="D3342">
            <v>111.65</v>
          </cell>
        </row>
        <row r="3343">
          <cell r="A3343">
            <v>7025</v>
          </cell>
          <cell r="B3343" t="str">
            <v>ROLO COMPACTADOR DE PNEUS 111HP 11TON - CHI</v>
          </cell>
          <cell r="C3343" t="str">
            <v>CHI</v>
          </cell>
          <cell r="D3343">
            <v>44.26</v>
          </cell>
        </row>
        <row r="3344">
          <cell r="A3344">
            <v>7026</v>
          </cell>
          <cell r="B3344" t="str">
            <v>ROLO COMPACTADOR DE PNEUS 111HP 11TON - DEPRECIACAO</v>
          </cell>
          <cell r="C3344" t="str">
            <v>H</v>
          </cell>
          <cell r="D3344">
            <v>24.03</v>
          </cell>
        </row>
        <row r="3345">
          <cell r="A3345">
            <v>7027</v>
          </cell>
          <cell r="B3345" t="str">
            <v>ROLO COMPACTADOR DE PNEUS 111HP 11TON - JUROS</v>
          </cell>
          <cell r="C3345" t="str">
            <v>H</v>
          </cell>
          <cell r="D3345">
            <v>12.01</v>
          </cell>
        </row>
        <row r="3346">
          <cell r="A3346">
            <v>7028</v>
          </cell>
          <cell r="B3346" t="str">
            <v>ROLO COMPACTADOR DE PNEUS 111HP 11TON - MANUTENCAO</v>
          </cell>
          <cell r="C3346" t="str">
            <v>H</v>
          </cell>
          <cell r="D3346">
            <v>21.64</v>
          </cell>
        </row>
        <row r="3347">
          <cell r="A3347">
            <v>7029</v>
          </cell>
          <cell r="B3347" t="str">
            <v>ROLO COMPACTADOR DE PNEUS 111HP 11TON - CUSTOS COM MAO-DE-OBRA NA OPERACAO DIURNA</v>
          </cell>
          <cell r="C3347" t="str">
            <v>H</v>
          </cell>
          <cell r="D3347">
            <v>8.23</v>
          </cell>
        </row>
        <row r="3348">
          <cell r="A3348">
            <v>7030</v>
          </cell>
          <cell r="B3348" t="str">
            <v>TANQUE ESTACINARIO TAA COM SERPENTINA E CAPACIDADE PARA 30.000L - CHP</v>
          </cell>
          <cell r="C3348" t="str">
            <v>CHP</v>
          </cell>
          <cell r="D3348">
            <v>401.92</v>
          </cell>
        </row>
        <row r="3349">
          <cell r="A3349">
            <v>7031</v>
          </cell>
          <cell r="B3349" t="str">
            <v>TANQUE ESTACINARIO TAA COM SERPENTINA E CAPACIDADE PARA 30.000L - CHI</v>
          </cell>
          <cell r="C3349" t="str">
            <v>CHI</v>
          </cell>
          <cell r="D3349">
            <v>7.19</v>
          </cell>
        </row>
        <row r="3350">
          <cell r="A3350">
            <v>7032</v>
          </cell>
          <cell r="B3350" t="str">
            <v>TANQUE ESTACINARIO TAA COM SERPENTINA E CAPACIDADE PARA 30.000L - DEPRECIACAO</v>
          </cell>
          <cell r="C3350" t="str">
            <v>H</v>
          </cell>
          <cell r="D3350">
            <v>5.22</v>
          </cell>
        </row>
        <row r="3351">
          <cell r="A3351">
            <v>7033</v>
          </cell>
          <cell r="B3351" t="str">
            <v>TANQUE ESTACINARIO TAA COM SERPENTINA E CAPACIDADE PARA 30.000L - JUROS</v>
          </cell>
          <cell r="C3351" t="str">
            <v>H</v>
          </cell>
          <cell r="D3351">
            <v>1.97</v>
          </cell>
        </row>
        <row r="3352">
          <cell r="A3352">
            <v>7034</v>
          </cell>
          <cell r="B3352" t="str">
            <v>TANQUE ESTACINARIO TAA COM SERPENTINA E CAPACIDADE PARA 30.000L - MANUTENCAO</v>
          </cell>
          <cell r="C3352" t="str">
            <v>H</v>
          </cell>
          <cell r="D3352">
            <v>2.61</v>
          </cell>
        </row>
        <row r="3353">
          <cell r="A3353">
            <v>7035</v>
          </cell>
          <cell r="B3353" t="str">
            <v>TANQUE ESTACINARIO TAA COM SERPENTINA CAPACIDADE DE 30.000L - CUSTOS COM MATERIAL</v>
          </cell>
          <cell r="C3353" t="str">
            <v>H</v>
          </cell>
          <cell r="D3353">
            <v>392.12</v>
          </cell>
        </row>
        <row r="3354">
          <cell r="A3354">
            <v>7036</v>
          </cell>
          <cell r="B3354" t="str">
            <v>ROLO COMPACTADOR DE PNEUS ESTÁTICO PRESSÃO VARIÁVEL AUTO-PROPELIDO, POTÊNCIA 111HP, PESO OPERACIONAL SEM/COM LASTRO 8/23 T - CHP</v>
          </cell>
          <cell r="C3354" t="str">
            <v>CHP</v>
          </cell>
          <cell r="D3354">
            <v>111.65</v>
          </cell>
        </row>
        <row r="3355">
          <cell r="A3355">
            <v>7037</v>
          </cell>
          <cell r="B3355" t="str">
            <v>ROLO COMPACTADOR DE PNEUS ESTÁTICO PRESSÃO VARIÁVEL AUTO-PROPELIDO, POTÊNCIA 111HP, PESO OPERACIONAL SEM/COM LASTRO 8/23 T - CHI</v>
          </cell>
          <cell r="C3355" t="str">
            <v>CHI</v>
          </cell>
          <cell r="D3355">
            <v>44.26</v>
          </cell>
        </row>
        <row r="3356">
          <cell r="A3356">
            <v>7038</v>
          </cell>
          <cell r="B3356" t="str">
            <v>ROLO COMPACTADOR DE PNEUS ESTATICO, PRESSAO VARIAVEL, POTENCIA 111HP -PESO SEM/COM LASTRO 9,5/22,4T - DEPRECIACAO</v>
          </cell>
          <cell r="C3356" t="str">
            <v>H</v>
          </cell>
          <cell r="D3356">
            <v>24.03</v>
          </cell>
        </row>
        <row r="3357">
          <cell r="A3357">
            <v>7039</v>
          </cell>
          <cell r="B3357" t="str">
            <v>ROLO COMPACTADOR DE PNEUS ESTATICO, PRESSAO VARIAVEL, POTENCIA 111HP -PESO SEM/COM LASTRO 9,5/22,4T - JUROS</v>
          </cell>
          <cell r="C3357" t="str">
            <v>H</v>
          </cell>
          <cell r="D3357">
            <v>12.01</v>
          </cell>
        </row>
        <row r="3358">
          <cell r="A3358">
            <v>7040</v>
          </cell>
          <cell r="B3358" t="str">
            <v>ROLO COMPACTADOR DE PNEUS ESTATICO, PRESSAO VARIAVEL, POTENCIA 111HP -PESO SEM/COM LASTRO 9,5/22,4T - MANUTENCAO</v>
          </cell>
          <cell r="C3358" t="str">
            <v>H</v>
          </cell>
          <cell r="D3358">
            <v>21.64</v>
          </cell>
        </row>
        <row r="3359">
          <cell r="A3359">
            <v>7041</v>
          </cell>
          <cell r="B3359" t="str">
            <v>ROLO COMPACTADOR DE PNEUS ESTATICO, PRESSAO VARIAVEL, POTENCIA 111HP -PESO SEM/COM LASTRO 9,5/22,4T - CUSTOS COM MAO-DE-OBRA NA OPERACAO</v>
          </cell>
          <cell r="C3359" t="str">
            <v>H</v>
          </cell>
          <cell r="D3359">
            <v>8.23</v>
          </cell>
        </row>
        <row r="3360">
          <cell r="A3360">
            <v>7042</v>
          </cell>
          <cell r="B3360" t="str">
            <v>CONJUNTO MOTOR-BOMBA DIESEL PARA DRENAGEM DE AGUA SUJA - 6HP - CHP</v>
          </cell>
          <cell r="C3360" t="str">
            <v>CHP</v>
          </cell>
          <cell r="D3360">
            <v>12.88</v>
          </cell>
        </row>
        <row r="3361">
          <cell r="A3361">
            <v>7043</v>
          </cell>
          <cell r="B3361" t="str">
            <v>CONJUNTO MOTOR-BOMBA DIESEL PARA DRENAGEM DE AGUA SUJA - 6HP - CHI</v>
          </cell>
          <cell r="C3361" t="str">
            <v>CHI</v>
          </cell>
          <cell r="D3361">
            <v>9.1</v>
          </cell>
        </row>
        <row r="3362">
          <cell r="A3362">
            <v>7044</v>
          </cell>
          <cell r="B3362" t="str">
            <v>CONJUNTO MOTOR-BOMBA DIESEL PARA DRENAGEM DE AGUA SUJA - 6HP - DEPRECIACAO</v>
          </cell>
          <cell r="C3362" t="str">
            <v>H</v>
          </cell>
          <cell r="D3362">
            <v>0.28000000000000003</v>
          </cell>
        </row>
        <row r="3363">
          <cell r="A3363">
            <v>7045</v>
          </cell>
          <cell r="B3363" t="str">
            <v>CONJUNTO MOTOR-BOMBA DIESEL PARA DRENAGEM DE AGUA SUJA - 6HP - JUROS</v>
          </cell>
          <cell r="C3363" t="str">
            <v>H</v>
          </cell>
          <cell r="D3363">
            <v>0.17</v>
          </cell>
        </row>
        <row r="3364">
          <cell r="A3364">
            <v>7046</v>
          </cell>
          <cell r="B3364" t="str">
            <v>CONJUNTO MOTOR-BOMBA DIESEL PARA DRENAGEM DE AGUA SUJA - 6HP - MANUTENCAO</v>
          </cell>
          <cell r="C3364" t="str">
            <v>H</v>
          </cell>
          <cell r="D3364">
            <v>0.28000000000000003</v>
          </cell>
        </row>
        <row r="3365">
          <cell r="A3365">
            <v>7047</v>
          </cell>
          <cell r="B3365" t="str">
            <v>CONJUNTO MOTOR-BOMBA DIESEL PARA DRENAGEM DE AGUA SUJA - 6HP - CUSTOSCOM MATERIAL NA OPERACAO</v>
          </cell>
          <cell r="C3365" t="str">
            <v>H</v>
          </cell>
          <cell r="D3365">
            <v>3.5</v>
          </cell>
        </row>
        <row r="3366">
          <cell r="A3366">
            <v>7048</v>
          </cell>
          <cell r="B3366" t="str">
            <v>CONJUNTO MOTOR-BOMBA DIESEL PARA DRENAGEM DE AGUA SUJA - 6HP - MAO-DE-OBRA NA OPERACAO</v>
          </cell>
          <cell r="C3366" t="str">
            <v>H</v>
          </cell>
          <cell r="D3366">
            <v>8.65</v>
          </cell>
        </row>
        <row r="3367">
          <cell r="A3367">
            <v>7049</v>
          </cell>
          <cell r="B3367" t="str">
            <v>ROLO COMPACTADOR VIBRATÓRIO PÉ DE CARNEIRO, POTÊNCIA 150HP, PESO OPERACIONAL 9,8 T, IMPACTO DINÂMICO 31,75 T - CHP</v>
          </cell>
          <cell r="C3367" t="str">
            <v>CHP</v>
          </cell>
          <cell r="D3367">
            <v>115.65</v>
          </cell>
        </row>
        <row r="3368">
          <cell r="A3368">
            <v>7050</v>
          </cell>
          <cell r="B3368" t="str">
            <v>ROLO COMPACTADOR AUTOPROPELIDO 127HP 10260KG - CHI</v>
          </cell>
          <cell r="C3368" t="str">
            <v>CHI</v>
          </cell>
          <cell r="D3368">
            <v>42.64</v>
          </cell>
        </row>
        <row r="3369">
          <cell r="A3369">
            <v>7051</v>
          </cell>
          <cell r="B3369" t="str">
            <v>ROLO COMPACTADOR VIBRATÓRIO PÉ DE CARNEIRO, POTÊNCIA 150HP, PESO OPERACIONAL 9,8 T, IMPACTO DINÂMICO 31,75 T - DEPRECIACAO</v>
          </cell>
          <cell r="C3369" t="str">
            <v>H</v>
          </cell>
          <cell r="D3369">
            <v>22.94</v>
          </cell>
        </row>
        <row r="3370">
          <cell r="A3370">
            <v>7052</v>
          </cell>
          <cell r="B3370" t="str">
            <v>ROLO COMPACTADOR VIBRATÓRIO PÉ DE CARNEIRO, POTÊNCIA 150HP, PESO OPERACIONAL 9,8 T, IMPACTO DINÂMICO 31,75 T - JUROS</v>
          </cell>
          <cell r="C3370" t="str">
            <v>H</v>
          </cell>
          <cell r="D3370">
            <v>11.47</v>
          </cell>
        </row>
        <row r="3371">
          <cell r="A3371">
            <v>7053</v>
          </cell>
          <cell r="B3371" t="str">
            <v>ROLO COMPACTADOR VIBRATÓRIO PÉ DE CARNEIRO, POTÊNCIA 150HP, PESO OPERACIONAL 9,8 T, IMPACTO DINÂMICO 31,75 T</v>
          </cell>
          <cell r="C3371" t="str">
            <v>H</v>
          </cell>
          <cell r="D3371">
            <v>20.66</v>
          </cell>
        </row>
        <row r="3372">
          <cell r="A3372">
            <v>7054</v>
          </cell>
          <cell r="B3372" t="str">
            <v>ROLO COMPACTADOR VIBRATÓRIO PÉ DE CARNEIRO, POTÊNCIA 150HP, PESO OPERACIONAL 9,8 T, IMPACTO DINÂMICO 31,75 T - CUSTOS COM MATERIAL NA OPERACAO</v>
          </cell>
          <cell r="C3372" t="str">
            <v>H</v>
          </cell>
          <cell r="D3372">
            <v>52.35</v>
          </cell>
        </row>
        <row r="3373">
          <cell r="A3373">
            <v>7055</v>
          </cell>
          <cell r="B3373" t="str">
            <v>ROLO COMPACTADOR AUTOPROPELIDO 127HP 10260KG - MAO-DE-OBRA NA OPERACAO</v>
          </cell>
          <cell r="C3373" t="str">
            <v>H</v>
          </cell>
          <cell r="D3373">
            <v>8.23</v>
          </cell>
        </row>
        <row r="3374">
          <cell r="A3374">
            <v>7056</v>
          </cell>
          <cell r="B3374" t="str">
            <v>CAMINHAO BASCULANTE TOCO 4,0M3 152CV CARGA UTIL 8,5T - CHP</v>
          </cell>
          <cell r="C3374" t="str">
            <v>CHP</v>
          </cell>
          <cell r="D3374">
            <v>110.76</v>
          </cell>
        </row>
        <row r="3375">
          <cell r="A3375">
            <v>7057</v>
          </cell>
          <cell r="B3375" t="str">
            <v>CAMINHAO BASCULANTE TOCO 4,0M3 152CV CARGA UTIL 8,5T -CHI</v>
          </cell>
          <cell r="C3375" t="str">
            <v>CHI</v>
          </cell>
          <cell r="D3375">
            <v>30.71</v>
          </cell>
        </row>
        <row r="3376">
          <cell r="A3376">
            <v>7058</v>
          </cell>
          <cell r="B3376" t="str">
            <v>CAMINHAO BASCULANTE 4,0M3 152CV COM CAPACIDADE UTIL DE 8,5T - DEPRECIACAO</v>
          </cell>
          <cell r="C3376" t="str">
            <v>H</v>
          </cell>
          <cell r="D3376">
            <v>17.39</v>
          </cell>
        </row>
        <row r="3377">
          <cell r="A3377">
            <v>7059</v>
          </cell>
          <cell r="B3377" t="str">
            <v>CAMINHAO BASCULANTE 4,0M3 CARGA UTIL 8,5T 152CV - JUROS</v>
          </cell>
          <cell r="C3377" t="str">
            <v>H</v>
          </cell>
          <cell r="D3377">
            <v>5.55</v>
          </cell>
        </row>
        <row r="3378">
          <cell r="A3378">
            <v>7060</v>
          </cell>
          <cell r="B3378" t="str">
            <v>CAMINHAO BASCULANTE 4,0M3 CARGA UTIL 8,5T 152CV - MANUTENCAO</v>
          </cell>
          <cell r="C3378" t="str">
            <v>H</v>
          </cell>
          <cell r="D3378">
            <v>17.39</v>
          </cell>
        </row>
        <row r="3379">
          <cell r="A3379">
            <v>7061</v>
          </cell>
          <cell r="B3379" t="str">
            <v>CAMINHAO BASCULANTE 4,0M3 CARGA UTIL 8,5T 152CV - CUSTOS COM MATERIALNA OPERACAO</v>
          </cell>
          <cell r="C3379" t="str">
            <v>H</v>
          </cell>
          <cell r="D3379">
            <v>62.65</v>
          </cell>
        </row>
        <row r="3380">
          <cell r="A3380">
            <v>7062</v>
          </cell>
          <cell r="B3380" t="str">
            <v>CAMINHAO BASCULANTE 4,0M3 CARGA UTIL 8,5T 152CV - MAO-DE-OBRA NA OPERACAO</v>
          </cell>
          <cell r="C3380" t="str">
            <v>H</v>
          </cell>
          <cell r="D3380">
            <v>7.77</v>
          </cell>
        </row>
        <row r="3381">
          <cell r="A3381">
            <v>7063</v>
          </cell>
          <cell r="B3381" t="str">
            <v>TRATOR DE PNEUS 110 A 126 HP - DEPRECIACAO</v>
          </cell>
          <cell r="C3381" t="str">
            <v>H</v>
          </cell>
          <cell r="D3381">
            <v>19.690000000000001</v>
          </cell>
        </row>
        <row r="3382">
          <cell r="A3382">
            <v>7064</v>
          </cell>
          <cell r="B3382" t="str">
            <v>TRATOR DE PNEUS 110 A 126 HP - JUROS</v>
          </cell>
          <cell r="C3382" t="str">
            <v>H</v>
          </cell>
          <cell r="D3382">
            <v>6.28</v>
          </cell>
        </row>
        <row r="3383">
          <cell r="A3383">
            <v>7065</v>
          </cell>
          <cell r="B3383" t="str">
            <v>TRATOR DE PNEUS 110 A 126 HP - MANUTENCAO</v>
          </cell>
          <cell r="C3383" t="str">
            <v>H</v>
          </cell>
          <cell r="D3383">
            <v>15.75</v>
          </cell>
        </row>
        <row r="3384">
          <cell r="A3384">
            <v>7066</v>
          </cell>
          <cell r="B3384" t="str">
            <v>TRATOR DE PNEUS 110 A 126 HP - CUSTOS COM MATERIAL NA OPERACAO</v>
          </cell>
          <cell r="C3384" t="str">
            <v>H</v>
          </cell>
          <cell r="D3384">
            <v>51.94</v>
          </cell>
        </row>
        <row r="3385">
          <cell r="A3385">
            <v>7067</v>
          </cell>
          <cell r="B3385" t="str">
            <v>TRATOR DE PNEUS 110 A 126 HP - MAO-DE-OBRA NA OPERACAO DIURNA</v>
          </cell>
          <cell r="C3385" t="str">
            <v>H</v>
          </cell>
          <cell r="D3385">
            <v>9.0399999999999991</v>
          </cell>
        </row>
        <row r="3386">
          <cell r="A3386">
            <v>53590</v>
          </cell>
          <cell r="B3386" t="str">
            <v>LANCAMENTO DE CONCRETO EM ESTRUTURA</v>
          </cell>
          <cell r="C3386" t="str">
            <v>M3</v>
          </cell>
          <cell r="D3386">
            <v>99.87</v>
          </cell>
        </row>
        <row r="3387">
          <cell r="A3387">
            <v>53781</v>
          </cell>
          <cell r="B3387" t="str">
            <v>CAMINHAO BASCULANTE 4,0M3 TOCO 162CV PBT=11800KG - DEPRECIACAO</v>
          </cell>
          <cell r="C3387" t="str">
            <v>H</v>
          </cell>
          <cell r="D3387">
            <v>13.79</v>
          </cell>
        </row>
        <row r="3388">
          <cell r="A3388">
            <v>53782</v>
          </cell>
          <cell r="B3388" t="str">
            <v>CAMINHAO BASCULANTE 4,0M3 TOCO 162CV PBT=11800KG - MANUTENCAO</v>
          </cell>
          <cell r="C3388" t="str">
            <v>H</v>
          </cell>
          <cell r="D3388">
            <v>13.79</v>
          </cell>
        </row>
        <row r="3389">
          <cell r="A3389">
            <v>53785</v>
          </cell>
          <cell r="B3389" t="str">
            <v>CAMINHAO BASCULANTE 4,0M3 TOCO 162CV PBT=11800KG - MAO-DE-OBRA NA OPERACAO DIURNA</v>
          </cell>
          <cell r="C3389" t="str">
            <v>H</v>
          </cell>
          <cell r="D3389">
            <v>7.77</v>
          </cell>
        </row>
        <row r="3390">
          <cell r="A3390">
            <v>53786</v>
          </cell>
          <cell r="B3390" t="str">
            <v>RETRO-ESCAVADEIRA, 4 X 4, 86 CV (VU= 5 ANOS) - MATERIAIS/OPERAÇÃO</v>
          </cell>
          <cell r="C3390" t="str">
            <v>H</v>
          </cell>
          <cell r="D3390">
            <v>31.33</v>
          </cell>
        </row>
        <row r="3391">
          <cell r="A3391">
            <v>53787</v>
          </cell>
          <cell r="B3391" t="str">
            <v>ROLO COMPACTADOR VIBRATÓRIO DE CILINDRO LISO, AUTO-PROPEL. 80HP, PESOMÁXIMO OPERACIONAL 8,1T - CUSTO DE MATERIAIS NA OPERAÇÃO</v>
          </cell>
          <cell r="C3391" t="str">
            <v>H</v>
          </cell>
          <cell r="D3391">
            <v>53.59</v>
          </cell>
        </row>
        <row r="3392">
          <cell r="A3392">
            <v>53788</v>
          </cell>
          <cell r="B3392" t="str">
            <v>ROLO COMPACTADOR VIBRATORIO DE CILINDRO LISO, AUTO-PROPELIDO 83 CV -6,6T, IMPACTO DINAMICO 18,5/11,5T - CUSTO DE MATERIAIS NA OPERACAO</v>
          </cell>
          <cell r="C3392" t="str">
            <v>H</v>
          </cell>
          <cell r="D3392">
            <v>53.59</v>
          </cell>
        </row>
        <row r="3393">
          <cell r="A3393">
            <v>53789</v>
          </cell>
          <cell r="B3393" t="str">
            <v>ROLO COMPACTADOR VIBRATÓRIO DE CILINDRO LISO, AUTO-PROPEL. 83 CV - 6,6T, IMPACTO DINÂMICO 18,5/11,5T - MAO-DE-OBRA NA OPERACAO</v>
          </cell>
          <cell r="C3393" t="str">
            <v>H</v>
          </cell>
          <cell r="D3393">
            <v>8.23</v>
          </cell>
        </row>
        <row r="3394">
          <cell r="A3394">
            <v>53790</v>
          </cell>
          <cell r="B3394" t="str">
            <v>ROLO COMPACTADOR VIBRATÓRIO, TANDEM, CILINDRO LISO, AUTO-PROPEL. - 40HP - 4,4T, IMPACTO DINÂMICO 3,1T, VU 5 ANOS - CHP DIURNO .</v>
          </cell>
          <cell r="C3394" t="str">
            <v>H</v>
          </cell>
          <cell r="D3394">
            <v>8.23</v>
          </cell>
        </row>
        <row r="3395">
          <cell r="A3395">
            <v>53792</v>
          </cell>
          <cell r="B3395" t="str">
            <v>CAMINHAO BASCULANTE ,162HP- 6M3 - OPERACAO DIURNA</v>
          </cell>
          <cell r="C3395" t="str">
            <v>H</v>
          </cell>
          <cell r="D3395">
            <v>53.59</v>
          </cell>
        </row>
        <row r="3396">
          <cell r="A3396">
            <v>53793</v>
          </cell>
          <cell r="B3396" t="str">
            <v>CAMINHAO BASCULANTE ,162HP- 6M3 / MAO-DE-OBRA NA OPERACAO DIURNA</v>
          </cell>
          <cell r="C3396" t="str">
            <v>H</v>
          </cell>
          <cell r="D3396">
            <v>6.88</v>
          </cell>
        </row>
        <row r="3397">
          <cell r="A3397">
            <v>53794</v>
          </cell>
          <cell r="B3397" t="str">
            <v>USINA DE CONCRETO FIXA CAPACIDADE 90/120 M³, 63HP - MANUTENÇÃO</v>
          </cell>
          <cell r="C3397" t="str">
            <v>H</v>
          </cell>
          <cell r="D3397">
            <v>18.559999999999999</v>
          </cell>
        </row>
        <row r="3398">
          <cell r="A3398">
            <v>53795</v>
          </cell>
          <cell r="B3398" t="str">
            <v>USINA DE CONCRETO FIXA CAPACIDADE 90/120 M³, 63HP - MÃO-DE-OBRA NA OPERAÇÃO NOTURNA</v>
          </cell>
          <cell r="C3398" t="str">
            <v>H</v>
          </cell>
          <cell r="D3398">
            <v>26.89</v>
          </cell>
        </row>
        <row r="3399">
          <cell r="A3399">
            <v>53796</v>
          </cell>
          <cell r="B3399" t="str">
            <v>CAMINHAO CARROCERIA ABERTA,EM MADEIRA, TOCO, 170CV - 11T (VU=6ANOS) -CHI DIURNO - DEPRECIACAO E JUROS</v>
          </cell>
          <cell r="C3399" t="str">
            <v>H</v>
          </cell>
          <cell r="D3399">
            <v>18.34</v>
          </cell>
        </row>
        <row r="3400">
          <cell r="A3400">
            <v>53797</v>
          </cell>
          <cell r="B3400" t="str">
            <v>CAMINHAO CARROCERIA ABERTA,EM MADEIRA, TOCO, 170CV - 11T (VU=6ANOS) -MATERIAIS/OPERACAO</v>
          </cell>
          <cell r="C3400" t="str">
            <v>H</v>
          </cell>
          <cell r="D3400">
            <v>53.59</v>
          </cell>
        </row>
        <row r="3401">
          <cell r="A3401">
            <v>53798</v>
          </cell>
          <cell r="B3401" t="str">
            <v>CAMINHAO CARROCERIA ABERTA,EM MADEIRA, TOCO, 170CV - 11T (VU=6ANOS) -MAO-DE-OBRA DIURNA NA OPERACAO</v>
          </cell>
          <cell r="C3401" t="str">
            <v>H</v>
          </cell>
          <cell r="D3401">
            <v>8.43</v>
          </cell>
        </row>
        <row r="3402">
          <cell r="A3402">
            <v>53799</v>
          </cell>
          <cell r="B3402" t="str">
            <v>CAMINHAO CARROCERIA ABERTA,EM MADEIRA, TOCO, 170CV - 11T (VU=6ANOS) -CHI DIURNO - MAO-DE-OBRA NA OPERACAO NOTURNA</v>
          </cell>
          <cell r="C3402" t="str">
            <v>H</v>
          </cell>
          <cell r="D3402">
            <v>8.26</v>
          </cell>
        </row>
        <row r="3403">
          <cell r="A3403">
            <v>53800</v>
          </cell>
          <cell r="B3403" t="str">
            <v>USINA MISTURADORA DE SOLOS, DOSADORES TRIPLOS, CALHA VIBRATÓRIA, CAPACIDADE 200/500 TON, 201HP - MATERIAIS NA OPERAÇÃO</v>
          </cell>
          <cell r="C3403" t="str">
            <v>H</v>
          </cell>
          <cell r="D3403">
            <v>35.159999999999997</v>
          </cell>
        </row>
        <row r="3404">
          <cell r="A3404">
            <v>53801</v>
          </cell>
          <cell r="B3404" t="str">
            <v>USINA MISTURADORA DE SOLOS, DOSADORES TRIPLOS, CALHA VIBRATÓRIA, CAPCIDADE 200/500 TON, 201HP - MÃO-DE-OBRA NA OPERAÇÃO DIURNA</v>
          </cell>
          <cell r="C3404" t="str">
            <v>H</v>
          </cell>
          <cell r="D3404">
            <v>39.21</v>
          </cell>
        </row>
        <row r="3405">
          <cell r="A3405">
            <v>53802</v>
          </cell>
          <cell r="B3405" t="str">
            <v>VIBROACABADORA SOBRE ESTEIRAS POTENCIA MAX. 105CV CAPACIDADE ATE 450 T/H - MAO-DE-OBRA NA OPERACAO DIURNA</v>
          </cell>
          <cell r="C3405" t="str">
            <v>H</v>
          </cell>
          <cell r="D3405">
            <v>8.23</v>
          </cell>
        </row>
        <row r="3406">
          <cell r="A3406">
            <v>53803</v>
          </cell>
          <cell r="B3406" t="str">
            <v>VIBROACABADORA SOBRE ESTEIRAS POTENCIA MAX. 105CV CAPACIDADE ATE 450 T/H - MAO-DE-OBRA NA OPERACAO NOTURNA</v>
          </cell>
          <cell r="C3406" t="str">
            <v>H</v>
          </cell>
          <cell r="D3406">
            <v>9.8699999999999992</v>
          </cell>
        </row>
        <row r="3407">
          <cell r="A3407">
            <v>53804</v>
          </cell>
          <cell r="B3407" t="str">
            <v>VASSOURA MECÂNICA REBOCÁVEL C/ ESCOVA CILÍNDRICA LARGURA DE VARRIMENTO= 2,44M - MANUTENÇÃO</v>
          </cell>
          <cell r="C3407" t="str">
            <v>H</v>
          </cell>
          <cell r="D3407">
            <v>1.03</v>
          </cell>
        </row>
        <row r="3408">
          <cell r="A3408">
            <v>53805</v>
          </cell>
          <cell r="B3408" t="str">
            <v>TRATOR PNEUS TRAÇÃO 4X2, 82 CV, PESO C/ LASTRO 4,555 T - MAO-DE-OBRAOPERACAO NOTURNA</v>
          </cell>
          <cell r="C3408" t="str">
            <v>H</v>
          </cell>
          <cell r="D3408">
            <v>10.85</v>
          </cell>
        </row>
        <row r="3409">
          <cell r="A3409">
            <v>53806</v>
          </cell>
          <cell r="B3409" t="str">
            <v>TRATOR DE ESTEIRAS POTENCIA 165 HP, PESO OPERACIONAL 17,1T (VU=5ANOS)- MANUTENCAO</v>
          </cell>
          <cell r="C3409" t="str">
            <v>H</v>
          </cell>
          <cell r="D3409">
            <v>76.069999999999993</v>
          </cell>
        </row>
        <row r="3410">
          <cell r="A3410">
            <v>53807</v>
          </cell>
          <cell r="B3410" t="str">
            <v>TRATOR DE ESTEIRAS POTENCIA 165 HP, PESO OPERACIONAL 17,1T - MAO-DE-OBRA NA OPERACAO DIURNA</v>
          </cell>
          <cell r="C3410" t="str">
            <v>H</v>
          </cell>
          <cell r="D3410">
            <v>16.809999999999999</v>
          </cell>
        </row>
        <row r="3411">
          <cell r="A3411">
            <v>53808</v>
          </cell>
          <cell r="B3411" t="str">
            <v>TRATOR DE ESTEIRAS POTENCIA 165 HP, PESO OPERACIONAL 17,1T - MAO-DE-OBRA NA OPERACAO NOTURNA</v>
          </cell>
          <cell r="C3411" t="str">
            <v>H</v>
          </cell>
          <cell r="D3411">
            <v>10.85</v>
          </cell>
        </row>
        <row r="3412">
          <cell r="A3412">
            <v>53810</v>
          </cell>
          <cell r="B3412" t="str">
            <v>TRATOR DE ESTEIRAS 153HP PESO OPERACIONAL 15T, COM RODA MOTRIZ ELEVADA(VU=5ANOS) - MANUTENCAO</v>
          </cell>
          <cell r="C3412" t="str">
            <v>H</v>
          </cell>
          <cell r="D3412">
            <v>78.040000000000006</v>
          </cell>
        </row>
        <row r="3413">
          <cell r="A3413">
            <v>53811</v>
          </cell>
          <cell r="B3413" t="str">
            <v>TRATOR DE ESTEIRAS 153HP PESO OPERACIONAL 15T, COM RODA MOTRIZ ELEVADA- MA0-DE-OBRA NA OPERACAO DIURNA</v>
          </cell>
          <cell r="C3413" t="str">
            <v>H</v>
          </cell>
          <cell r="D3413">
            <v>9.0399999999999991</v>
          </cell>
        </row>
        <row r="3414">
          <cell r="A3414">
            <v>53812</v>
          </cell>
          <cell r="B3414" t="str">
            <v>TRATOR DE ESTEIRAS 153HP PESO OPERACIONAL 15T, COM RODA MOTRIZ ELEVADA- MA0-DE-OBRA NA OPERACAO NOTURNA</v>
          </cell>
          <cell r="C3414" t="str">
            <v>H</v>
          </cell>
          <cell r="D3414">
            <v>10.85</v>
          </cell>
        </row>
        <row r="3415">
          <cell r="A3415">
            <v>53813</v>
          </cell>
          <cell r="B3415" t="str">
            <v>TRATOR DE ESTEIRAS COM LAMINA - POTENCIA 305 HP - PESO OPERACIONAL 37T (VU=5ANOS) -DEPRECIACAO E JUROS</v>
          </cell>
          <cell r="C3415" t="str">
            <v>H</v>
          </cell>
          <cell r="D3415">
            <v>260.91000000000003</v>
          </cell>
        </row>
        <row r="3416">
          <cell r="A3416">
            <v>53814</v>
          </cell>
          <cell r="B3416" t="str">
            <v>TRATOR DE ESTEIRAS COM LAMINA - POTENCIA 305 HP - PESO OPERACIONAL 37T (VU=5ANOS) - MANUTENCAO</v>
          </cell>
          <cell r="C3416" t="str">
            <v>H</v>
          </cell>
          <cell r="D3416">
            <v>197.81</v>
          </cell>
        </row>
        <row r="3417">
          <cell r="A3417">
            <v>53815</v>
          </cell>
          <cell r="B3417" t="str">
            <v>TRATOR DE ESTEIRAS COM LAMINA - POTENCIA 305 HP - PESO OPERACIONAL 37T - MAO-DE-OBRA NA OPERACAO DIURNA</v>
          </cell>
          <cell r="C3417" t="str">
            <v>H</v>
          </cell>
          <cell r="D3417">
            <v>9.0399999999999991</v>
          </cell>
        </row>
        <row r="3418">
          <cell r="A3418">
            <v>53816</v>
          </cell>
          <cell r="B3418" t="str">
            <v>TRATOR SOBRE ESTEIRAS 305HP - MAO-DE-OBRA NA OPERACAO NOTURNA</v>
          </cell>
          <cell r="C3418" t="str">
            <v>H</v>
          </cell>
          <cell r="D3418">
            <v>10.85</v>
          </cell>
        </row>
        <row r="3419">
          <cell r="A3419">
            <v>53817</v>
          </cell>
          <cell r="B3419" t="str">
            <v>TRATOR DE ESTEIRAS 99HP, PESO OPERACIONAL 8,5T - MATERIAIS NA OPERACAO</v>
          </cell>
          <cell r="C3419" t="str">
            <v>H</v>
          </cell>
          <cell r="D3419">
            <v>32.979999999999997</v>
          </cell>
        </row>
        <row r="3420">
          <cell r="A3420">
            <v>53818</v>
          </cell>
          <cell r="B3420" t="str">
            <v>ROLO COMPACTADOR VIBRATÓRIO REBOCÁVEL AÇO LISO, PESO 4,7T, IMPACTO DINÂMICO 18,3T - DEPRECIAÇÃO E JUROS</v>
          </cell>
          <cell r="C3420" t="str">
            <v>H</v>
          </cell>
          <cell r="D3420">
            <v>7.86</v>
          </cell>
        </row>
        <row r="3421">
          <cell r="A3421">
            <v>53819</v>
          </cell>
          <cell r="B3421" t="str">
            <v>ROLO COMPACTADOR VIBRATÓRIO REBOCÁVEL AÇO LISO, PESO 4,7T, IMPACTO DINÂMICO 18,3T - CUSTO COM MATERIAIS NA OPERACAO</v>
          </cell>
          <cell r="C3421" t="str">
            <v>H</v>
          </cell>
          <cell r="D3421">
            <v>31.33</v>
          </cell>
        </row>
        <row r="3422">
          <cell r="A3422">
            <v>53820</v>
          </cell>
          <cell r="B3422" t="str">
            <v>ROLO COMPACTADOR VIBRATÓRIO REBOCÁVEL AÇO LISO, PESO 4,7T, IMPACTO DINÂMICO 18,3T - CUSTO COM MAO-DE-OBRA NA OPERACAO DIURNA</v>
          </cell>
          <cell r="C3422" t="str">
            <v>H</v>
          </cell>
          <cell r="D3422">
            <v>8.23</v>
          </cell>
        </row>
        <row r="3423">
          <cell r="A3423">
            <v>53821</v>
          </cell>
          <cell r="B3423" t="str">
            <v>ROLO COMPACTADOR VIBRATÓRIO REBOCÁVEL AÇO LISO, PESO 4,7T, IMPACTO DINÂMICO 18,3T - CUSTO COM MÃO -DE-OBRA NA OPERAÇÃO NOTURNA</v>
          </cell>
          <cell r="C3423" t="str">
            <v>H</v>
          </cell>
          <cell r="D3423">
            <v>9.8699999999999992</v>
          </cell>
        </row>
        <row r="3424">
          <cell r="A3424">
            <v>53822</v>
          </cell>
          <cell r="B3424" t="str">
            <v>ROLO COMPACTADOR VIBRATÓRIO TANDEM AÇO LISO, POTÊNCIA 58CV, PESO SEM/COM LASTRO 6,5/9,4 T - CUSTO COM MÃO-DE-OBRA NA OPERAÇÃO DIURNA</v>
          </cell>
          <cell r="C3424" t="str">
            <v>H</v>
          </cell>
          <cell r="D3424">
            <v>16.809999999999999</v>
          </cell>
        </row>
        <row r="3425">
          <cell r="A3425">
            <v>53823</v>
          </cell>
          <cell r="B3425" t="str">
            <v>ROLO COMPACTADOR DE PNEUS ESTÁTICO PARA ASFALTO, PRESSÃO VARIÁVEL, POTÊNCIA 99HP, PESO OPERACIONAL SEM/COM LASTRO 8,3/21,0 T - DEPRECIAÇÃO EJUROS</v>
          </cell>
          <cell r="C3425" t="str">
            <v>H</v>
          </cell>
          <cell r="D3425">
            <v>36.950000000000003</v>
          </cell>
        </row>
        <row r="3426">
          <cell r="A3426">
            <v>53824</v>
          </cell>
          <cell r="B3426" t="str">
            <v>ROLO COMPACTADOR DE PNEUS ESTATICO PARA ASFALTO, PRESSAO VARIAVEL, POTENCIA 99HP, PESO OPERACIONAL SEM/COM LASTRO 8,3/21,0 T - CUSTO COM MAO-DE-OBRA NA OPERACAO DIURNA</v>
          </cell>
          <cell r="C3426" t="str">
            <v>H</v>
          </cell>
          <cell r="D3426">
            <v>8.23</v>
          </cell>
        </row>
        <row r="3427">
          <cell r="A3427">
            <v>53825</v>
          </cell>
          <cell r="B3427" t="str">
            <v>ROLO COMPACTADOR DE PNEUS ESTÁTICO PARA ASFALTO, PRESSÃO VARIÁVEL, POTÊNCIA 99HP, PESO OPERACIONAL SEM/COM LASTRO 8,3/21,0 T - CUSTO COM MATERIAIS NA OPERAÇÃO NOTURNA</v>
          </cell>
          <cell r="C3427" t="str">
            <v>H</v>
          </cell>
          <cell r="D3427">
            <v>20.170000000000002</v>
          </cell>
        </row>
        <row r="3428">
          <cell r="A3428">
            <v>53826</v>
          </cell>
          <cell r="B3428" t="str">
            <v>RETRO-ESCAVADEIRA, 74HP (VU=6 ANOS)- MÃO DE OBRA/OPERAÇÃO</v>
          </cell>
          <cell r="C3428" t="str">
            <v>H</v>
          </cell>
          <cell r="D3428">
            <v>7.47</v>
          </cell>
        </row>
        <row r="3429">
          <cell r="A3429">
            <v>53827</v>
          </cell>
          <cell r="B3429" t="str">
            <v>CAMINHAO TOCO, 177CV - 14T (VU=6ANOS) (NAO INCLUI CARROCERIA) - CUSTOHORARIO DE MATERIAIS NA OPERACAO</v>
          </cell>
          <cell r="C3429" t="str">
            <v>H</v>
          </cell>
          <cell r="D3429">
            <v>54.41</v>
          </cell>
        </row>
        <row r="3430">
          <cell r="A3430">
            <v>53828</v>
          </cell>
          <cell r="B3430" t="str">
            <v>CAMINHAO TOCO, 177CV - 14T (VU=6ANOS) (NAO INCLUI CARROCERIA) - MAO-DE-OBRA DIURNA NA OPERACAO</v>
          </cell>
          <cell r="C3430" t="str">
            <v>H</v>
          </cell>
          <cell r="D3430">
            <v>8.43</v>
          </cell>
        </row>
        <row r="3431">
          <cell r="A3431">
            <v>53829</v>
          </cell>
          <cell r="B3431" t="str">
            <v>CAMINHAO TOCO, 170CV - 11T (VU=6ANOS) (NAO INCLUI CARROCERIA) - CUSTOHORARIO DE MATERIAIS NA OPERACAO</v>
          </cell>
          <cell r="C3431" t="str">
            <v>H</v>
          </cell>
          <cell r="D3431">
            <v>53.59</v>
          </cell>
        </row>
        <row r="3432">
          <cell r="A3432">
            <v>53830</v>
          </cell>
          <cell r="B3432" t="str">
            <v>CAMINHAO TOCO, 170CV - 11T (VU=6ANOS) (NAO INCLUI CARROCERIA) - MAO-DE-OBRA NA OPERACAO NOTURNA</v>
          </cell>
          <cell r="C3432" t="str">
            <v>H</v>
          </cell>
          <cell r="D3432">
            <v>10.11</v>
          </cell>
        </row>
        <row r="3433">
          <cell r="A3433">
            <v>53831</v>
          </cell>
          <cell r="B3433" t="str">
            <v>CAMINHAO PIPA 10000L TRUCADO, 208CV - 21,1T (VU=6ANOS) (INCLUI TANQUEDE ACO PARA TRANSPORTE DE AGUA E MOTOBOMBA CENTRIFUGA A GASOLINA 3,5CV) - CUSTO HORARIO DE MATERIAIS NA OPERACAO</v>
          </cell>
          <cell r="C3433" t="str">
            <v>H</v>
          </cell>
          <cell r="D3433">
            <v>54.85</v>
          </cell>
        </row>
        <row r="3434">
          <cell r="A3434">
            <v>53832</v>
          </cell>
          <cell r="B3434" t="str">
            <v>CAMINHAO PIPA 10000L TRUCADO, 208CV - 21,1T (VU=6ANOS) (INCLUI TANQUEDE ACO PARA TRANSPORTE DE AGUA E MOTOBOMBA CENTRIFUGA A GASOLINA 3,5CV) - MAO-DE-OBRA DIURNA NA OPERACAO</v>
          </cell>
          <cell r="C3434" t="str">
            <v>H</v>
          </cell>
          <cell r="D3434">
            <v>8.43</v>
          </cell>
        </row>
        <row r="3435">
          <cell r="A3435">
            <v>53833</v>
          </cell>
          <cell r="B3435" t="str">
            <v>DISTRIBUIDOR DE AGREGADO TIPO DOSADOR REBOCAVEL COM 4 PNEUS COM LARGURA 3,66 M - DEPRECIACAO E JUROS</v>
          </cell>
          <cell r="C3435" t="str">
            <v>H</v>
          </cell>
          <cell r="D3435">
            <v>8.98</v>
          </cell>
        </row>
        <row r="3436">
          <cell r="A3436">
            <v>53834</v>
          </cell>
          <cell r="B3436" t="str">
            <v>DISTRIBUIDOR DE AGREGADO TIPO DOSADOR REBOCAVEL COM 4 PNEUS COM LARGURA 3,66 M - MANUTENCAO</v>
          </cell>
          <cell r="C3436" t="str">
            <v>H</v>
          </cell>
          <cell r="D3436">
            <v>3.26</v>
          </cell>
        </row>
        <row r="3437">
          <cell r="A3437">
            <v>53835</v>
          </cell>
          <cell r="B3437" t="str">
            <v>DISTRIBUIDOR DE BETUME COM TANQUE DE 2500L, REBOCAVEL, PNEUMATICO COMMOTOR A GASOLINA 3,4HP - DEPRECIACAO E JUROS</v>
          </cell>
          <cell r="C3437" t="str">
            <v>H</v>
          </cell>
          <cell r="D3437">
            <v>10.48</v>
          </cell>
        </row>
        <row r="3438">
          <cell r="A3438">
            <v>53836</v>
          </cell>
          <cell r="B3438" t="str">
            <v>DISTRIBUIDOR DE ASFALTO MONTADO SOBRE CAMINHAO TOCO 162 HP, COM TANQUEISOLADO 6 M3 COM BARRA ESPARGIDORA DE 3,66 M - DEPRECIACAO E JUROS</v>
          </cell>
          <cell r="C3438" t="str">
            <v>H</v>
          </cell>
          <cell r="D3438">
            <v>46.22</v>
          </cell>
        </row>
        <row r="3439">
          <cell r="A3439">
            <v>53837</v>
          </cell>
          <cell r="B3439" t="str">
            <v>DISTRIBUIDOR DE ASFALTO MONTADO SOBRE CAMINHAO TOCO 162 HP, COM TANQUEISOLADO 6 M3 COM BARRA ESPARGIDORA DE 3,66 M - CUSTO C/ MATERIAIS NAOPERACAO</v>
          </cell>
          <cell r="C3439" t="str">
            <v>H</v>
          </cell>
          <cell r="D3439">
            <v>80.38</v>
          </cell>
        </row>
        <row r="3440">
          <cell r="A3440">
            <v>53840</v>
          </cell>
          <cell r="B3440" t="str">
            <v>GRADE ARADORA COM 20 DISCOS DE 24 " SOBRE PNEUS - DEPRECIACAO E JUROS</v>
          </cell>
          <cell r="C3440" t="str">
            <v>H</v>
          </cell>
          <cell r="D3440">
            <v>3.64</v>
          </cell>
        </row>
        <row r="3441">
          <cell r="A3441">
            <v>53841</v>
          </cell>
          <cell r="B3441" t="str">
            <v>GRADE ARADORA COM 20 DISCOS DE 24 " SOBRE PNEUS - MANUTENCAO</v>
          </cell>
          <cell r="C3441" t="str">
            <v>H</v>
          </cell>
          <cell r="D3441">
            <v>1.21</v>
          </cell>
        </row>
        <row r="3442">
          <cell r="A3442">
            <v>53842</v>
          </cell>
          <cell r="B3442" t="str">
            <v>LANCA ELEVATORIA TELESCOPICA DE ACIONAMENTO HIDRAULICO, CAPACIDADE DECARGA 30.000 KG, COM CESTO, MONTADA SOBRE CAMINHAO TRUCADO - CUSTO COMMA0-DE-OBRA NA OPERACAO NOTURNA - DEPRECIACAO E JUROS</v>
          </cell>
          <cell r="C3442" t="str">
            <v>H</v>
          </cell>
          <cell r="D3442">
            <v>143.58000000000001</v>
          </cell>
        </row>
        <row r="3443">
          <cell r="A3443">
            <v>53843</v>
          </cell>
          <cell r="B3443" t="str">
            <v>LANCA ELEVATORIA TELESCOPICA DE ACIONAMENTO HIDRAULICO, CAPACIDADE DECARGA 30.000 KG, COM CESTO, MONTADA SOBRE CAMINHAO TRUCADO - CUSTO COMMA0-DE-OBRA NA OPERACAO DIURNA</v>
          </cell>
          <cell r="C3443" t="str">
            <v>H</v>
          </cell>
          <cell r="D3443">
            <v>8.43</v>
          </cell>
        </row>
        <row r="3444">
          <cell r="A3444">
            <v>53844</v>
          </cell>
          <cell r="B3444" t="str">
            <v>LANCA ELEVATORIA TELESCOPICA DE ACIONAMENTO HIDRAULICO, CAPACIDADE DECARGA 30.000 KG, COM CESTO, MONTADA SOBRE CAMINHAO TRUCADO - CUSTO COMMA0-DE-OBRA NA OPERACAO NOTURNA</v>
          </cell>
          <cell r="C3444" t="str">
            <v>H</v>
          </cell>
          <cell r="D3444">
            <v>10.11</v>
          </cell>
        </row>
        <row r="3445">
          <cell r="A3445">
            <v>53845</v>
          </cell>
          <cell r="B3445" t="str">
            <v>GUINDASTE MUNK COM CESTO, CARGA MAXIMA 5,75T (A 2M) E 2,3T ( A 5M), ALTURA MAXIMA = 7,9M, MONTADO SOBRE CAMINHAO DE CARROCERIA 162HP - DEPRECIACAO E JUROS</v>
          </cell>
          <cell r="C3445" t="str">
            <v>H</v>
          </cell>
          <cell r="D3445">
            <v>25.51</v>
          </cell>
        </row>
        <row r="3446">
          <cell r="A3446">
            <v>53846</v>
          </cell>
          <cell r="B3446" t="str">
            <v>GUINDASTE MUNK COM CESTO, CARGA MAXIMA 5,75T (A 2M) E 2,3T ( A 5M), ALTURA MAXIMA = 7,9M, MONTADO SOBRE CAMINHAO DE CARROCERIA 162HP - CUSTOCOM MATERIAIS NA OPERACAO</v>
          </cell>
          <cell r="C3446" t="str">
            <v>H</v>
          </cell>
          <cell r="D3446">
            <v>53.59</v>
          </cell>
        </row>
        <row r="3447">
          <cell r="A3447">
            <v>53847</v>
          </cell>
          <cell r="B3447" t="str">
            <v>GUINDASTE MUNK COM CESTO, CARGA MAXIMA 5,75T (A 2M) E 2,3T ( A 5M), ALTURA MAXIMA = 7,9M, MONTADO SOBRE CAMINHAO DE CARROCERIA FORD 162HP -CUSTO COM MA0-DE-0BRA NA OPERACAO DIURNA</v>
          </cell>
          <cell r="C3447" t="str">
            <v>H</v>
          </cell>
          <cell r="D3447">
            <v>8.43</v>
          </cell>
        </row>
        <row r="3448">
          <cell r="A3448">
            <v>53848</v>
          </cell>
          <cell r="B3448" t="str">
            <v>GUINDASTE MUNK COM CESTO, CARGA MAXIMA 5,75T (A 2M) E 2,3T ( A 5M), ALTURA MAXIMA = 7,9M, MONTADO SOBRE CAMINHAO DE CARROCERIA FORD 162HP -CUSTO C/MA0-DE-0BRA NA OPERCAO NOTURNA</v>
          </cell>
          <cell r="C3448" t="str">
            <v>H</v>
          </cell>
          <cell r="D3448">
            <v>10.11</v>
          </cell>
        </row>
        <row r="3449">
          <cell r="A3449">
            <v>53849</v>
          </cell>
          <cell r="B3449" t="str">
            <v>MOTONIVELADORA 140HP PESO OPERACIONAL 12,5T - CUSTO COM MATERIAIS NAOPERACAO</v>
          </cell>
          <cell r="C3449" t="str">
            <v>H</v>
          </cell>
          <cell r="D3449">
            <v>57.71</v>
          </cell>
        </row>
        <row r="3450">
          <cell r="A3450">
            <v>53850</v>
          </cell>
          <cell r="B3450" t="str">
            <v>MOTONIVELADORA 140HP PESO OPERACIONAL 12,5T - MAO-DE-OBRA NA OPERACAODIURNA</v>
          </cell>
          <cell r="C3450" t="str">
            <v>H</v>
          </cell>
          <cell r="D3450">
            <v>9.02</v>
          </cell>
        </row>
        <row r="3451">
          <cell r="A3451">
            <v>53851</v>
          </cell>
          <cell r="B3451" t="str">
            <v>MOTONIVELADORA 140HP -MAO-DE-OBRA NA OPERACAO NOTURNA</v>
          </cell>
          <cell r="C3451" t="str">
            <v>H</v>
          </cell>
          <cell r="D3451">
            <v>10.82</v>
          </cell>
        </row>
        <row r="3452">
          <cell r="A3452">
            <v>53852</v>
          </cell>
          <cell r="B3452" t="str">
            <v>MOTOSCRAPER 270HP -CUSTO COM MA0-DE-0BRA NA OPERACAO NOTURNA</v>
          </cell>
          <cell r="C3452" t="str">
            <v>H</v>
          </cell>
          <cell r="D3452">
            <v>9.8699999999999992</v>
          </cell>
        </row>
        <row r="3453">
          <cell r="A3453">
            <v>53853</v>
          </cell>
          <cell r="B3453" t="str">
            <v>MOTOSCRAPER 270HP - CUSTO C/MATERIAIS NA OPERACAO</v>
          </cell>
          <cell r="C3453" t="str">
            <v>H</v>
          </cell>
          <cell r="D3453">
            <v>111.29</v>
          </cell>
        </row>
        <row r="3454">
          <cell r="A3454">
            <v>53854</v>
          </cell>
          <cell r="B3454" t="str">
            <v>MOTOSCRAPER 270HP - CUSTO C/MAO-DE-OBRA NA OPERACAO DIURNA</v>
          </cell>
          <cell r="C3454" t="str">
            <v>H</v>
          </cell>
          <cell r="D3454">
            <v>8.23</v>
          </cell>
        </row>
        <row r="3455">
          <cell r="A3455">
            <v>53855</v>
          </cell>
          <cell r="B3455" t="str">
            <v>MOTOSCRAPER 270HP - CUSTO C/MAO-DE-OBRA NA OPERACAO NOTURNA</v>
          </cell>
          <cell r="C3455" t="str">
            <v>H</v>
          </cell>
          <cell r="D3455">
            <v>9.8699999999999992</v>
          </cell>
        </row>
        <row r="3456">
          <cell r="A3456">
            <v>53856</v>
          </cell>
          <cell r="B3456" t="str">
            <v>PA CARREGADEIRA SOBRE RODAS 105 HP - CAPACIDADE DA CACAMBA 1,4 A 1,7 M3 - PESO OPERACIONAL 9.100 KG (VU=5ANOS) - DEPRECIACAO E JUROS</v>
          </cell>
          <cell r="C3456" t="str">
            <v>H</v>
          </cell>
          <cell r="D3456">
            <v>40.03</v>
          </cell>
        </row>
        <row r="3457">
          <cell r="A3457">
            <v>53857</v>
          </cell>
          <cell r="B3457" t="str">
            <v>PA CARREGADEIRA SOBRE RODAS 105 HP - CAPACIDADE DA CACAMBA 1,4 A 1,7 M3 - PESO OPERACIONAL 9.100 KG (VU=5ANOS) - MANUTENCAO</v>
          </cell>
          <cell r="C3457" t="str">
            <v>H</v>
          </cell>
          <cell r="D3457">
            <v>30.35</v>
          </cell>
        </row>
        <row r="3458">
          <cell r="A3458">
            <v>53858</v>
          </cell>
          <cell r="B3458" t="str">
            <v>PA CARREGADEIRA SOBRE RODAS 105 HP - CAPACIDADE DA CACAMBA 1,4 A 1,7 M3 - PESO OPERACIONAL 9.100 KG - CUSTO C/ MATERIAIS NA OPERACAO</v>
          </cell>
          <cell r="C3458" t="str">
            <v>H</v>
          </cell>
          <cell r="D3458">
            <v>41.22</v>
          </cell>
        </row>
        <row r="3459">
          <cell r="A3459">
            <v>53859</v>
          </cell>
          <cell r="B3459" t="str">
            <v>PA CARREGADEIRA SOBRE RODAS 105 HP - CAPACIDADE DA CACAMBA 1,4 A 1,7 M3 - PESO OPERACIONAL 9.100 KG - CUSTO C/ MAO-DE-OBRA NA OPERACAO DIURNA</v>
          </cell>
          <cell r="C3459" t="str">
            <v>H</v>
          </cell>
          <cell r="D3459">
            <v>8.85</v>
          </cell>
        </row>
        <row r="3460">
          <cell r="A3460">
            <v>53860</v>
          </cell>
          <cell r="B3460" t="str">
            <v>PA CARREGADEIRA SOBRE RODAS 105 HP - CAPACIDADE DA CACAMBA 1,4 A 1,7 M3 - PESO OPERACIONAL 9.100 KG - CUSTO C/ MAO-DE-OBRA NA OPERACAO NOTURNA</v>
          </cell>
          <cell r="C3460" t="str">
            <v>H</v>
          </cell>
          <cell r="D3460">
            <v>10.62</v>
          </cell>
        </row>
        <row r="3461">
          <cell r="A3461">
            <v>53861</v>
          </cell>
          <cell r="B3461" t="str">
            <v>PA CARREGADEIRA SOBRE RODAS 180 HP - CAPACIDADE DA CACAMBA. 2,5 A 3,3M3 - PESO OPERACIONAL 17.428 (VU=5ANOS) - MANUTENCAO</v>
          </cell>
          <cell r="C3461" t="str">
            <v>H</v>
          </cell>
          <cell r="D3461">
            <v>57</v>
          </cell>
        </row>
        <row r="3462">
          <cell r="A3462">
            <v>53862</v>
          </cell>
          <cell r="B3462" t="str">
            <v>ROLO COMPACTADOR VIBRATÓRIO DE UM CILINDRO AÇO LISO, POTÊNCIA 80HP, PESO OPERACIONAL 8,1T - CUSTO DA MÃO-DE-OBRA NA OPERAÇÃO DIURNA</v>
          </cell>
          <cell r="C3462" t="str">
            <v>H</v>
          </cell>
          <cell r="D3462">
            <v>20.65</v>
          </cell>
        </row>
        <row r="3463">
          <cell r="A3463">
            <v>53863</v>
          </cell>
          <cell r="B3463" t="str">
            <v>MARTELETE OU ROMPEDOR PNEUMÁTICO MANUAL 28KG, FREQUENCIA DE IMPACTO 1230/MINUTO - MANUTENÇÃO</v>
          </cell>
          <cell r="C3463" t="str">
            <v>H</v>
          </cell>
          <cell r="D3463">
            <v>2.06</v>
          </cell>
        </row>
        <row r="3464">
          <cell r="A3464">
            <v>53864</v>
          </cell>
          <cell r="B3464" t="str">
            <v>COMPRESSOR DE AR REBOCAVEL, DESCARGA LIVRE EFETIVA 180PCM, PRESSAO DETRABALHO 102 PSI, MOTOR A DIESEL 89CV - DEPRECIACAO E JUROS</v>
          </cell>
          <cell r="C3464" t="str">
            <v>H</v>
          </cell>
          <cell r="D3464">
            <v>11.86</v>
          </cell>
        </row>
        <row r="3465">
          <cell r="A3465">
            <v>53865</v>
          </cell>
          <cell r="B3465" t="str">
            <v>COMPRESSOR DE AR REBOCAVEL, DESCARGA LIVRE EFETIVA 180PCM, PRESSAO DETRABALHO 102 PSI, MOTOR A DIESEL 89CV - CUSTO HORARIO DE MATERIAIS NAOPERACAO</v>
          </cell>
          <cell r="C3465" t="str">
            <v>H</v>
          </cell>
          <cell r="D3465">
            <v>32.979999999999997</v>
          </cell>
        </row>
        <row r="3466">
          <cell r="A3466">
            <v>53866</v>
          </cell>
          <cell r="B3466" t="str">
            <v>BOMBA ELETRICA SUBMERSA MONOFASICA 3CV - MATERIAIS NA OPERACAO</v>
          </cell>
          <cell r="C3466" t="str">
            <v>H</v>
          </cell>
          <cell r="D3466">
            <v>1.04</v>
          </cell>
        </row>
        <row r="3467">
          <cell r="A3467">
            <v>53867</v>
          </cell>
          <cell r="B3467" t="str">
            <v>COMPACTADOR DE SOLOS COM PLACA VIBRATORIA, 46X51CM, 5HP, 156KG, DIESEL, IMPACTO DINAMICO 1700KG - MAO-DE-OBRA NOTURNA NA OPERACAO</v>
          </cell>
          <cell r="C3467" t="str">
            <v>H</v>
          </cell>
          <cell r="D3467">
            <v>8.23</v>
          </cell>
        </row>
        <row r="3468">
          <cell r="A3468">
            <v>53868</v>
          </cell>
          <cell r="B3468" t="str">
            <v>ROLO COMPACTADOR VIBRATÓRIO PÉ DE CARNEIRO, OPERADO POR CONTROLE REMOTO, POTÊNCIA 17HP, PESO OPERACIONAL 1,65T - CHI NOTURNO</v>
          </cell>
          <cell r="C3468" t="str">
            <v>CHI-N</v>
          </cell>
          <cell r="D3468">
            <v>5.66</v>
          </cell>
        </row>
        <row r="3469">
          <cell r="A3469">
            <v>53869</v>
          </cell>
          <cell r="B3469" t="str">
            <v>GRADE ARADORA COM 20 DISCOS DE 24 " SOBRE PNEUS - CHI NOTURNO</v>
          </cell>
          <cell r="C3469" t="str">
            <v>CHI-N</v>
          </cell>
          <cell r="D3469">
            <v>3.64</v>
          </cell>
        </row>
        <row r="3470">
          <cell r="A3470">
            <v>53879</v>
          </cell>
          <cell r="B3470" t="str">
            <v>CUSTOS C/MATERIAL NA OPERACAO-ROLO COMPACTADOR PNEUS MULLER AP-23AUTO-PROPELIDO 111HP PESO SEM/COM LASTRO 8/23T</v>
          </cell>
          <cell r="C3470" t="str">
            <v>H</v>
          </cell>
          <cell r="D3470">
            <v>45.75</v>
          </cell>
        </row>
        <row r="3471">
          <cell r="A3471">
            <v>53881</v>
          </cell>
          <cell r="B3471" t="str">
            <v>CAMINHAO BASCULANTE - 5,0 M3 - 170CV - 11,24T (VU=5ANOS) - MANUTENCAO</v>
          </cell>
          <cell r="C3471" t="str">
            <v>H</v>
          </cell>
          <cell r="D3471">
            <v>24.97</v>
          </cell>
        </row>
        <row r="3472">
          <cell r="A3472">
            <v>53882</v>
          </cell>
          <cell r="B3472" t="str">
            <v>CAMINHAO PIPA 6000L TOCO, 162CV - 7,5T (VU=6ANOS) (INCLUI TANQUE DE ACO PARA TRANSPORTE DE AGUA) - MANUTENCAO</v>
          </cell>
          <cell r="C3472" t="str">
            <v>H</v>
          </cell>
          <cell r="D3472">
            <v>6.26</v>
          </cell>
        </row>
        <row r="3473">
          <cell r="A3473">
            <v>55147</v>
          </cell>
          <cell r="B3473" t="str">
            <v>MAO-DE-OBRA NA OPERACAO-ROLO COMPACTADOR PNEUS MULLER AP-23 111HPAUTO-PROPELIDO PESO SEM/COM LASTRO 8/23T</v>
          </cell>
          <cell r="C3473" t="str">
            <v>H</v>
          </cell>
          <cell r="D3473">
            <v>24.68</v>
          </cell>
        </row>
        <row r="3474">
          <cell r="A3474">
            <v>55255</v>
          </cell>
          <cell r="B3474" t="str">
            <v>EXTRUSORA DE GUIAS E SARJETAS 14HP - CUSTOS COM MATERIAL NA OPERACAO DIURNA</v>
          </cell>
          <cell r="C3474" t="str">
            <v>H</v>
          </cell>
          <cell r="D3474">
            <v>4.63</v>
          </cell>
        </row>
        <row r="3475">
          <cell r="A3475">
            <v>55263</v>
          </cell>
          <cell r="B3475" t="str">
            <v>ROLO COMPACTADOR PNEUMATICO AUTO-PROPELIDO 111HP 8/23T - CUSTOS COMMATERIAL NA OPERACAO</v>
          </cell>
          <cell r="C3475" t="str">
            <v>H</v>
          </cell>
          <cell r="D3475">
            <v>45.75</v>
          </cell>
        </row>
        <row r="3476">
          <cell r="A3476">
            <v>55264</v>
          </cell>
          <cell r="B3476" t="str">
            <v>TRATOR DE PNEUS 110 A 126 HP - MAO-DE-OBRA NA OPERACAO NOTURNA</v>
          </cell>
          <cell r="C3476" t="str">
            <v>H</v>
          </cell>
          <cell r="D3476">
            <v>20.170000000000002</v>
          </cell>
        </row>
        <row r="3477">
          <cell r="A3477">
            <v>65695</v>
          </cell>
          <cell r="B3477" t="str">
            <v>ROLO COMPACTADOR PNEUMATICO AUTOPROPELIDO 111HP 11TON - CUSTOS COM MATERIAL NA OPERACAO DIURNA</v>
          </cell>
          <cell r="C3477" t="str">
            <v>H</v>
          </cell>
          <cell r="D3477">
            <v>45.75</v>
          </cell>
        </row>
        <row r="3478">
          <cell r="A3478">
            <v>67825</v>
          </cell>
          <cell r="B3478" t="str">
            <v>CAMINHAO BASCULANTE COM 4,0 M3, 8,5 T - 152 CV - CUSTOS COM MATERIALNA OPERACAO</v>
          </cell>
          <cell r="C3478" t="str">
            <v>H</v>
          </cell>
          <cell r="D3478">
            <v>56.06</v>
          </cell>
        </row>
        <row r="3479">
          <cell r="A3479">
            <v>67826</v>
          </cell>
          <cell r="B3479" t="str">
            <v>CAMINHAO BASCULANTE -4,0 M3 - 152CV - 8,5T (CHP)</v>
          </cell>
          <cell r="C3479" t="str">
            <v>CHP</v>
          </cell>
          <cell r="D3479">
            <v>104.16</v>
          </cell>
        </row>
        <row r="3480">
          <cell r="A3480">
            <v>67827</v>
          </cell>
          <cell r="B3480" t="str">
            <v>CAMINHAO TOCO BASCULANTE 152CV, 4M3, 8,5T (CHI)</v>
          </cell>
          <cell r="C3480" t="str">
            <v>CHI</v>
          </cell>
          <cell r="D3480">
            <v>30.71</v>
          </cell>
        </row>
        <row r="3481">
          <cell r="A3481">
            <v>73286</v>
          </cell>
          <cell r="B3481" t="str">
            <v>DEPRECIAO E JUROS-AQUECEDOR DE FLUIDO TERMICO C/CALDEIRA</v>
          </cell>
          <cell r="C3481" t="str">
            <v>H</v>
          </cell>
          <cell r="D3481">
            <v>5.22</v>
          </cell>
        </row>
        <row r="3482">
          <cell r="A3482">
            <v>73287</v>
          </cell>
          <cell r="B3482" t="str">
            <v>DEPRECIACAO/TANQUE ESTACIONARIO FERLEX TAA-SERPENTINA CAP. 30.000L</v>
          </cell>
          <cell r="C3482" t="str">
            <v>H</v>
          </cell>
          <cell r="D3482">
            <v>5.22</v>
          </cell>
        </row>
        <row r="3483">
          <cell r="A3483">
            <v>73288</v>
          </cell>
          <cell r="B3483" t="str">
            <v>CUSTOS C/MATERIAL NA OPERACAO/TANQUE ESTACIONARIO FERLEX TAA-SERPENT.CAP. 30.000L</v>
          </cell>
          <cell r="C3483" t="str">
            <v>H</v>
          </cell>
          <cell r="D3483">
            <v>392.12</v>
          </cell>
        </row>
        <row r="3484">
          <cell r="A3484">
            <v>73290</v>
          </cell>
          <cell r="B3484" t="str">
            <v>JUROS/TANQUE ESTACIONARIO FERLEX TAA-SERPENTINA CAP.30.000L</v>
          </cell>
          <cell r="C3484" t="str">
            <v>H</v>
          </cell>
          <cell r="D3484">
            <v>1.97</v>
          </cell>
        </row>
        <row r="3485">
          <cell r="A3485">
            <v>73291</v>
          </cell>
          <cell r="B3485" t="str">
            <v>MANUTENCAO-AQUECEDOR DE FLUIDO TERMICO C/CALDEIRA</v>
          </cell>
          <cell r="C3485" t="str">
            <v>H</v>
          </cell>
          <cell r="D3485">
            <v>2.4300000000000002</v>
          </cell>
        </row>
        <row r="3486">
          <cell r="A3486">
            <v>73292</v>
          </cell>
          <cell r="B3486" t="str">
            <v>MANUTENCAO/TANQUE ESTACIONARIO FERLEX TAA-SERPENTINA CAP. 30.000L</v>
          </cell>
          <cell r="C3486" t="str">
            <v>H</v>
          </cell>
          <cell r="D3486">
            <v>2.61</v>
          </cell>
        </row>
        <row r="3487">
          <cell r="A3487">
            <v>73293</v>
          </cell>
          <cell r="B3487" t="str">
            <v>CONCRETO DOSADO 15 MPA SOMENTE MATERIAIS INCL 5% PERDAS</v>
          </cell>
          <cell r="C3487" t="str">
            <v>M3</v>
          </cell>
          <cell r="D3487">
            <v>246.66</v>
          </cell>
        </row>
        <row r="3488">
          <cell r="A3488">
            <v>73294</v>
          </cell>
          <cell r="B3488" t="str">
            <v>BETONEIRA MOTOR GAS P/320L MIST SECA (CP) CARREG MEC E TAMBOR REVERSI-VEL - EXCL OPERADOR</v>
          </cell>
          <cell r="C3488" t="str">
            <v>H</v>
          </cell>
          <cell r="D3488">
            <v>8.1300000000000008</v>
          </cell>
        </row>
        <row r="3489">
          <cell r="A3489">
            <v>73295</v>
          </cell>
          <cell r="B3489" t="str">
            <v>BETONEIRA MOTOR GAS P/320L MIST SECA (CI) CARREG MEC E TAMBOR REVERSI-VEL - EXCL OPERADOR</v>
          </cell>
          <cell r="C3489" t="str">
            <v>H</v>
          </cell>
          <cell r="D3489">
            <v>1.2</v>
          </cell>
        </row>
        <row r="3490">
          <cell r="A3490">
            <v>73296</v>
          </cell>
          <cell r="B3490" t="str">
            <v>ALUGUEL ELEVADOR EQUIPADO P/TRANSP CONCR A 10M ALT-CP-S/OPERADOR COMGUINCHO DE 10CV 16M TORRE DESMONTAVEL CACAMBA AUTOMATICA DE 550L FUNILP/DESCARGA E SILO DE ESPERA DE 1000L</v>
          </cell>
          <cell r="C3490" t="str">
            <v>H</v>
          </cell>
          <cell r="D3490">
            <v>7.6</v>
          </cell>
        </row>
        <row r="3491">
          <cell r="A3491">
            <v>73297</v>
          </cell>
          <cell r="B3491" t="str">
            <v>CONCRETO DOSADO 10 MPA SOMENTE MATERIAIS INCL 5% PERDAS</v>
          </cell>
          <cell r="C3491" t="str">
            <v>M3</v>
          </cell>
          <cell r="D3491">
            <v>229.35</v>
          </cell>
        </row>
        <row r="3492">
          <cell r="A3492">
            <v>73298</v>
          </cell>
          <cell r="B3492" t="str">
            <v>VIBRADOR DE IMERSAO MOTOR ELETR 2CV (CP) TUBO DE 48X48 C/MANGOTEDE 5M COMP -EXCL OPERADOR</v>
          </cell>
          <cell r="C3492" t="str">
            <v>H</v>
          </cell>
          <cell r="D3492">
            <v>1.22</v>
          </cell>
        </row>
        <row r="3493">
          <cell r="A3493">
            <v>73299</v>
          </cell>
          <cell r="B3493" t="str">
            <v>VIBRADOR DE IMERSAO MOTOR ELETR 2CV (CI) TUBO 48X480MM C/MANGOTEDE 5M COMP - EXCL OPERADOR</v>
          </cell>
          <cell r="C3493" t="str">
            <v>H</v>
          </cell>
          <cell r="D3493">
            <v>0.75</v>
          </cell>
        </row>
        <row r="3494">
          <cell r="A3494">
            <v>73300</v>
          </cell>
          <cell r="B3494" t="str">
            <v>ALUGUEL ELEVADOR EQUIPADO P/TRANSP CONCR A 10M ALT-CI-S/OPERADOR COMGUINCHO DE 10CV 16M TORRE DESMONTAVEL CACAMBA AUTOMATICA DE 550L FUNILP/DESCARGA E SILO ESPERA DE 1000L</v>
          </cell>
          <cell r="C3494" t="str">
            <v>H</v>
          </cell>
          <cell r="D3494">
            <v>4.01</v>
          </cell>
        </row>
        <row r="3495">
          <cell r="A3495">
            <v>73301</v>
          </cell>
          <cell r="B3495" t="str">
            <v>ESCORAMENTO FORMAS ATE 3,30M</v>
          </cell>
          <cell r="C3495" t="str">
            <v>M3</v>
          </cell>
          <cell r="D3495">
            <v>5.36</v>
          </cell>
        </row>
        <row r="3496">
          <cell r="A3496">
            <v>73302</v>
          </cell>
          <cell r="B3496" t="str">
            <v>FORMA MADEIRA 1,4 VEZES PINHO 3A ESP=2,5CM P/PECAS CONCRETOARMADO INCL FORN MATERIAIS E DESMOLDAGEM EXCL ESCORAMENTO.</v>
          </cell>
          <cell r="C3496" t="str">
            <v>M2</v>
          </cell>
          <cell r="D3496">
            <v>35.54</v>
          </cell>
        </row>
        <row r="3497">
          <cell r="A3497">
            <v>73303</v>
          </cell>
          <cell r="B3497" t="str">
            <v>DEPRECIAO E JUROS - GRUPO GERADOR 150 KVA</v>
          </cell>
          <cell r="C3497" t="str">
            <v>H</v>
          </cell>
          <cell r="D3497">
            <v>3.83</v>
          </cell>
        </row>
        <row r="3498">
          <cell r="A3498">
            <v>73304</v>
          </cell>
          <cell r="B3498" t="str">
            <v>CUSTOS COMBUSTIVEL + MATERIAL DISTRIBUIDOR DE AGREGADO SPRE*</v>
          </cell>
          <cell r="C3498" t="str">
            <v>H</v>
          </cell>
          <cell r="D3498">
            <v>40.35</v>
          </cell>
        </row>
        <row r="3499">
          <cell r="A3499">
            <v>73305</v>
          </cell>
          <cell r="B3499" t="str">
            <v>DISTRIBUIDOR DE AGREGADOS AUTOPROPELIDO CAP 3 M3, A DIESEL, 6 CC, 140CV - JUROS</v>
          </cell>
          <cell r="C3499" t="str">
            <v>H</v>
          </cell>
          <cell r="D3499">
            <v>29.83</v>
          </cell>
        </row>
        <row r="3500">
          <cell r="A3500">
            <v>73306</v>
          </cell>
          <cell r="B3500" t="str">
            <v>ALUGUEL CAMINHAO BASCUL NO TOCO 5M3 MOTOR DIESEL 132CV (CP) C/MOTORISTA</v>
          </cell>
          <cell r="C3500" t="str">
            <v>H</v>
          </cell>
          <cell r="D3500">
            <v>75.17</v>
          </cell>
        </row>
        <row r="3501">
          <cell r="A3501">
            <v>73307</v>
          </cell>
          <cell r="B3501" t="str">
            <v>MANUTENCAO - GRUPO GERADOR 150 KVA</v>
          </cell>
          <cell r="C3501" t="str">
            <v>H</v>
          </cell>
          <cell r="D3501">
            <v>1.35</v>
          </cell>
        </row>
        <row r="3502">
          <cell r="A3502">
            <v>73308</v>
          </cell>
          <cell r="B3502" t="str">
            <v>DISTRIBUIDOR DE AGREGADOS AUTOPROPELIDO CAP 3 M3, A DIESEL, 6 CC, 140CV - DEPRECIACAO</v>
          </cell>
          <cell r="C3502" t="str">
            <v>H</v>
          </cell>
          <cell r="D3502">
            <v>79.010000000000005</v>
          </cell>
        </row>
        <row r="3503">
          <cell r="A3503">
            <v>73309</v>
          </cell>
          <cell r="B3503" t="str">
            <v>ROLO COMPACTADOR VIBRATORIO PE DE CARNEIRO PARA SOLOS, POTENCIA 80HP,PESO MÁXIMO OPERACIONAL 8,8T - DEPRECIACAO</v>
          </cell>
          <cell r="C3503" t="str">
            <v>H</v>
          </cell>
          <cell r="D3503">
            <v>17.41</v>
          </cell>
        </row>
        <row r="3504">
          <cell r="A3504">
            <v>73310</v>
          </cell>
          <cell r="B3504" t="str">
            <v>CUSTO HORARIO COM DEPRECIACAO E JUROS-RETRO-ESCAVADEIRA SOBRE RODAS -CASE 580 H - 74 HP</v>
          </cell>
          <cell r="C3504" t="str">
            <v>H</v>
          </cell>
          <cell r="D3504">
            <v>23.53</v>
          </cell>
        </row>
        <row r="3505">
          <cell r="A3505">
            <v>73311</v>
          </cell>
          <cell r="B3505" t="str">
            <v>CUSTOS C/MATERIAL OPERACAO - GRUPO GERADOR 150 KVA</v>
          </cell>
          <cell r="C3505" t="str">
            <v>H</v>
          </cell>
          <cell r="D3505">
            <v>74.2</v>
          </cell>
        </row>
        <row r="3506">
          <cell r="A3506">
            <v>73312</v>
          </cell>
          <cell r="B3506" t="str">
            <v>DISTRIBUIDOR DE AGREGADOS AUTOPROPELIDO CAP 3 M3, A DIESEL, 6 CC, 140CV - MANUTENCAO</v>
          </cell>
          <cell r="C3506" t="str">
            <v>H</v>
          </cell>
          <cell r="D3506">
            <v>39.5</v>
          </cell>
        </row>
        <row r="3507">
          <cell r="A3507">
            <v>73313</v>
          </cell>
          <cell r="B3507" t="str">
            <v>ROLO COMPACTADOR VIBRATORIO PE DE CARNEIRO PARA SOLOS, POTENCIA 80HP,PESO MÁXIMO OPERACIONAL 8,8T - JUROS</v>
          </cell>
          <cell r="C3507" t="str">
            <v>H</v>
          </cell>
          <cell r="D3507">
            <v>8.6999999999999993</v>
          </cell>
        </row>
        <row r="3508">
          <cell r="A3508">
            <v>73314</v>
          </cell>
          <cell r="B3508" t="str">
            <v>CUSTO HORARIO COM MAO-DE-OBRA NA OPERACAO DIURNA-RETRO-ESCAVADEIRA SO-BRE RODAS - CASE 580 H - 74 HP</v>
          </cell>
          <cell r="C3508" t="str">
            <v>H</v>
          </cell>
          <cell r="D3508">
            <v>16.809999999999999</v>
          </cell>
        </row>
        <row r="3509">
          <cell r="A3509">
            <v>73315</v>
          </cell>
          <cell r="B3509" t="str">
            <v>CUSTOS COMBUSTIVEL + MATERIAL NA OPERACAO DE ROLO VIBRATORIO TT SPV 84PE-DE-CARNEIRO</v>
          </cell>
          <cell r="C3509" t="str">
            <v>H</v>
          </cell>
          <cell r="D3509">
            <v>68.010000000000005</v>
          </cell>
        </row>
        <row r="3510">
          <cell r="A3510">
            <v>73316</v>
          </cell>
          <cell r="B3510" t="str">
            <v>CUSTO HORARIO COM MANUTENCAO-RETRO-ESCAVADEIRA SOBRE RODAS - CASE 580H - 74 HP</v>
          </cell>
          <cell r="C3510" t="str">
            <v>H</v>
          </cell>
          <cell r="D3510">
            <v>13.67</v>
          </cell>
        </row>
        <row r="3511">
          <cell r="A3511">
            <v>73317</v>
          </cell>
          <cell r="B3511" t="str">
            <v>CUSTO HORARIO COM MATERIAIS NA OPERACAO-RETRO-ESCAVADEIRA SOBRE RODAS- CASE 580 H - 74 HP</v>
          </cell>
          <cell r="C3511" t="str">
            <v>H</v>
          </cell>
          <cell r="D3511">
            <v>34.619999999999997</v>
          </cell>
        </row>
        <row r="3512">
          <cell r="A3512">
            <v>73318</v>
          </cell>
          <cell r="B3512" t="str">
            <v>TRATOR CARREGADEIRA E RETRO-ESCAVADEIRA DIESEL 75CV (CP) INCL OPERADOR-CAPAC CACAMBA 0,76M3</v>
          </cell>
          <cell r="C3512" t="str">
            <v>H</v>
          </cell>
          <cell r="D3512">
            <v>84.83</v>
          </cell>
        </row>
        <row r="3513">
          <cell r="A3513">
            <v>73319</v>
          </cell>
          <cell r="B3513" t="str">
            <v>CUSTO HORARIO COM DEPRECIACAO E JUROS - COMPRESSOR ATLAS COPCO - XA80170 PCM 80 HP</v>
          </cell>
          <cell r="C3513" t="str">
            <v>H</v>
          </cell>
          <cell r="D3513">
            <v>11.86</v>
          </cell>
        </row>
        <row r="3514">
          <cell r="A3514">
            <v>73320</v>
          </cell>
          <cell r="B3514" t="str">
            <v>TRATOR CARREGADEIRA E RETRO-ESCAVADEIRA DIESEL 75CV (CI) INCL OPERADOR-CAPAC CACAMBA 0,76M3</v>
          </cell>
          <cell r="C3514" t="str">
            <v>H</v>
          </cell>
          <cell r="D3514">
            <v>32.43</v>
          </cell>
        </row>
        <row r="3515">
          <cell r="A3515">
            <v>73321</v>
          </cell>
          <cell r="B3515" t="str">
            <v>GRUPO GERADOR TRANSPORTAVEL SOBRE RODAS 60/66KVA (CP) DIESEL 85CV(1.800RPM) - EXCL OPERADOR</v>
          </cell>
          <cell r="C3515" t="str">
            <v>H</v>
          </cell>
          <cell r="D3515">
            <v>42.6</v>
          </cell>
        </row>
        <row r="3516">
          <cell r="A3516">
            <v>73322</v>
          </cell>
          <cell r="B3516" t="str">
            <v>CUSTO HORARIO COM MATERIAIS NA OPERACAO - COMPRESSOR ATLAS COPCO - XA80 170 PCM 80 HP</v>
          </cell>
          <cell r="C3516" t="str">
            <v>H</v>
          </cell>
          <cell r="D3516">
            <v>32.979999999999997</v>
          </cell>
        </row>
        <row r="3517">
          <cell r="A3517">
            <v>73323</v>
          </cell>
          <cell r="B3517" t="str">
            <v>CUSTO HORARIO COM MANUTENCAO - COMPRESSOR ATLAS COPCO - XA80 170 PCM80 HP</v>
          </cell>
          <cell r="C3517" t="str">
            <v>H</v>
          </cell>
          <cell r="D3517">
            <v>2.41</v>
          </cell>
        </row>
        <row r="3518">
          <cell r="A3518">
            <v>73324</v>
          </cell>
          <cell r="B3518" t="str">
            <v>CARREGADOR FRONTAL RODAS DIESEL 100CV CAPAC RASA 1,30M3 (CP) INCLOPERADOR</v>
          </cell>
          <cell r="C3518" t="str">
            <v>H</v>
          </cell>
          <cell r="D3518">
            <v>103.54</v>
          </cell>
        </row>
        <row r="3519">
          <cell r="A3519">
            <v>73325</v>
          </cell>
          <cell r="B3519" t="str">
            <v>CUSTO HORARIO COM MAO-DE-OBRA NA OPERACAO DIURNA - COMPRESSOR ATLAS COPCO - XA80 170 PCM 80 HP</v>
          </cell>
          <cell r="C3519" t="str">
            <v>H</v>
          </cell>
          <cell r="D3519">
            <v>5.6</v>
          </cell>
        </row>
        <row r="3520">
          <cell r="A3520">
            <v>73326</v>
          </cell>
          <cell r="B3520" t="str">
            <v>ALUGUEL CAMINHAO BASCUL NO TOCO 5M3 MOTOR DIESEL 132CV (CI) C/MOTORISTA</v>
          </cell>
          <cell r="C3520" t="str">
            <v>H</v>
          </cell>
          <cell r="D3520">
            <v>24.92</v>
          </cell>
        </row>
        <row r="3521">
          <cell r="A3521">
            <v>73327</v>
          </cell>
          <cell r="B3521" t="str">
            <v>CUSTO HORARIO COM MAO-DE-OBRA NA OPERACAO DIURNA - MARTELETE OU ROMPE-DOR ATLAS COPCO - TEX 31</v>
          </cell>
          <cell r="C3521" t="str">
            <v>H</v>
          </cell>
          <cell r="D3521">
            <v>9.52</v>
          </cell>
        </row>
        <row r="3522">
          <cell r="A3522">
            <v>73328</v>
          </cell>
          <cell r="B3522" t="str">
            <v>ACO CA-50 B DIAM DE 5/8" A 1" ( MEDIA )</v>
          </cell>
          <cell r="C3522" t="str">
            <v>KG</v>
          </cell>
          <cell r="D3522">
            <v>3.62</v>
          </cell>
        </row>
        <row r="3523">
          <cell r="A3523">
            <v>73329</v>
          </cell>
          <cell r="B3523" t="str">
            <v>CUSTO HORARIO C/ DEPRECIACAO E JUROS - CAMINHAO CARROCERIA MERCEDESBENZ - 1418/48 184 HP</v>
          </cell>
          <cell r="C3523" t="str">
            <v>H</v>
          </cell>
          <cell r="D3523">
            <v>16.329999999999998</v>
          </cell>
        </row>
        <row r="3524">
          <cell r="A3524">
            <v>73330</v>
          </cell>
          <cell r="B3524" t="str">
            <v>CARREGADOR FRONTAL RODAS DIESEL 100CV CAPAC RASA 1,30M3 (CI) INCLOPERADOR</v>
          </cell>
          <cell r="C3524" t="str">
            <v>H</v>
          </cell>
          <cell r="D3524">
            <v>43.85</v>
          </cell>
        </row>
        <row r="3525">
          <cell r="A3525">
            <v>73331</v>
          </cell>
          <cell r="B3525" t="str">
            <v>VIBRADOR DE IMERSAO MOTOR GAS 3,5CV (CP) TUBO 48X480MM C/MANGOTEDE 5M COMP - EXCL OPERADOR</v>
          </cell>
          <cell r="C3525" t="str">
            <v>H</v>
          </cell>
          <cell r="D3525">
            <v>3.42</v>
          </cell>
        </row>
        <row r="3526">
          <cell r="A3526">
            <v>73332</v>
          </cell>
          <cell r="B3526" t="str">
            <v>CUSTO HORARIO COM MANUTENCAO - MARTELETE OU ROMPEDOR ATLAS COPCO - TEX31</v>
          </cell>
          <cell r="C3526" t="str">
            <v>H</v>
          </cell>
          <cell r="D3526">
            <v>2.06</v>
          </cell>
        </row>
        <row r="3527">
          <cell r="A3527">
            <v>73333</v>
          </cell>
          <cell r="B3527" t="str">
            <v>GRUPO GERADOR C/POTENCIA 1450W/110V C.A OU 12V C.C. (CI) GAS 3,4HP(3.600RPM) DE 4 TEMPOS REFRIGERACAO A AR - EXCL OPERADOR</v>
          </cell>
          <cell r="C3527" t="str">
            <v>H</v>
          </cell>
          <cell r="D3527">
            <v>0.69</v>
          </cell>
        </row>
        <row r="3528">
          <cell r="A3528">
            <v>73334</v>
          </cell>
          <cell r="B3528" t="str">
            <v>BETONEIRA DIESEL P/580L MIST SECA (CP) CARREG MEC E TAMBOR REVERSIVELEXCL OPERADOR</v>
          </cell>
          <cell r="C3528" t="str">
            <v>H</v>
          </cell>
          <cell r="D3528">
            <v>14.36</v>
          </cell>
        </row>
        <row r="3529">
          <cell r="A3529">
            <v>73335</v>
          </cell>
          <cell r="B3529" t="str">
            <v>CUSTO HORARIO C/ MANUTENCAO - CAMINHAO CARROCERIA MERCEDES BENZ -1418/48 184 HP</v>
          </cell>
          <cell r="C3529" t="str">
            <v>H</v>
          </cell>
          <cell r="D3529">
            <v>8.1199999999999992</v>
          </cell>
        </row>
        <row r="3530">
          <cell r="A3530">
            <v>73336</v>
          </cell>
          <cell r="B3530" t="str">
            <v>USINA MIST A FRIO CAPAC 50T/H (CP) INCL EQUIPE DE OPERACAO</v>
          </cell>
          <cell r="C3530" t="str">
            <v>H</v>
          </cell>
          <cell r="D3530">
            <v>213.87</v>
          </cell>
        </row>
        <row r="3531">
          <cell r="A3531">
            <v>73337</v>
          </cell>
          <cell r="B3531" t="str">
            <v>CUSTO HORARIO COM DEPRECIACAO E JUROS - MARTELETE OU ROMPEDOR ATLAS COPCO - TEX 31</v>
          </cell>
          <cell r="C3531" t="str">
            <v>H</v>
          </cell>
          <cell r="D3531">
            <v>1.56</v>
          </cell>
        </row>
        <row r="3532">
          <cell r="A3532">
            <v>73338</v>
          </cell>
          <cell r="B3532" t="str">
            <v>COMPRESSOR AR PORTATIL/REBOCAVEL DESC 170PCM DIESEL 40CV (CI) PRESSAODE TRABALHO DE 102PSI - EXCL OPERADOR</v>
          </cell>
          <cell r="C3532" t="str">
            <v>H</v>
          </cell>
          <cell r="D3532">
            <v>7.34</v>
          </cell>
        </row>
        <row r="3533">
          <cell r="A3533">
            <v>73339</v>
          </cell>
          <cell r="B3533" t="str">
            <v>TRATOR DE PNEUS MOTOR DIESEL 61CV (CI) INCL OPERADOR</v>
          </cell>
          <cell r="C3533" t="str">
            <v>H</v>
          </cell>
          <cell r="D3533">
            <v>16.52</v>
          </cell>
        </row>
        <row r="3534">
          <cell r="A3534">
            <v>73340</v>
          </cell>
          <cell r="B3534" t="str">
            <v>CUSTO HORARIO C/ MATERIAIS NA OPERACAO - CAMINHAO CARROCERIA MERCEDESBENZ - 1418/48 HP</v>
          </cell>
          <cell r="C3534" t="str">
            <v>H</v>
          </cell>
          <cell r="D3534">
            <v>75.84</v>
          </cell>
        </row>
        <row r="3535">
          <cell r="A3535">
            <v>73341</v>
          </cell>
          <cell r="B3535" t="str">
            <v>GUINDAUTO CAPAC 3,5T APROX 2M ALCANCE VERT 7M (CP) SOBRE CHASSIS DECAMINHAO (EXCL ESTE) EXCL OPERADOR</v>
          </cell>
          <cell r="C3535" t="str">
            <v>H</v>
          </cell>
          <cell r="D3535">
            <v>19.21</v>
          </cell>
        </row>
        <row r="3536">
          <cell r="A3536">
            <v>73342</v>
          </cell>
          <cell r="B3536" t="str">
            <v>CUSTO HORARIO C/ MAO-DE-OBRA NA OPERACAO DIURNA - CAMINHAO CARROCERIAMERCEDES BENZ - 1418/48 184 HP</v>
          </cell>
          <cell r="C3536" t="str">
            <v>H</v>
          </cell>
          <cell r="D3536">
            <v>6.64</v>
          </cell>
        </row>
        <row r="3537">
          <cell r="A3537">
            <v>73343</v>
          </cell>
          <cell r="B3537" t="str">
            <v>VIBRADOR DE IMERSAO MOTOR GAS 3,5CV TUBO DE 48X480MM (CI) C/MANGOTEDE 5M COMP -EXCL OPERADOR</v>
          </cell>
          <cell r="C3537" t="str">
            <v>H</v>
          </cell>
          <cell r="D3537">
            <v>0.7</v>
          </cell>
        </row>
        <row r="3538">
          <cell r="A3538">
            <v>73344</v>
          </cell>
          <cell r="B3538" t="str">
            <v>GRUPO GERADOR ESTACIONARIO C/ALTERNADOR 125/145KVA (CP) DIESEL 165CVEXCL OPERADOR</v>
          </cell>
          <cell r="C3538" t="str">
            <v>H</v>
          </cell>
          <cell r="D3538">
            <v>88.76</v>
          </cell>
        </row>
        <row r="3539">
          <cell r="A3539">
            <v>73345</v>
          </cell>
          <cell r="B3539" t="str">
            <v>ROLO COMPACTADOR TANDEM 5 A 10T DIESEL 58,5CV (CI) INCL OPERADOR</v>
          </cell>
          <cell r="C3539" t="str">
            <v>H</v>
          </cell>
          <cell r="D3539">
            <v>28.13</v>
          </cell>
        </row>
        <row r="3540">
          <cell r="A3540">
            <v>73347</v>
          </cell>
          <cell r="B3540" t="str">
            <v>CORTE ACO CA-50B OU CA 50-A DIAM 8,0 A 12,5MM</v>
          </cell>
          <cell r="C3540" t="str">
            <v>KG</v>
          </cell>
          <cell r="D3540">
            <v>1.67</v>
          </cell>
        </row>
        <row r="3541">
          <cell r="A3541">
            <v>73348</v>
          </cell>
          <cell r="B3541" t="str">
            <v>CUSTO HORARIO C/ DEPRECIACAO E JUROS - GUINDASTE AUTOPROPELIDO MADAL- MD 10 A 45 HP</v>
          </cell>
          <cell r="C3541" t="str">
            <v>H</v>
          </cell>
          <cell r="D3541">
            <v>29.82</v>
          </cell>
        </row>
        <row r="3542">
          <cell r="A3542">
            <v>73349</v>
          </cell>
          <cell r="B3542" t="str">
            <v>BARRA ACO CA-50B DIAM ACIMA 12,5MM</v>
          </cell>
          <cell r="C3542" t="str">
            <v>KG</v>
          </cell>
          <cell r="D3542">
            <v>4.18</v>
          </cell>
        </row>
        <row r="3543">
          <cell r="A3543">
            <v>73351</v>
          </cell>
          <cell r="B3543" t="str">
            <v>ALVENARIA TIJOLO FURADO 10X20X20CM, 1/2 VEZ, C/ ARGAMASSA DE CIM /SABRO, E JUNTAS DE 1,0CM</v>
          </cell>
          <cell r="C3543" t="str">
            <v>M2</v>
          </cell>
          <cell r="D3543">
            <v>26.89</v>
          </cell>
        </row>
        <row r="3544">
          <cell r="A3544">
            <v>73352</v>
          </cell>
          <cell r="B3544" t="str">
            <v>CUSTO HORARIO C/ DEPRECIACAO E JUROS - GUINCHO 8 T MUNCK - 640/18S/ CAMINHAO MERCEDES BENZ 1418/51 184 HP</v>
          </cell>
          <cell r="C3544" t="str">
            <v>H</v>
          </cell>
          <cell r="D3544">
            <v>7.17</v>
          </cell>
        </row>
        <row r="3545">
          <cell r="A3545">
            <v>73353</v>
          </cell>
          <cell r="B3545" t="str">
            <v>COMPACTADOR DE PNEUS AUTO-PROPULSOR DIESEL 76HP C/7 PNEUS-CI- PESO5,5/20T INCL OPERADOR</v>
          </cell>
          <cell r="C3545" t="str">
            <v>H</v>
          </cell>
          <cell r="D3545">
            <v>43.24</v>
          </cell>
        </row>
        <row r="3546">
          <cell r="A3546">
            <v>73354</v>
          </cell>
          <cell r="B3546" t="str">
            <v>MAQUINA DE JUNTAS GAS 8,25CV PART MANUAL (CI) INCL OPERADOR</v>
          </cell>
          <cell r="C3546" t="str">
            <v>H</v>
          </cell>
          <cell r="D3546">
            <v>9.5500000000000007</v>
          </cell>
        </row>
        <row r="3547">
          <cell r="A3547">
            <v>73355</v>
          </cell>
          <cell r="B3547" t="str">
            <v>ALUGUEL CAMINHAO CARROC FIXA TOCO 7,5T MOTOR DIESEL 132CV (CF) C/MOTORISTA</v>
          </cell>
          <cell r="C3547" t="str">
            <v>H</v>
          </cell>
          <cell r="D3547">
            <v>33.35</v>
          </cell>
        </row>
        <row r="3548">
          <cell r="A3548">
            <v>73356</v>
          </cell>
          <cell r="B3548" t="str">
            <v>BARRA ACO CA-50B DIAM 8,0 A 12,5MM</v>
          </cell>
          <cell r="C3548" t="str">
            <v>KG</v>
          </cell>
          <cell r="D3548">
            <v>4.3899999999999997</v>
          </cell>
        </row>
        <row r="3549">
          <cell r="A3549">
            <v>73357</v>
          </cell>
          <cell r="B3549" t="str">
            <v>ESCAV MANUAL VALA/CAVA MAT 1A CAT ATE 1,50M EXCL ESG/ESCOR(AREIA ARGILA OU PICARRA)</v>
          </cell>
          <cell r="C3549" t="str">
            <v>M3</v>
          </cell>
          <cell r="D3549">
            <v>24</v>
          </cell>
        </row>
        <row r="3550">
          <cell r="A3550">
            <v>73358</v>
          </cell>
          <cell r="B3550" t="str">
            <v>CONCRETO DOSADO 20 MPA SOMENTE MATERIAIS INCL 5% PERDAS.</v>
          </cell>
          <cell r="C3550" t="str">
            <v>M3</v>
          </cell>
          <cell r="D3550">
            <v>265.74</v>
          </cell>
        </row>
        <row r="3551">
          <cell r="A3551">
            <v>73359</v>
          </cell>
          <cell r="B3551" t="str">
            <v>CUSTO HORARIO C/ MANUTENCAO - GUINDASTE AUTOPROPELIDO MADAL -MD 10A 45 HP</v>
          </cell>
          <cell r="C3551" t="str">
            <v>H</v>
          </cell>
          <cell r="D3551">
            <v>17.48</v>
          </cell>
        </row>
        <row r="3552">
          <cell r="A3552">
            <v>73361</v>
          </cell>
          <cell r="B3552" t="str">
            <v>CONCRETO CICLOPICO C/CONC DOS RAC 10 MPA 30% PED DE MAO INCLTRANSP HORIZ C/CARRINHOS ATE 20M E COLOCACAO.</v>
          </cell>
          <cell r="C3552" t="str">
            <v>M3</v>
          </cell>
          <cell r="D3552">
            <v>275.5</v>
          </cell>
        </row>
        <row r="3553">
          <cell r="A3553">
            <v>73362</v>
          </cell>
          <cell r="B3553" t="str">
            <v>LANCAMENTO CONCRETO P/PECAS S/ARMAD PROD 7 M3/H INCL APENASTRANSP HORIZ C/CARRINHOS ATE 20M COLOCACAO ADENS E ACAB.</v>
          </cell>
          <cell r="C3553" t="str">
            <v>M3</v>
          </cell>
          <cell r="D3553">
            <v>30.07</v>
          </cell>
        </row>
        <row r="3554">
          <cell r="A3554">
            <v>73363</v>
          </cell>
          <cell r="B3554" t="str">
            <v>EMBOCO ARGAMASSA CIMENTO AREIA 1:2 E=1,5CM INCL CHAPISCO 1:3 E=9MM</v>
          </cell>
          <cell r="C3554" t="str">
            <v>M2</v>
          </cell>
          <cell r="D3554">
            <v>16.920000000000002</v>
          </cell>
        </row>
        <row r="3555">
          <cell r="A3555">
            <v>73364</v>
          </cell>
          <cell r="B3555" t="str">
            <v>TANQUE ESTACIONARIO FERLEX TAA-SERPENTINA CAP. 30.000L</v>
          </cell>
          <cell r="C3555" t="str">
            <v>CHP</v>
          </cell>
          <cell r="D3555">
            <v>401.92</v>
          </cell>
        </row>
        <row r="3556">
          <cell r="A3556">
            <v>73365</v>
          </cell>
          <cell r="B3556" t="str">
            <v>CUSTO HORARIO C/ MANUTENCAO - GUINCHO 8 T MUNCK - 640/18 S/ CAMINHAOMERCEDES BENZ 1418/51 184 HP</v>
          </cell>
          <cell r="C3556" t="str">
            <v>H</v>
          </cell>
          <cell r="D3556">
            <v>3.56</v>
          </cell>
        </row>
        <row r="3557">
          <cell r="A3557">
            <v>73366</v>
          </cell>
          <cell r="B3557" t="str">
            <v>ROLO VIBRATORIO LISO 7T AUTO-PROPULSOR DIESEL 76,5H (CI) INCL OPERADORLARG TOTAL 2,015M</v>
          </cell>
          <cell r="C3557" t="str">
            <v>H</v>
          </cell>
          <cell r="D3557">
            <v>34.9</v>
          </cell>
        </row>
        <row r="3558">
          <cell r="A3558">
            <v>73367</v>
          </cell>
          <cell r="B3558" t="str">
            <v>ROMPEDOR PNEUNATICO 32,6KG CONSUMO AR 38,8L (CI) S/OPERADOR PONTEIRAE MANGUEIRA - FREQUENCIA DE IMPACTOS 1110 IMP/MIN</v>
          </cell>
          <cell r="C3558" t="str">
            <v>H</v>
          </cell>
          <cell r="D3558">
            <v>1.93</v>
          </cell>
        </row>
        <row r="3559">
          <cell r="A3559">
            <v>73368</v>
          </cell>
          <cell r="B3559" t="str">
            <v>GUINDAUTO CAPAC 3,5T APROX 2M ALCANCE VERT 7M (CI) SOBRE CHASSI DECAMINHAO (EXCL ESTE) EXCL OPERADOR</v>
          </cell>
          <cell r="C3559" t="str">
            <v>H</v>
          </cell>
          <cell r="D3559">
            <v>16.989999999999998</v>
          </cell>
        </row>
        <row r="3560">
          <cell r="A3560">
            <v>73370</v>
          </cell>
          <cell r="B3560" t="str">
            <v>TRANSPORTE QQ NAT CAM BASCULANTE 30 KM/H 8.00 T EXCL DESPE-SA CARGA/DESC ESPERA DO CAMINHAO/SERVENTE/E OU EQUIP AUX.</v>
          </cell>
          <cell r="C3560" t="str">
            <v>T/KM</v>
          </cell>
          <cell r="D3560">
            <v>0.75</v>
          </cell>
        </row>
        <row r="3561">
          <cell r="A3561">
            <v>73371</v>
          </cell>
          <cell r="B3561" t="str">
            <v>ROLO COMPACTADOR TANDEM 5 A 10T DIESEL 58,5CV (CP) INCL OPERADOR</v>
          </cell>
          <cell r="C3561" t="str">
            <v>H</v>
          </cell>
          <cell r="D3561">
            <v>58.73</v>
          </cell>
        </row>
        <row r="3562">
          <cell r="A3562">
            <v>73372</v>
          </cell>
          <cell r="B3562" t="str">
            <v>PINHO DE TERCEIRA 1" X 12" E 1" X 9"</v>
          </cell>
          <cell r="C3562" t="str">
            <v>M2</v>
          </cell>
          <cell r="D3562">
            <v>17.02</v>
          </cell>
        </row>
        <row r="3563">
          <cell r="A3563">
            <v>73373</v>
          </cell>
          <cell r="B3563" t="str">
            <v>CUSTO HORARIO C/ MATERIAIS NA OPERACAO - GUINDASTE AUTOPROPELIDO MADAL- MD 10A 45 HP</v>
          </cell>
          <cell r="C3563" t="str">
            <v>H</v>
          </cell>
          <cell r="D3563">
            <v>18.55</v>
          </cell>
        </row>
        <row r="3564">
          <cell r="A3564">
            <v>73374</v>
          </cell>
          <cell r="B3564" t="str">
            <v>USINA PRE-MISTURADORA DE SOLOS CAPAC 350/600T/H (CF) INCL EQUIPEDE OPERACAO</v>
          </cell>
          <cell r="C3564" t="str">
            <v>H</v>
          </cell>
          <cell r="D3564">
            <v>179.38</v>
          </cell>
        </row>
        <row r="3565">
          <cell r="A3565">
            <v>73375</v>
          </cell>
          <cell r="B3565" t="str">
            <v>CORTE ACO CA-5AB OU CA 50-A DIAM ACIMA 12,5MM</v>
          </cell>
          <cell r="C3565" t="str">
            <v>KG</v>
          </cell>
          <cell r="D3565">
            <v>1.43</v>
          </cell>
        </row>
        <row r="3566">
          <cell r="A3566">
            <v>73376</v>
          </cell>
          <cell r="B3566" t="str">
            <v>CUSTO HORARIO C/ MAO-DE-OBRA NA OPERACAO DIURNA - GUINCHO 8 T MUNCK -640/18 S/ CAMINHAO MERCEDES BENZ 1418/51 184 HP</v>
          </cell>
          <cell r="C3566" t="str">
            <v>H</v>
          </cell>
          <cell r="D3566">
            <v>6.64</v>
          </cell>
        </row>
        <row r="3567">
          <cell r="A3567">
            <v>73377</v>
          </cell>
          <cell r="B3567" t="str">
            <v>VIBRO-ACABADORA ASF SOBRE ESTEIRA DIESEL 69CV (CI) C/EXTENSAO P/PAVI-MENTO - INCL OPERADOR E AUXILIAR</v>
          </cell>
          <cell r="C3567" t="str">
            <v>H</v>
          </cell>
          <cell r="D3567">
            <v>121.41</v>
          </cell>
        </row>
        <row r="3568">
          <cell r="A3568">
            <v>73378</v>
          </cell>
          <cell r="B3568" t="str">
            <v>ROMPEDOR PNEUMATICO 32,6KG CONSUMO AR 38,8L (CP) S/OPERADOR PONTEIRAE MANGUEIRA-FREQUENCIA DE IMPACTO DE 1110 IMP/MIN</v>
          </cell>
          <cell r="C3568" t="str">
            <v>H</v>
          </cell>
          <cell r="D3568">
            <v>2.67</v>
          </cell>
        </row>
        <row r="3569">
          <cell r="A3569">
            <v>73379</v>
          </cell>
          <cell r="B3569" t="str">
            <v>ESCAVADEIRA HIDR DIESEL 92CV CAPAC 0,78M3 (CP) INCL OPERADOR - COM3 BRACOS ARTICULADOS BRACO INTERMEDIARIO AJUSTAVEL EM 3 POSICOES</v>
          </cell>
          <cell r="C3569" t="str">
            <v>H</v>
          </cell>
          <cell r="D3569">
            <v>152.56</v>
          </cell>
        </row>
        <row r="3570">
          <cell r="A3570">
            <v>73380</v>
          </cell>
          <cell r="B3570" t="str">
            <v>VIBRO-ACABADORA ASF SOBRE ESTEIRA DIESEL 69CV (CP) C/EXTENSAO P/PAVI-MENTO - INCL OPERADOR E AUXILIAR</v>
          </cell>
          <cell r="C3570" t="str">
            <v>H</v>
          </cell>
          <cell r="D3570">
            <v>206.54</v>
          </cell>
        </row>
        <row r="3571">
          <cell r="A3571">
            <v>73381</v>
          </cell>
          <cell r="B3571" t="str">
            <v>CONCRETO DOSADO 25 MPA SOMENTE MATERIAIS INCL 5% PERDAS.</v>
          </cell>
          <cell r="C3571" t="str">
            <v>M3</v>
          </cell>
          <cell r="D3571">
            <v>281.41000000000003</v>
          </cell>
        </row>
        <row r="3572">
          <cell r="A3572">
            <v>73382</v>
          </cell>
          <cell r="B3572" t="str">
            <v>CUSTO HORARIO C/ MAO-DE-OBRA NA OPERACAO DIURNA - GUINDASTEAUTOPROPELIDO MADAL - MD 10A 45 HP</v>
          </cell>
          <cell r="C3572" t="str">
            <v>H</v>
          </cell>
          <cell r="D3572">
            <v>6.64</v>
          </cell>
        </row>
        <row r="3573">
          <cell r="A3573">
            <v>73383</v>
          </cell>
          <cell r="B3573" t="str">
            <v>CUSTO HORARIO C/ MATERIAIS NA OPERACAO - GUINCHO 8 T MUNCK - 640/18S/ CAMINHAO MERCEDES BENZ 1418/51 184 HP</v>
          </cell>
          <cell r="C3573" t="str">
            <v>H</v>
          </cell>
          <cell r="D3573">
            <v>70.069999999999993</v>
          </cell>
        </row>
        <row r="3574">
          <cell r="A3574">
            <v>73384</v>
          </cell>
          <cell r="B3574" t="str">
            <v>PREPARO DE CONCRETO COM MISTURA E AMASSAMENTO EM 2 BETONEIRAS 600L COMPRODUCAO DE 7M3/H EXCL MATERIAIS.</v>
          </cell>
          <cell r="C3574" t="str">
            <v>M3</v>
          </cell>
          <cell r="D3574">
            <v>24.39</v>
          </cell>
        </row>
        <row r="3575">
          <cell r="A3575">
            <v>73385</v>
          </cell>
          <cell r="B3575" t="str">
            <v>ESCAVADEIRA HIDR DIESEL 92CV CAPAC 0,78M3 (CI) INCL OPERADOR-COM3BRACOS ARTICULADOS AJUSTAVEIS EM 3 POSICOES</v>
          </cell>
          <cell r="C3575" t="str">
            <v>H</v>
          </cell>
          <cell r="D3575">
            <v>65.069999999999993</v>
          </cell>
        </row>
        <row r="3576">
          <cell r="A3576">
            <v>73386</v>
          </cell>
          <cell r="B3576" t="str">
            <v>ALUGUEL CAMINHAO BASCUL NO TOCO 4M3 DMOTOR DIESEL 85CV (CI) C/MOTORISTA</v>
          </cell>
          <cell r="C3576" t="str">
            <v>H</v>
          </cell>
          <cell r="D3576">
            <v>24.92</v>
          </cell>
        </row>
        <row r="3577">
          <cell r="A3577">
            <v>73387</v>
          </cell>
          <cell r="B3577" t="str">
            <v>GRUPO GERADOR C/POTENCIA 1450W/110V C.A OU 12V C.C. (CP) GAS 3,4HPREFRIGERADO A AR - EXCL OPERADOR</v>
          </cell>
          <cell r="C3577" t="str">
            <v>H</v>
          </cell>
          <cell r="D3577">
            <v>6.99</v>
          </cell>
        </row>
        <row r="3578">
          <cell r="A3578">
            <v>73388</v>
          </cell>
          <cell r="B3578" t="str">
            <v>COMPRESSOR AR PORTATIL/REBOCAVEL DESC 170PCM DIESEL 40CV (CP) PRESSAODE TRABALHO DE 102PSI - EXCL OPERADOR</v>
          </cell>
          <cell r="C3578" t="str">
            <v>H</v>
          </cell>
          <cell r="D3578">
            <v>44.98</v>
          </cell>
        </row>
        <row r="3579">
          <cell r="A3579">
            <v>73389</v>
          </cell>
          <cell r="B3579" t="str">
            <v>ESPALHADOR AGREG REBOCAVEL CAPAC RASA 1,3M3 PESO 860KG (CP) DIAM ROLO127MM (5") - EXCL OPERADOR</v>
          </cell>
          <cell r="C3579" t="str">
            <v>H</v>
          </cell>
          <cell r="D3579">
            <v>11.3</v>
          </cell>
        </row>
        <row r="3580">
          <cell r="A3580">
            <v>73390</v>
          </cell>
          <cell r="B3580" t="str">
            <v>COMPACTADOR DE PNEUS AUTO-PROPULSOR DIESEL 76HP C/7 PNEUS-CP -PESO5,5/20T INCL OPERADOR</v>
          </cell>
          <cell r="C3580" t="str">
            <v>H</v>
          </cell>
          <cell r="D3580">
            <v>86.48</v>
          </cell>
        </row>
        <row r="3581">
          <cell r="A3581">
            <v>73391</v>
          </cell>
          <cell r="B3581" t="str">
            <v>BARRA DE ACO CA-25 REDONDA DIAM DE 6,3 A 8,00MM (1/4 A 5/16) SEMSALIENCIA OU MOSSA</v>
          </cell>
          <cell r="C3581" t="str">
            <v>KG</v>
          </cell>
          <cell r="D3581">
            <v>4.32</v>
          </cell>
        </row>
        <row r="3582">
          <cell r="A3582">
            <v>73392</v>
          </cell>
          <cell r="B3582" t="str">
            <v>FORMA PLACAS MADEIRIT APROV 3 VEZES</v>
          </cell>
          <cell r="C3582" t="str">
            <v>M2</v>
          </cell>
          <cell r="D3582">
            <v>33.58</v>
          </cell>
        </row>
        <row r="3583">
          <cell r="A3583">
            <v>73393</v>
          </cell>
          <cell r="B3583" t="str">
            <v>CORTE ACO CA-25 DIAM 6,3 A 8,0MM</v>
          </cell>
          <cell r="C3583" t="str">
            <v>KG</v>
          </cell>
          <cell r="D3583">
            <v>1.59</v>
          </cell>
        </row>
        <row r="3584">
          <cell r="A3584">
            <v>73394</v>
          </cell>
          <cell r="B3584" t="str">
            <v>FORMA PLANA P/FUNDACAO E BALDRAME EM CHAPA RESINADA E=10 MM</v>
          </cell>
          <cell r="C3584" t="str">
            <v>M2</v>
          </cell>
          <cell r="D3584">
            <v>22.87</v>
          </cell>
        </row>
        <row r="3585">
          <cell r="A3585">
            <v>73395</v>
          </cell>
          <cell r="B3585" t="str">
            <v>GRUPO GERADOR 150 KVA- CHI</v>
          </cell>
          <cell r="C3585" t="str">
            <v>CHI</v>
          </cell>
          <cell r="D3585">
            <v>3.83</v>
          </cell>
        </row>
        <row r="3586">
          <cell r="A3586">
            <v>73396</v>
          </cell>
          <cell r="B3586" t="str">
            <v>DEGRAU DE FERRO FUNDIDO NUM 1 DE 3,0 KG</v>
          </cell>
          <cell r="C3586" t="str">
            <v>UN</v>
          </cell>
          <cell r="D3586">
            <v>32</v>
          </cell>
        </row>
        <row r="3587">
          <cell r="A3587">
            <v>73397</v>
          </cell>
          <cell r="B3587" t="str">
            <v>EMBOCO CIMENTO AREIA 1:4 ESP=1,5CM INCL CHAPISCO 1:3 E=9MM</v>
          </cell>
          <cell r="C3587" t="str">
            <v>M2</v>
          </cell>
          <cell r="D3587">
            <v>15.38</v>
          </cell>
        </row>
        <row r="3588">
          <cell r="A3588">
            <v>73398</v>
          </cell>
          <cell r="B3588" t="str">
            <v>BARRA ACO CA-25 DIAM MAIOR OU IGUAL 10MM</v>
          </cell>
          <cell r="C3588" t="str">
            <v>KG</v>
          </cell>
          <cell r="D3588">
            <v>3.83</v>
          </cell>
        </row>
        <row r="3589">
          <cell r="A3589">
            <v>73399</v>
          </cell>
          <cell r="B3589" t="str">
            <v>DEPRECIAO E JUROS - MAQUINA DE DEMARCAR FAIXAS AUTOPROP.</v>
          </cell>
          <cell r="C3589" t="str">
            <v>H</v>
          </cell>
          <cell r="D3589">
            <v>64.209999999999994</v>
          </cell>
        </row>
        <row r="3590">
          <cell r="A3590">
            <v>73400</v>
          </cell>
          <cell r="B3590" t="str">
            <v>TRATOR ESTEIRAS DIESEL APROX 200CV C/LAMINA 2500KG (CI) INCL OPERADOR</v>
          </cell>
          <cell r="C3590" t="str">
            <v>H</v>
          </cell>
          <cell r="D3590">
            <v>102.81</v>
          </cell>
        </row>
        <row r="3591">
          <cell r="A3591">
            <v>73401</v>
          </cell>
          <cell r="B3591" t="str">
            <v>COMPRESSOR AR PORTATIL/REBOCAVEL DESC 170PCM DIESEL 40CV (CF) PRESSAODE TRABALHO DE 102PSI - EXCL OPERADOR</v>
          </cell>
          <cell r="C3591" t="str">
            <v>H</v>
          </cell>
          <cell r="D3591">
            <v>11.49</v>
          </cell>
        </row>
        <row r="3592">
          <cell r="A3592">
            <v>73402</v>
          </cell>
          <cell r="B3592" t="str">
            <v>USINA PRE-MISTURADORA DE SOLOS CAPAC 350/600T/H (CP) INCL EQUIPEDE OPERACAO</v>
          </cell>
          <cell r="C3592" t="str">
            <v>H</v>
          </cell>
          <cell r="D3592">
            <v>243.18</v>
          </cell>
        </row>
        <row r="3593">
          <cell r="A3593">
            <v>73403</v>
          </cell>
          <cell r="B3593" t="str">
            <v>ALUGUEL CAMINHAO TANQUE 6000L DIESEL 132CV (CP) C/MOTORISTA</v>
          </cell>
          <cell r="C3593" t="str">
            <v>H</v>
          </cell>
          <cell r="D3593">
            <v>72.25</v>
          </cell>
        </row>
        <row r="3594">
          <cell r="A3594">
            <v>73404</v>
          </cell>
          <cell r="B3594" t="str">
            <v>FORMA MADEIRA 2 VEZES PINHO 3A ESP=2,5CM P/PECAS DE CONCRETOARMADO INCL FORN MATERIAIS E DESMOLDAGEM EXCL ESCORAMENTO.ARMADO INCL FORN MATERIAISE DESMOLDAGEM EXCL ESCORAMENTO.</v>
          </cell>
          <cell r="C3594" t="str">
            <v>M2</v>
          </cell>
          <cell r="D3594">
            <v>30.02</v>
          </cell>
        </row>
        <row r="3595">
          <cell r="A3595">
            <v>73405</v>
          </cell>
          <cell r="B3595" t="str">
            <v>CUSTO HORARIO PRODUTIVO DIURNO-RETRO-ESCAVADEIRA SOBRE RODAS - CASE580 H - 74 HP</v>
          </cell>
          <cell r="C3595" t="str">
            <v>CHP</v>
          </cell>
          <cell r="D3595">
            <v>88.64</v>
          </cell>
        </row>
        <row r="3596">
          <cell r="A3596">
            <v>73406</v>
          </cell>
          <cell r="B3596" t="str">
            <v>CONCRETO FCK= 15,0 MPA ( 1: 2,5:3) , INCLUIDO PREPARO MECANICO, LANÇAMENTO E ADENSAMENTO.</v>
          </cell>
          <cell r="C3596" t="str">
            <v>M3</v>
          </cell>
          <cell r="D3596">
            <v>352.83</v>
          </cell>
        </row>
        <row r="3597">
          <cell r="A3597">
            <v>73407</v>
          </cell>
          <cell r="B3597" t="str">
            <v>JUROS/CAMINHAO CARROCERIA FIXA FORD F-12000 - 142CV</v>
          </cell>
          <cell r="C3597" t="str">
            <v>H</v>
          </cell>
          <cell r="D3597">
            <v>5.03</v>
          </cell>
        </row>
        <row r="3598">
          <cell r="A3598">
            <v>73408</v>
          </cell>
          <cell r="B3598" t="str">
            <v>DISTRIBUIDOR DE AGREGADOS AUTOPROPELIDO, CAP 3 M3, A DIESEL, 6 CC, 140CV</v>
          </cell>
          <cell r="C3598" t="str">
            <v>CHP</v>
          </cell>
          <cell r="D3598">
            <v>197.12</v>
          </cell>
        </row>
        <row r="3599">
          <cell r="A3599">
            <v>73409</v>
          </cell>
          <cell r="B3599" t="str">
            <v>CARGA 200T/DIA 8H/DESC C/PA CARREG CAP 1.5M3/CAM BASC CAP 8TDIESEL INCL TEMPO ESPERA/MANOBRA/CARGA/DESC P/CAMINHAO/TEMPOESPERA/OPERACAO P/PA-CARREGADEIRA</v>
          </cell>
          <cell r="C3599" t="str">
            <v>T</v>
          </cell>
          <cell r="D3599">
            <v>3.38</v>
          </cell>
        </row>
        <row r="3600">
          <cell r="A3600">
            <v>73410</v>
          </cell>
          <cell r="B3600" t="str">
            <v>FORMA PLANA P/VIGA, PILAR E PAREDE EM CHAPA RESINADA E= 10 MM</v>
          </cell>
          <cell r="C3600" t="str">
            <v>M2</v>
          </cell>
          <cell r="D3600">
            <v>36.130000000000003</v>
          </cell>
        </row>
        <row r="3601">
          <cell r="A3601">
            <v>73411</v>
          </cell>
          <cell r="B3601" t="str">
            <v>CUSTOS C/MAO-DE-OBRA OPERACAO- MAQUINA DE DEMARCAR FAIXAS</v>
          </cell>
          <cell r="C3601" t="str">
            <v>H</v>
          </cell>
          <cell r="D3601">
            <v>7.43</v>
          </cell>
        </row>
        <row r="3602">
          <cell r="A3602">
            <v>73412</v>
          </cell>
          <cell r="B3602" t="str">
            <v>CUSTO HORARIO PRODUTIVO DIURNO - COMPRESSOR ATLAS COPCO - XA80 170 PCM80 HP</v>
          </cell>
          <cell r="C3602" t="str">
            <v>CHP</v>
          </cell>
          <cell r="D3602">
            <v>52.85</v>
          </cell>
        </row>
        <row r="3603">
          <cell r="A3603">
            <v>73413</v>
          </cell>
          <cell r="B3603" t="str">
            <v>ESCAVACAO MEC.VALA N ESCOR ATE 1,5M C/RETRO MAT 1A COM REDUTOR (PEDRAS/INST PREDIAIS/OUTROS REDUT PRODUT OU CAVAS FUNDACAO) - EXCL. ESGOTAMENTO</v>
          </cell>
          <cell r="C3603" t="str">
            <v>M3</v>
          </cell>
          <cell r="D3603">
            <v>11.74</v>
          </cell>
        </row>
        <row r="3604">
          <cell r="A3604">
            <v>73414</v>
          </cell>
          <cell r="B3604" t="str">
            <v>ROLO VIBRATORIO LISO 7T AUTO-PROPULSOR DIESEL 76,5H (CP) INCL OPERADORLARGURA TOTAL 2,015M</v>
          </cell>
          <cell r="C3604" t="str">
            <v>H</v>
          </cell>
          <cell r="D3604">
            <v>74.23</v>
          </cell>
        </row>
        <row r="3605">
          <cell r="A3605">
            <v>73415</v>
          </cell>
          <cell r="B3605" t="str">
            <v>PINTURA DE SUPERFICIE COM LATEX</v>
          </cell>
          <cell r="C3605" t="str">
            <v>M2</v>
          </cell>
          <cell r="D3605">
            <v>4.97</v>
          </cell>
        </row>
        <row r="3606">
          <cell r="A3606">
            <v>73416</v>
          </cell>
          <cell r="B3606" t="str">
            <v>CUSTOS C/MATERIAL NA OPERACAO/CAMINHAO CARROCERIA FIXA FORD F-12000 -142HP</v>
          </cell>
          <cell r="C3606" t="str">
            <v>H</v>
          </cell>
          <cell r="D3606">
            <v>58.53</v>
          </cell>
        </row>
        <row r="3607">
          <cell r="A3607">
            <v>73417</v>
          </cell>
          <cell r="B3607" t="str">
            <v>GRUPO GERADOR 150 KVA- CHP</v>
          </cell>
          <cell r="C3607" t="str">
            <v>CHP</v>
          </cell>
          <cell r="D3607">
            <v>79.38</v>
          </cell>
        </row>
        <row r="3608">
          <cell r="A3608">
            <v>73418</v>
          </cell>
          <cell r="B3608" t="str">
            <v>ALVENARIA P/CX ENTERR ATE 0,80M C/BL CONC 10X20X40CM C/ARGAMASSA 1:4CIMENTO E AREIA E CONCRETO 20MPA P/ENCHIMENTO DOS FUROS.</v>
          </cell>
          <cell r="C3608" t="str">
            <v>M2</v>
          </cell>
          <cell r="D3608">
            <v>41.51</v>
          </cell>
        </row>
        <row r="3609">
          <cell r="A3609">
            <v>73419</v>
          </cell>
          <cell r="B3609" t="str">
            <v>USINA P/MISTURA BETUM ALTA CLASSE A QUENTE CAPAC 60/90T/H-CP INCLEQUIPE DE OPERACAO</v>
          </cell>
          <cell r="C3609" t="str">
            <v>H</v>
          </cell>
          <cell r="D3609">
            <v>1198.73</v>
          </cell>
        </row>
        <row r="3610">
          <cell r="A3610">
            <v>73420</v>
          </cell>
          <cell r="B3610" t="str">
            <v>LANCAMENTO CONCRETO P/PECAS S/ARMAD PROD 2 M3/H INCL APENASTRANSP HORIZ C/CARRINHOS ATE 20M COLOCACAO ADENS E ACAB.</v>
          </cell>
          <cell r="C3610" t="str">
            <v>M3</v>
          </cell>
          <cell r="D3610">
            <v>30.46</v>
          </cell>
        </row>
        <row r="3611">
          <cell r="A3611">
            <v>73421</v>
          </cell>
          <cell r="B3611" t="str">
            <v>CUSTO HORARIO C/DEPRECIACAO E JUROS - MOTONIVELADORA CATERPILLAR 120 G125 HP</v>
          </cell>
          <cell r="C3611" t="str">
            <v>H</v>
          </cell>
          <cell r="D3611">
            <v>48.29</v>
          </cell>
        </row>
        <row r="3612">
          <cell r="A3612">
            <v>73422</v>
          </cell>
          <cell r="B3612" t="str">
            <v>FORMA MADEIRA 1 VEZ PINHO 3A ESP=2,5CM P/PECAS DE CONCRETOARMADO INCL FORN MATERIAIS E DESMOLDAGEM EXCL ESCORAMENTO.</v>
          </cell>
          <cell r="C3612" t="str">
            <v>M2</v>
          </cell>
          <cell r="D3612">
            <v>42.78</v>
          </cell>
        </row>
        <row r="3613">
          <cell r="A3613">
            <v>73423</v>
          </cell>
          <cell r="B3613" t="str">
            <v>ALVENARIA TIJOLO MACICO 7X10X20CM CIM/SB/AR 1:2:2 PROF=80A160CM 1 VEZP/CAIXAS ENTERRADAS</v>
          </cell>
          <cell r="C3613" t="str">
            <v>M2</v>
          </cell>
          <cell r="D3613">
            <v>106.48</v>
          </cell>
        </row>
        <row r="3614">
          <cell r="A3614">
            <v>73424</v>
          </cell>
          <cell r="B3614" t="str">
            <v>ESCAV MANUAL VALA/CAVA MAT 1A CAT 3 A 4,5M EXCL ESG/ESCOR</v>
          </cell>
          <cell r="C3614" t="str">
            <v>M3</v>
          </cell>
          <cell r="D3614">
            <v>41.14</v>
          </cell>
        </row>
        <row r="3615">
          <cell r="A3615">
            <v>73425</v>
          </cell>
          <cell r="B3615" t="str">
            <v>CUSTO HORARIO COM DEPRECIACAO E JUROS - TRATOR DE ESTEIRAS CATERPILLARD6D PS - 163 6A - 140 HP</v>
          </cell>
          <cell r="C3615" t="str">
            <v>H</v>
          </cell>
          <cell r="D3615">
            <v>69.14</v>
          </cell>
        </row>
        <row r="3616">
          <cell r="A3616">
            <v>73426</v>
          </cell>
          <cell r="B3616" t="str">
            <v>PERFURACAO MANUAL DIAMETRO 20 CM (5 TF)</v>
          </cell>
          <cell r="C3616" t="str">
            <v>M</v>
          </cell>
          <cell r="D3616">
            <v>36.36</v>
          </cell>
        </row>
        <row r="3617">
          <cell r="A3617">
            <v>73427</v>
          </cell>
          <cell r="B3617" t="str">
            <v>BOMBA C/MOTOR A GASOLINA AUTOESCORVANTE PARA AGUA SUJA - 3/4 HPDEPRECIACAO E JUROS</v>
          </cell>
          <cell r="C3617" t="str">
            <v>H</v>
          </cell>
          <cell r="D3617">
            <v>0.37</v>
          </cell>
        </row>
        <row r="3618">
          <cell r="A3618">
            <v>73428</v>
          </cell>
          <cell r="B3618" t="str">
            <v>CUSTO HORARIO PRODUTIVO DIURNO - MARTELETE OU ROMPEDOR ATLAS COPCO -TEX 31</v>
          </cell>
          <cell r="C3618" t="str">
            <v>CHP</v>
          </cell>
          <cell r="D3618">
            <v>13.14</v>
          </cell>
        </row>
        <row r="3619">
          <cell r="A3619">
            <v>73429</v>
          </cell>
          <cell r="B3619" t="str">
            <v>ALUGUEL CAMINHAO TANQUE 6.000L DIESEL 132CV (CI) C/MOTORISTA</v>
          </cell>
          <cell r="C3619" t="str">
            <v>H</v>
          </cell>
          <cell r="D3619">
            <v>23.44</v>
          </cell>
        </row>
        <row r="3620">
          <cell r="A3620">
            <v>73430</v>
          </cell>
          <cell r="B3620" t="str">
            <v>ESCAVACAO MEC. VALA N ESCOR MAT 1A C/RETRO ENTRE 1,5 E 3M C/ REDUTOR (PEDRAS/INST PREDIAIS/OUTROS REDUT.PRODUTIV OU CAVAS FUNDACAO ) - EXCL.ESGOTAMENTO.</v>
          </cell>
          <cell r="C3620" t="str">
            <v>M3</v>
          </cell>
          <cell r="D3620">
            <v>14.28</v>
          </cell>
        </row>
        <row r="3621">
          <cell r="A3621">
            <v>73431</v>
          </cell>
          <cell r="B3621" t="str">
            <v>PINHO TERCEIRA 2,5X10CM</v>
          </cell>
          <cell r="C3621" t="str">
            <v>M</v>
          </cell>
          <cell r="D3621">
            <v>1.75</v>
          </cell>
        </row>
        <row r="3622">
          <cell r="A3622">
            <v>73432</v>
          </cell>
          <cell r="B3622" t="str">
            <v>CHP - BETONEIRA CAPAC. 320 L, MOTOR DIESEL 6 HP, ALFA 320 OU SIMILAR</v>
          </cell>
          <cell r="C3622" t="str">
            <v>H</v>
          </cell>
          <cell r="D3622">
            <v>13.15</v>
          </cell>
        </row>
        <row r="3623">
          <cell r="A3623">
            <v>73433</v>
          </cell>
          <cell r="B3623" t="str">
            <v>DEPRECIACAO/CAMINHAO CARROCERIA FIXA FORD F-12000 CHASSI 194" - 142CV</v>
          </cell>
          <cell r="C3623" t="str">
            <v>H</v>
          </cell>
          <cell r="D3623">
            <v>13.31</v>
          </cell>
        </row>
        <row r="3624">
          <cell r="A3624">
            <v>73434</v>
          </cell>
          <cell r="B3624" t="str">
            <v>CUSTO HORARIO COM MANUTENCAO - TRATOR DE ESTEIRAS CATERPILLARD6D PS - 163 6A - 140 HP</v>
          </cell>
          <cell r="C3624" t="str">
            <v>H</v>
          </cell>
          <cell r="D3624">
            <v>39.020000000000003</v>
          </cell>
        </row>
        <row r="3625">
          <cell r="A3625">
            <v>73435</v>
          </cell>
          <cell r="B3625" t="str">
            <v>MANUTENCAO - MAQUINA DE DEMARCAR FAIXAS AUTOPROP.</v>
          </cell>
          <cell r="C3625" t="str">
            <v>H</v>
          </cell>
          <cell r="D3625">
            <v>44.01</v>
          </cell>
        </row>
        <row r="3626">
          <cell r="A3626">
            <v>73436</v>
          </cell>
          <cell r="B3626" t="str">
            <v>ROLO COMPACTADOR VIBRATORIO PE DE CARNEIRO PARA SOLOS, POTENCIA 80HP,PESO MÁXIMO OPERACIONAL 8,8T</v>
          </cell>
          <cell r="C3626" t="str">
            <v>CHP</v>
          </cell>
          <cell r="D3626">
            <v>134.47999999999999</v>
          </cell>
        </row>
        <row r="3627">
          <cell r="A3627">
            <v>73437</v>
          </cell>
          <cell r="B3627" t="str">
            <v>SERRA CIRCULAR MAKITA 5900B 7` 2,3HP - CHP</v>
          </cell>
          <cell r="C3627" t="str">
            <v>H</v>
          </cell>
          <cell r="D3627">
            <v>11.19</v>
          </cell>
        </row>
        <row r="3628">
          <cell r="A3628">
            <v>73438</v>
          </cell>
          <cell r="B3628" t="str">
            <v>ESCAVACAO MANUAL VALA/CAVA ENTRE 6,00 E 7,50M PROF EM MAT 1ACAT (AREIA ARGILA OU PICARRA) EXCL ESCORAMENTO E ESGOTAMENTO.</v>
          </cell>
          <cell r="C3628" t="str">
            <v>M3</v>
          </cell>
          <cell r="D3628">
            <v>68.569999999999993</v>
          </cell>
        </row>
        <row r="3629">
          <cell r="A3629">
            <v>73439</v>
          </cell>
          <cell r="B3629" t="str">
            <v>MOTO BOMBA SOBRE RODAS GAS DE 10,5CV A 3600RPM (CI) C/BOMBA CENTRIFUGAAUTO-ESCORVANTE DE ROTOR ABERTO BOCAIS DE 3" - EXCL OPERADOR</v>
          </cell>
          <cell r="C3629" t="str">
            <v>H</v>
          </cell>
          <cell r="D3629">
            <v>3.25</v>
          </cell>
        </row>
        <row r="3630">
          <cell r="A3630">
            <v>73440</v>
          </cell>
          <cell r="B3630" t="str">
            <v>USINA DOSADOR/MISTURADOR AGREG CONCR C/SILO CIM P/50T (CI) INCLMAO-DE-OBRA P/ALIMENTACAO E OPERACAO DA CENTRAL</v>
          </cell>
          <cell r="C3630" t="str">
            <v>H</v>
          </cell>
          <cell r="D3630">
            <v>108.12</v>
          </cell>
        </row>
        <row r="3631">
          <cell r="A3631">
            <v>73441</v>
          </cell>
          <cell r="B3631" t="str">
            <v>USINA DOSADORA/MIST AGREG CONCR C/SILO CIM P/50T (CP) INCL MAO-DE-OBRAP/ALIMENTACAO E OPER</v>
          </cell>
          <cell r="C3631" t="str">
            <v>H</v>
          </cell>
          <cell r="D3631">
            <v>150.41</v>
          </cell>
        </row>
        <row r="3632">
          <cell r="A3632">
            <v>73443</v>
          </cell>
          <cell r="B3632" t="str">
            <v>CUSTO HORARIO C/MANUTENCAO - MOTONIVELADORA CATERPILLAR 120 G - 125 HP</v>
          </cell>
          <cell r="C3632" t="str">
            <v>H</v>
          </cell>
          <cell r="D3632">
            <v>36.96</v>
          </cell>
        </row>
        <row r="3633">
          <cell r="A3633">
            <v>73444</v>
          </cell>
          <cell r="B3633" t="str">
            <v>PREPARO DE CONCRETO COM MISTURA E AMASSAMENTO EM 1 BETONEIRA 320L COMPRODUCAO DE 2M3/H, EXCLUSIVE MATERIAIS.</v>
          </cell>
          <cell r="C3633" t="str">
            <v>M3</v>
          </cell>
          <cell r="D3633">
            <v>34.92</v>
          </cell>
        </row>
        <row r="3634">
          <cell r="A3634">
            <v>73445</v>
          </cell>
          <cell r="B3634" t="str">
            <v>CAIACAO INT OU EXT SOBRE REVESTIMENTO LISO C/ADOCAO DE FIXADOR COMCOM DUAS DEMAOS</v>
          </cell>
          <cell r="C3634" t="str">
            <v>M2</v>
          </cell>
          <cell r="D3634">
            <v>3.67</v>
          </cell>
        </row>
        <row r="3635">
          <cell r="A3635">
            <v>73446</v>
          </cell>
          <cell r="B3635" t="str">
            <v>PINTURA DE SUPERFICIE C/TINTA GRAFITE</v>
          </cell>
          <cell r="C3635" t="str">
            <v>M2</v>
          </cell>
          <cell r="D3635">
            <v>9.51</v>
          </cell>
        </row>
        <row r="3636">
          <cell r="A3636">
            <v>73447</v>
          </cell>
          <cell r="B3636" t="str">
            <v>ESCAVACAO MANUAL DE VALAS EM TERRA COMPACTA, PROF. 2 M &lt; H &lt;= 3 M</v>
          </cell>
          <cell r="C3636" t="str">
            <v>M3</v>
          </cell>
          <cell r="D3636">
            <v>23.66</v>
          </cell>
        </row>
        <row r="3637">
          <cell r="A3637">
            <v>73448</v>
          </cell>
          <cell r="B3637" t="str">
            <v>BOMBA C/MOTOR A GASOLINA AUTOESCORVANTE PARA AGUA SUJA - 3/4 HPMANUTENCAO</v>
          </cell>
          <cell r="C3637" t="str">
            <v>H</v>
          </cell>
          <cell r="D3637">
            <v>0.15</v>
          </cell>
        </row>
        <row r="3638">
          <cell r="A3638">
            <v>73449</v>
          </cell>
          <cell r="B3638" t="str">
            <v>ARGAMASSA CIMENTO/AREIA 1:4 - PREPARO MANUAL - P</v>
          </cell>
          <cell r="C3638" t="str">
            <v>M3</v>
          </cell>
          <cell r="D3638">
            <v>283.04000000000002</v>
          </cell>
        </row>
        <row r="3639">
          <cell r="A3639">
            <v>73450</v>
          </cell>
          <cell r="B3639" t="str">
            <v>CUSTO HORARIO IMPRODUTIVO DIURNO - MARTELETE OU ROMPEDOR ATLAS COPCO -TEX 31</v>
          </cell>
          <cell r="C3639" t="str">
            <v>CHI</v>
          </cell>
          <cell r="D3639">
            <v>11.08</v>
          </cell>
        </row>
        <row r="3640">
          <cell r="A3640">
            <v>73451</v>
          </cell>
          <cell r="B3640" t="str">
            <v>TRATOR ESTEIRAS DIESEL APROX 200CV C/LAMINA 2500KG (CUSTO PRODUTIVO) INCL OPERADOR</v>
          </cell>
          <cell r="C3640" t="str">
            <v>H</v>
          </cell>
          <cell r="D3640">
            <v>254.81</v>
          </cell>
        </row>
        <row r="3641">
          <cell r="A3641">
            <v>73452</v>
          </cell>
          <cell r="B3641" t="str">
            <v>MOTONIVELADORA MOTOR DIESEL 125CV INCL OPERADOR (CP)</v>
          </cell>
          <cell r="C3641" t="str">
            <v>H</v>
          </cell>
          <cell r="D3641">
            <v>181.69</v>
          </cell>
        </row>
        <row r="3642">
          <cell r="A3642">
            <v>73453</v>
          </cell>
          <cell r="B3642" t="str">
            <v>TRATOR DE PNEUS MOTOR DIESEL 61CV INCL OPERADOR (CP)</v>
          </cell>
          <cell r="C3642" t="str">
            <v>H</v>
          </cell>
          <cell r="D3642">
            <v>45.84</v>
          </cell>
        </row>
        <row r="3643">
          <cell r="A3643">
            <v>73454</v>
          </cell>
          <cell r="B3643" t="str">
            <v>ALUGUEL CAMINHAO CARROC FIXA TOCO 7,5T MOTOR DIESEL 132CV(CP) C/MOTORISTA</v>
          </cell>
          <cell r="C3643" t="str">
            <v>H</v>
          </cell>
          <cell r="D3643">
            <v>76.959999999999994</v>
          </cell>
        </row>
        <row r="3644">
          <cell r="A3644">
            <v>73455</v>
          </cell>
          <cell r="B3644" t="str">
            <v>ARGAMASSA CIMENTO/AREIA 1:4 - PREPARO MECANICO</v>
          </cell>
          <cell r="C3644" t="str">
            <v>M3</v>
          </cell>
          <cell r="D3644">
            <v>256.81</v>
          </cell>
        </row>
        <row r="3645">
          <cell r="A3645">
            <v>73456</v>
          </cell>
          <cell r="B3645" t="str">
            <v>MANUTENCAO/CAMINHAO CARROCERIA FIXA FORD F-12000 - 142CV</v>
          </cell>
          <cell r="C3645" t="str">
            <v>H</v>
          </cell>
          <cell r="D3645">
            <v>10.66</v>
          </cell>
        </row>
        <row r="3646">
          <cell r="A3646">
            <v>73457</v>
          </cell>
          <cell r="B3646" t="str">
            <v>CUSTO HORARIO C/MATERIAIS NA OPERACAO - MOTONIVELADORA CATERPILLAR120G - 125 HP</v>
          </cell>
          <cell r="C3646" t="str">
            <v>H</v>
          </cell>
          <cell r="D3646">
            <v>57.71</v>
          </cell>
        </row>
        <row r="3647">
          <cell r="A3647">
            <v>73458</v>
          </cell>
          <cell r="B3647" t="str">
            <v>CUSTO HORARIO COM MATERIAIS NA OPERACAO - TRATOR DE ESTEIRASCATERPILLAR D6D PS - 163 6A - 140 HP</v>
          </cell>
          <cell r="C3647" t="str">
            <v>H</v>
          </cell>
          <cell r="D3647">
            <v>57.71</v>
          </cell>
        </row>
        <row r="3648">
          <cell r="A3648">
            <v>73459</v>
          </cell>
          <cell r="B3648" t="str">
            <v>CUSTOS C/MATERIAL OPERCAO -MAQUINA DE DEMARCAR FAIXAS AUTO</v>
          </cell>
          <cell r="C3648" t="str">
            <v>H</v>
          </cell>
          <cell r="D3648">
            <v>12.37</v>
          </cell>
        </row>
        <row r="3649">
          <cell r="A3649">
            <v>73460</v>
          </cell>
          <cell r="B3649" t="str">
            <v>MACARANDUBA APARELHADA 3" X 4.1/2"</v>
          </cell>
          <cell r="C3649" t="str">
            <v>M</v>
          </cell>
          <cell r="D3649">
            <v>15.66</v>
          </cell>
        </row>
        <row r="3650">
          <cell r="A3650">
            <v>73461</v>
          </cell>
          <cell r="B3650" t="str">
            <v>LANCAMENTO CONCRETO P/PECAS S/ARMAD PR 3.5 M3/H INCL APENASTRANSP HORIZ C/CARRINHOS ATE 20M COLOCACAO ADENS E ACAB.</v>
          </cell>
          <cell r="C3650" t="str">
            <v>M3</v>
          </cell>
          <cell r="D3650">
            <v>30.22</v>
          </cell>
        </row>
        <row r="3651">
          <cell r="A3651">
            <v>73462</v>
          </cell>
          <cell r="B3651" t="str">
            <v>LANCAMENTO CONCRETO P/PECAS S/ARMAD PROD 2 M3/H INCL TRANSP HORIZ C/CARRINHOS ATE 20M VERT C/TORRE ATE 10M GUINCHO COLOCACAO ADENS E ACAB.</v>
          </cell>
          <cell r="C3651" t="str">
            <v>M3</v>
          </cell>
          <cell r="D3651">
            <v>44.64</v>
          </cell>
        </row>
        <row r="3652">
          <cell r="A3652">
            <v>73463</v>
          </cell>
          <cell r="B3652" t="str">
            <v>MOTO BOMBA SOBRE RODAS GAS DE 10,5CV A 3600RPM (CP) C/BOMBA CENTRIFUGAAUTO-ESCORVANTE DE ROTOR ABERTO BOCAIS DE 3" - EXCL OPERADOR</v>
          </cell>
          <cell r="C3652" t="str">
            <v>H</v>
          </cell>
          <cell r="D3652">
            <v>17.03</v>
          </cell>
        </row>
        <row r="3653">
          <cell r="A3653">
            <v>73464</v>
          </cell>
          <cell r="B3653" t="str">
            <v>CHP MAQUINA PROJETORA DE CONCRETO</v>
          </cell>
          <cell r="C3653" t="str">
            <v>H</v>
          </cell>
          <cell r="D3653">
            <v>13.15</v>
          </cell>
        </row>
        <row r="3654">
          <cell r="A3654">
            <v>73465</v>
          </cell>
          <cell r="B3654" t="str">
            <v>PISO CIMENTADO E=1,5CM C/ARGAMASSA 1:3 CIMENTO AREIA ALISADO COLHERSOBRE BASE EXISTENTE.</v>
          </cell>
          <cell r="C3654" t="str">
            <v>M2</v>
          </cell>
          <cell r="D3654">
            <v>16.71</v>
          </cell>
        </row>
        <row r="3655">
          <cell r="A3655">
            <v>73466</v>
          </cell>
          <cell r="B3655" t="str">
            <v>ESCORAMENTO FORMAS 1,50 A 5,00M APROV 2 VEZES</v>
          </cell>
          <cell r="C3655" t="str">
            <v>M2</v>
          </cell>
          <cell r="D3655">
            <v>18.760000000000002</v>
          </cell>
        </row>
        <row r="3656">
          <cell r="A3656">
            <v>73467</v>
          </cell>
          <cell r="B3656" t="str">
            <v>CUSTO HORARIO PRODUTIVO DIURNO - CAMINHAO CARROCERIA MERCEDES BENZ -1418/48 184 HP</v>
          </cell>
          <cell r="C3656" t="str">
            <v>CHP</v>
          </cell>
          <cell r="D3656">
            <v>106.93</v>
          </cell>
        </row>
        <row r="3657">
          <cell r="A3657">
            <v>73468</v>
          </cell>
          <cell r="B3657" t="str">
            <v>ARGAMASSA CIMENTO/AREIA 1:3 - PREPARO MECANICO</v>
          </cell>
          <cell r="C3657" t="str">
            <v>M3</v>
          </cell>
          <cell r="D3657">
            <v>281.98</v>
          </cell>
        </row>
        <row r="3658">
          <cell r="A3658">
            <v>73469</v>
          </cell>
          <cell r="B3658" t="str">
            <v>BOMBA C/MOTOR A GASOLINA AUTOESCORVANTE PARA AGUA SUJA - 3/4 HPMATERIAIS - OPERACAO</v>
          </cell>
          <cell r="C3658" t="str">
            <v>H</v>
          </cell>
          <cell r="D3658">
            <v>3.33</v>
          </cell>
        </row>
        <row r="3659">
          <cell r="A3659">
            <v>73470</v>
          </cell>
          <cell r="B3659" t="str">
            <v>AREIA PENEIRADA - PREPARO MANUAL - P</v>
          </cell>
          <cell r="C3659" t="str">
            <v>M3</v>
          </cell>
          <cell r="D3659">
            <v>222.36</v>
          </cell>
        </row>
        <row r="3660">
          <cell r="A3660">
            <v>73471</v>
          </cell>
          <cell r="B3660" t="str">
            <v>ARGAMASSA CIMENTO/AREIA 1:3 - PREPARO MANUAL - P</v>
          </cell>
          <cell r="C3660" t="str">
            <v>M3</v>
          </cell>
          <cell r="D3660">
            <v>328.62</v>
          </cell>
        </row>
        <row r="3661">
          <cell r="A3661">
            <v>73472</v>
          </cell>
          <cell r="B3661" t="str">
            <v>CUSTO HORARIO IMPRODUTIVO DIURNO - COMPRESSOR ATLAS COPCO - XA80 170PCM 80 HP</v>
          </cell>
          <cell r="C3661" t="str">
            <v>CHI</v>
          </cell>
          <cell r="D3661">
            <v>17.46</v>
          </cell>
        </row>
        <row r="3662">
          <cell r="A3662">
            <v>73473</v>
          </cell>
          <cell r="B3662" t="str">
            <v>VASSOURA MEC REBOCAVEL LARG DE TRAB 2,44M (CI) EXCL OPERADOR</v>
          </cell>
          <cell r="C3662" t="str">
            <v>H</v>
          </cell>
          <cell r="D3662">
            <v>6.48</v>
          </cell>
        </row>
        <row r="3663">
          <cell r="A3663">
            <v>73474</v>
          </cell>
          <cell r="B3663" t="str">
            <v>ALUGUEL CAMINHAO CARROC FIXA TOCO 7,5T MOTOR DIESEL 132CV (CI) C/MOTORISTA</v>
          </cell>
          <cell r="C3663" t="str">
            <v>H</v>
          </cell>
          <cell r="D3663">
            <v>27.45</v>
          </cell>
        </row>
        <row r="3664">
          <cell r="A3664">
            <v>73475</v>
          </cell>
          <cell r="B3664" t="str">
            <v>TACO DE ALVENARIA (2,5X10X20)CM</v>
          </cell>
          <cell r="C3664" t="str">
            <v>UN</v>
          </cell>
          <cell r="D3664">
            <v>0.39</v>
          </cell>
        </row>
        <row r="3665">
          <cell r="A3665">
            <v>73476</v>
          </cell>
          <cell r="B3665" t="str">
            <v>MOTONIVELADORA MOTOR DIESEL 125CV INCL OPERADOR (CI)</v>
          </cell>
          <cell r="C3665" t="str">
            <v>H</v>
          </cell>
          <cell r="D3665">
            <v>80.099999999999994</v>
          </cell>
        </row>
        <row r="3666">
          <cell r="A3666">
            <v>73477</v>
          </cell>
          <cell r="B3666" t="str">
            <v>MAQUINA DE SOLDA A ARCO 375A DIESEL 33CV (CP) EXCL OPERADOR</v>
          </cell>
          <cell r="C3666" t="str">
            <v>H</v>
          </cell>
          <cell r="D3666">
            <v>33.21</v>
          </cell>
        </row>
        <row r="3667">
          <cell r="A3667">
            <v>73478</v>
          </cell>
          <cell r="B3667" t="str">
            <v>MAQUINA DE JUNTAS GAS 8,25CV PART MANUAL (CP) INCL OPERADOR</v>
          </cell>
          <cell r="C3667" t="str">
            <v>H</v>
          </cell>
          <cell r="D3667">
            <v>67.44</v>
          </cell>
        </row>
        <row r="3668">
          <cell r="A3668">
            <v>73479</v>
          </cell>
          <cell r="B3668" t="str">
            <v>DISTRIBUIDOR BETUME SOB PRESSAO GAS (CP) SOBRE CHASSIS CAMINHAO -INCL ESTE C/MOTORISTA</v>
          </cell>
          <cell r="C3668" t="str">
            <v>H</v>
          </cell>
          <cell r="D3668">
            <v>151.91999999999999</v>
          </cell>
        </row>
        <row r="3669">
          <cell r="A3669">
            <v>73480</v>
          </cell>
          <cell r="B3669" t="str">
            <v>CUSTO HORARIO PRODUTIVO - GUINDASTE MUNK 640/18 - 8T S/CAMINHAO MERCE-DES BENZ 1418/51 - 184 HP</v>
          </cell>
          <cell r="C3669" t="str">
            <v>H</v>
          </cell>
          <cell r="D3669">
            <v>94.25</v>
          </cell>
        </row>
        <row r="3670">
          <cell r="A3670">
            <v>73481</v>
          </cell>
          <cell r="B3670" t="str">
            <v>ESCAVACAO MANUAL DE VALAS EM TERRA COMPACTA, PROF. DE 0 M &lt; H &lt;= 1 M</v>
          </cell>
          <cell r="C3670" t="str">
            <v>M3</v>
          </cell>
          <cell r="D3670">
            <v>17.489999999999998</v>
          </cell>
        </row>
        <row r="3671">
          <cell r="A3671">
            <v>73482</v>
          </cell>
          <cell r="B3671" t="str">
            <v>ARGAMASSA DE CIMENTO E AREIA MEDIA NÃO PENEIRADA, NO TRACO 1:3 – PREPARO MANUAL</v>
          </cell>
          <cell r="C3671" t="str">
            <v>M3</v>
          </cell>
          <cell r="D3671">
            <v>315.22000000000003</v>
          </cell>
        </row>
        <row r="3672">
          <cell r="A3672">
            <v>73483</v>
          </cell>
          <cell r="B3672" t="str">
            <v>CUSTOS C/MAO-DE-OBRA NA OPERACAO/CAMINHAO CARROCERIA FIXA FORD F-12000- 142HP</v>
          </cell>
          <cell r="C3672" t="str">
            <v>H</v>
          </cell>
          <cell r="D3672">
            <v>8.43</v>
          </cell>
        </row>
        <row r="3673">
          <cell r="A3673">
            <v>73484</v>
          </cell>
          <cell r="B3673" t="str">
            <v>CUSTO HORARIO C/MAO-DE-OBRA NA OPERACAO - MOTONIVELADORA CATERPILLAR120G - 125 HP</v>
          </cell>
          <cell r="C3673" t="str">
            <v>H</v>
          </cell>
          <cell r="D3673">
            <v>6.88</v>
          </cell>
        </row>
        <row r="3674">
          <cell r="A3674">
            <v>73485</v>
          </cell>
          <cell r="B3674" t="str">
            <v>CUSTO HORARIO COM MAO-DE-OBRA NA OPERACAO DIURNA - TRATOR DE ESTEIRASCATERPILLAR D6D PS - 163 6A - 140 HP</v>
          </cell>
          <cell r="C3674" t="str">
            <v>H</v>
          </cell>
          <cell r="D3674">
            <v>7.34</v>
          </cell>
        </row>
        <row r="3675">
          <cell r="A3675">
            <v>73486</v>
          </cell>
          <cell r="B3675" t="str">
            <v>MARCO MADEIRA REGIONAL 1A 7X3,5CM - P</v>
          </cell>
          <cell r="C3675" t="str">
            <v>M</v>
          </cell>
          <cell r="D3675">
            <v>15.45</v>
          </cell>
        </row>
        <row r="3676">
          <cell r="A3676">
            <v>73487</v>
          </cell>
          <cell r="B3676" t="str">
            <v>SERRA CIRCULAR MAKITA 5900B 7` 2,3HP - CHI</v>
          </cell>
          <cell r="C3676" t="str">
            <v>H</v>
          </cell>
          <cell r="D3676">
            <v>8.18</v>
          </cell>
        </row>
        <row r="3677">
          <cell r="A3677">
            <v>73488</v>
          </cell>
          <cell r="B3677" t="str">
            <v>MACARANDUBA APARELHADA 3" X 6"</v>
          </cell>
          <cell r="C3677" t="str">
            <v>M</v>
          </cell>
          <cell r="D3677">
            <v>20.45</v>
          </cell>
        </row>
        <row r="3678">
          <cell r="A3678">
            <v>73489</v>
          </cell>
          <cell r="B3678" t="str">
            <v>MACARANDUBA APARELHADA DE 3" X 9"</v>
          </cell>
          <cell r="C3678" t="str">
            <v>M</v>
          </cell>
          <cell r="D3678">
            <v>31.34</v>
          </cell>
        </row>
        <row r="3679">
          <cell r="A3679">
            <v>73490</v>
          </cell>
          <cell r="B3679" t="str">
            <v>TUBO CA-1 CONCR ARMADO P/GALERIAS AGUAS PLUV DIAM=0,80M FORNEC MATCOM AREIA CIMENTO 1:4 - FORNECIMENTO E ASSENTAMENTO, INCLUSIVE TOPOGRAFO</v>
          </cell>
          <cell r="C3679" t="str">
            <v>M</v>
          </cell>
          <cell r="D3679">
            <v>192.66</v>
          </cell>
        </row>
        <row r="3680">
          <cell r="A3680">
            <v>73491</v>
          </cell>
          <cell r="B3680" t="str">
            <v>MAQUINA POLIDORA 4HP 12A 220V EXCL ESMERIL E OPERADOR (CP)</v>
          </cell>
          <cell r="C3680" t="str">
            <v>H</v>
          </cell>
          <cell r="D3680">
            <v>3.22</v>
          </cell>
        </row>
        <row r="3681">
          <cell r="A3681">
            <v>73492</v>
          </cell>
          <cell r="B3681" t="str">
            <v>EXTRUSORA DE GUIAS E SARJETAS S/FORMAS DIESEL 14CV (CP) EXCL OPERADOR</v>
          </cell>
          <cell r="C3681" t="str">
            <v>UN</v>
          </cell>
          <cell r="D3681">
            <v>10.58</v>
          </cell>
        </row>
        <row r="3682">
          <cell r="A3682">
            <v>73493</v>
          </cell>
          <cell r="B3682" t="str">
            <v>TEODOLITO CONVENCIONAL DE MICROMETRO C/LEITURA NUMERICA (CP) PRECISAODE 6S PARA LEVANTAMENTO DE TERRENOS DIVERSOS</v>
          </cell>
          <cell r="C3682" t="str">
            <v>H</v>
          </cell>
          <cell r="D3682">
            <v>2.2200000000000002</v>
          </cell>
        </row>
        <row r="3683">
          <cell r="A3683">
            <v>73495</v>
          </cell>
          <cell r="B3683" t="str">
            <v>TRATOR ESTEIRAS DIESEL APROX 335CV C/LAMINA 5000KG (CP) INCL OPERADOR</v>
          </cell>
          <cell r="C3683" t="str">
            <v>H</v>
          </cell>
          <cell r="D3683">
            <v>550.04999999999995</v>
          </cell>
        </row>
        <row r="3684">
          <cell r="A3684">
            <v>73496</v>
          </cell>
          <cell r="B3684" t="str">
            <v>SOCADOR PNEUMATICO 18,5KG CONSUMO AR 0,82M3/M (CP) INCL OPERADOR</v>
          </cell>
          <cell r="C3684" t="str">
            <v>H</v>
          </cell>
          <cell r="D3684">
            <v>3.52</v>
          </cell>
        </row>
        <row r="3685">
          <cell r="A3685">
            <v>73497</v>
          </cell>
          <cell r="B3685" t="str">
            <v>CHP - COMPRESSOR DE 760PCM, MOTOR DIESEL 269HP, ATLAS COPCO, MOD XA360SB, OU SIMILAR</v>
          </cell>
          <cell r="C3685" t="str">
            <v>H</v>
          </cell>
          <cell r="D3685">
            <v>128.76</v>
          </cell>
        </row>
        <row r="3686">
          <cell r="A3686">
            <v>73498</v>
          </cell>
          <cell r="B3686" t="str">
            <v>PREPARO DE CONCRETO C/MISTURA E AMASSAMENTO, CONDICOES ESPECIAIS, 1 BETONEIRA 320L PROD 1M3/H EXCL MATERIAIS.</v>
          </cell>
          <cell r="C3686" t="str">
            <v>M3</v>
          </cell>
          <cell r="D3686">
            <v>49.28</v>
          </cell>
        </row>
        <row r="3687">
          <cell r="A3687">
            <v>73499</v>
          </cell>
          <cell r="B3687" t="str">
            <v>VERGAS DE CONCRETO ARMADO PARA ALVENARIA COM APROVEITAMENTO DA MADEIRAPOR 10 VEZES</v>
          </cell>
          <cell r="C3687" t="str">
            <v>M3</v>
          </cell>
          <cell r="D3687">
            <v>991.34</v>
          </cell>
        </row>
        <row r="3688">
          <cell r="A3688">
            <v>73500</v>
          </cell>
          <cell r="B3688" t="str">
            <v>ESCAV MANUAL VALA/CAVA MAT 1A CAT 1,5 A 3M EXCL ESG/ESCOR(AREIA ARGILA OU PICARRA)</v>
          </cell>
          <cell r="C3688" t="str">
            <v>M3</v>
          </cell>
          <cell r="D3688">
            <v>30.86</v>
          </cell>
        </row>
        <row r="3689">
          <cell r="A3689">
            <v>73501</v>
          </cell>
          <cell r="B3689" t="str">
            <v>CUSTO HORARIO PRODUTIVO DIURNO - GUINCHO 8 T MUNCK - 640/18 S/CAMINHAO MERCEDES BENZ 1418/51 184 HP</v>
          </cell>
          <cell r="C3689" t="str">
            <v>CHP</v>
          </cell>
          <cell r="D3689">
            <v>87.45</v>
          </cell>
        </row>
        <row r="3690">
          <cell r="A3690">
            <v>73502</v>
          </cell>
          <cell r="B3690" t="str">
            <v>CUSTO HORARIO PRODUTIVO DIURNO - GUINDASTE AUTOPROPELIDO MADAL -MD 10A 45 HP</v>
          </cell>
          <cell r="C3690" t="str">
            <v>CHP</v>
          </cell>
          <cell r="D3690">
            <v>72.489999999999995</v>
          </cell>
        </row>
        <row r="3691">
          <cell r="A3691">
            <v>73503</v>
          </cell>
          <cell r="B3691" t="str">
            <v>TRANSPORTE DE TUBOS DE PVC DN 1000</v>
          </cell>
          <cell r="C3691" t="str">
            <v>M</v>
          </cell>
          <cell r="D3691">
            <v>3.93</v>
          </cell>
        </row>
        <row r="3692">
          <cell r="A3692">
            <v>73504</v>
          </cell>
          <cell r="B3692" t="str">
            <v>TRANSPORTE DE TUBOS DE PVC DN 900</v>
          </cell>
          <cell r="C3692" t="str">
            <v>M</v>
          </cell>
          <cell r="D3692">
            <v>3.32</v>
          </cell>
        </row>
        <row r="3693">
          <cell r="A3693">
            <v>73505</v>
          </cell>
          <cell r="B3693" t="str">
            <v>TRANSPORTE DE TUBOS DE PVC DN 800</v>
          </cell>
          <cell r="C3693" t="str">
            <v>M</v>
          </cell>
          <cell r="D3693">
            <v>2.75</v>
          </cell>
        </row>
        <row r="3694">
          <cell r="A3694">
            <v>73506</v>
          </cell>
          <cell r="B3694" t="str">
            <v>TRANSPORTE DE TUBOS DE PVC DN 700</v>
          </cell>
          <cell r="C3694" t="str">
            <v>M</v>
          </cell>
          <cell r="D3694">
            <v>2.23</v>
          </cell>
        </row>
        <row r="3695">
          <cell r="A3695">
            <v>73507</v>
          </cell>
          <cell r="B3695" t="str">
            <v>TRANSPORTE DE TUBOS DE PVC DN 600</v>
          </cell>
          <cell r="C3695" t="str">
            <v>M</v>
          </cell>
          <cell r="D3695">
            <v>1.74</v>
          </cell>
        </row>
        <row r="3696">
          <cell r="A3696">
            <v>73508</v>
          </cell>
          <cell r="B3696" t="str">
            <v>TRANSPORTE DE TUBOS DE PVC DN 500</v>
          </cell>
          <cell r="C3696" t="str">
            <v>M</v>
          </cell>
          <cell r="D3696">
            <v>1.33</v>
          </cell>
        </row>
        <row r="3697">
          <cell r="A3697">
            <v>73509</v>
          </cell>
          <cell r="B3697" t="str">
            <v>TRANSPORTE DE TUBOS DE PVC DN 400</v>
          </cell>
          <cell r="C3697" t="str">
            <v>M</v>
          </cell>
          <cell r="D3697">
            <v>0.97</v>
          </cell>
        </row>
        <row r="3698">
          <cell r="A3698">
            <v>73510</v>
          </cell>
          <cell r="B3698" t="str">
            <v>TRANSPORTE DE TUBOS DE FERRO DUTIL DN 1200</v>
          </cell>
          <cell r="C3698" t="str">
            <v>M</v>
          </cell>
          <cell r="D3698">
            <v>10.130000000000001</v>
          </cell>
        </row>
        <row r="3699">
          <cell r="A3699">
            <v>73511</v>
          </cell>
          <cell r="B3699" t="str">
            <v>TRANSPORTE DE TUBOS DE FERRO DUTIL DN 1100</v>
          </cell>
          <cell r="C3699" t="str">
            <v>M</v>
          </cell>
          <cell r="D3699">
            <v>8.74</v>
          </cell>
        </row>
        <row r="3700">
          <cell r="A3700">
            <v>73512</v>
          </cell>
          <cell r="B3700" t="str">
            <v>TRANSPORTE DE TUBOS DE FERRO DUTIL DN 1000</v>
          </cell>
          <cell r="C3700" t="str">
            <v>M</v>
          </cell>
          <cell r="D3700">
            <v>7.58</v>
          </cell>
        </row>
        <row r="3701">
          <cell r="A3701">
            <v>73513</v>
          </cell>
          <cell r="B3701" t="str">
            <v>TRANSPORTE DE TUBOS DE FERRO DUTIL DN 900</v>
          </cell>
          <cell r="C3701" t="str">
            <v>M</v>
          </cell>
          <cell r="D3701">
            <v>6.39</v>
          </cell>
        </row>
        <row r="3702">
          <cell r="A3702">
            <v>73514</v>
          </cell>
          <cell r="B3702" t="str">
            <v>TRANSPORTE DE TUBOS DE FERRO DUTIL DN 800</v>
          </cell>
          <cell r="C3702" t="str">
            <v>M</v>
          </cell>
          <cell r="D3702">
            <v>5.3</v>
          </cell>
        </row>
        <row r="3703">
          <cell r="A3703">
            <v>73515</v>
          </cell>
          <cell r="B3703" t="str">
            <v>TRANSPORTE DE TUBOS DE FERRO DUTIL DN 700</v>
          </cell>
          <cell r="C3703" t="str">
            <v>M</v>
          </cell>
          <cell r="D3703">
            <v>4.29</v>
          </cell>
        </row>
        <row r="3704">
          <cell r="A3704">
            <v>73516</v>
          </cell>
          <cell r="B3704" t="str">
            <v>TRANSPORTE DE TUBOS DE FERRO DUTIL DN 600</v>
          </cell>
          <cell r="C3704" t="str">
            <v>M</v>
          </cell>
          <cell r="D3704">
            <v>3.38</v>
          </cell>
        </row>
        <row r="3705">
          <cell r="A3705">
            <v>73517</v>
          </cell>
          <cell r="B3705" t="str">
            <v>TRANSPORTE DE TUBOS DE FERRO DUTIL DN 500</v>
          </cell>
          <cell r="C3705" t="str">
            <v>M</v>
          </cell>
          <cell r="D3705">
            <v>2.56</v>
          </cell>
        </row>
        <row r="3706">
          <cell r="A3706">
            <v>73518</v>
          </cell>
          <cell r="B3706" t="str">
            <v>TRANSPORTE DE TUBOS DE FERRO DUTIL DN 450</v>
          </cell>
          <cell r="C3706" t="str">
            <v>M</v>
          </cell>
          <cell r="D3706">
            <v>2.2200000000000002</v>
          </cell>
        </row>
        <row r="3707">
          <cell r="A3707">
            <v>73519</v>
          </cell>
          <cell r="B3707" t="str">
            <v>TRANSPORTE DE TUBOS DE FERRO DUTIL DN 400</v>
          </cell>
          <cell r="C3707" t="str">
            <v>M</v>
          </cell>
          <cell r="D3707">
            <v>1.86</v>
          </cell>
        </row>
        <row r="3708">
          <cell r="A3708">
            <v>73520</v>
          </cell>
          <cell r="B3708" t="str">
            <v>TRANSPORTE DE TUBOS DE FERRO DUTIL DN 350</v>
          </cell>
          <cell r="C3708" t="str">
            <v>M</v>
          </cell>
          <cell r="D3708">
            <v>1.56</v>
          </cell>
        </row>
        <row r="3709">
          <cell r="A3709">
            <v>73521</v>
          </cell>
          <cell r="B3709" t="str">
            <v>TRANSPORTE DE TUBOS DE FERRO DUTIL DN 300</v>
          </cell>
          <cell r="C3709" t="str">
            <v>M</v>
          </cell>
          <cell r="D3709">
            <v>1.26</v>
          </cell>
        </row>
        <row r="3710">
          <cell r="A3710">
            <v>73522</v>
          </cell>
          <cell r="B3710" t="str">
            <v>TRANSPORTE DE TUBOS DE FERRO DUTIL DN 250</v>
          </cell>
          <cell r="C3710" t="str">
            <v>M</v>
          </cell>
          <cell r="D3710">
            <v>0.99</v>
          </cell>
        </row>
        <row r="3711">
          <cell r="A3711">
            <v>73523</v>
          </cell>
          <cell r="B3711" t="str">
            <v>TRANSPORTE DE TUBOS DE FERRO DUTIL DN 200</v>
          </cell>
          <cell r="C3711" t="str">
            <v>M</v>
          </cell>
          <cell r="D3711">
            <v>0.75</v>
          </cell>
        </row>
        <row r="3712">
          <cell r="A3712">
            <v>73524</v>
          </cell>
          <cell r="B3712" t="str">
            <v>TRANSPORTE DE TUBOS DE FERRO DUTIL DN 150</v>
          </cell>
          <cell r="C3712" t="str">
            <v>M</v>
          </cell>
          <cell r="D3712">
            <v>0.59</v>
          </cell>
        </row>
        <row r="3713">
          <cell r="A3713">
            <v>73525</v>
          </cell>
          <cell r="B3713" t="str">
            <v>CORTE ACO CA-60 DIAM 6,4 A 8,0MM</v>
          </cell>
          <cell r="C3713" t="str">
            <v>KG</v>
          </cell>
          <cell r="D3713">
            <v>1.9</v>
          </cell>
        </row>
        <row r="3714">
          <cell r="A3714">
            <v>73526</v>
          </cell>
          <cell r="B3714" t="str">
            <v>ARGAMASSA TRACO 1:7 (CIMENTO E AREIA), PREPARO MANUAL</v>
          </cell>
          <cell r="C3714" t="str">
            <v>M3</v>
          </cell>
          <cell r="D3714">
            <v>214.04</v>
          </cell>
        </row>
        <row r="3715">
          <cell r="A3715">
            <v>73527</v>
          </cell>
          <cell r="B3715" t="str">
            <v>ARGAMASSA TRACO 1:2 (CIMENTO E AREIA), PREPARO MANUAL</v>
          </cell>
          <cell r="C3715" t="str">
            <v>M3</v>
          </cell>
          <cell r="D3715">
            <v>398.78</v>
          </cell>
        </row>
        <row r="3716">
          <cell r="A3716">
            <v>73528</v>
          </cell>
          <cell r="B3716" t="str">
            <v>LANCAMENTO CONCRETO P/PECAS ARMADAS PROD 2 M3/H INCL TRANSPHORIZ C/CARRINHOS ATE 20M VERT C/TORRE ATE 10M GUINCHO COLOCACAO ADENS E ACAB.</v>
          </cell>
          <cell r="C3716" t="str">
            <v>M3</v>
          </cell>
          <cell r="D3716">
            <v>49.18</v>
          </cell>
        </row>
        <row r="3717">
          <cell r="A3717">
            <v>73529</v>
          </cell>
          <cell r="B3717" t="str">
            <v>INSTALACAO DE AQUECIMENTO E ARMAZENAMENTO DE ASFALTO (CP) EM 2 TANQUESDE 30000L CADA - INCL OPERADOR</v>
          </cell>
          <cell r="C3717" t="str">
            <v>H</v>
          </cell>
          <cell r="D3717">
            <v>50.29</v>
          </cell>
        </row>
        <row r="3718">
          <cell r="A3718">
            <v>73530</v>
          </cell>
          <cell r="B3718" t="str">
            <v>VASSOURA MEC REBOCAVEL LARG DE TRAB 2,44M (CP) EXCL OPERADOR</v>
          </cell>
          <cell r="C3718" t="str">
            <v>H</v>
          </cell>
          <cell r="D3718">
            <v>8.8000000000000007</v>
          </cell>
        </row>
        <row r="3719">
          <cell r="A3719">
            <v>73531</v>
          </cell>
          <cell r="B3719" t="str">
            <v>ALUGUEL CAMINHAO BASCUL NO TOCO 4M3 MOTOR DIESEL 85CV (CP) C/MOTORISTA</v>
          </cell>
          <cell r="C3719" t="str">
            <v>H</v>
          </cell>
          <cell r="D3719">
            <v>68.569999999999993</v>
          </cell>
        </row>
        <row r="3720">
          <cell r="A3720">
            <v>73532</v>
          </cell>
          <cell r="B3720" t="str">
            <v>CUSTO HORARIO PRODUTIVO - TALHA MANUAL</v>
          </cell>
          <cell r="C3720" t="str">
            <v>CHP</v>
          </cell>
          <cell r="D3720">
            <v>0.37</v>
          </cell>
        </row>
        <row r="3721">
          <cell r="A3721">
            <v>73533</v>
          </cell>
          <cell r="B3721" t="str">
            <v>CONCRETO P/CAMADAS PREPARATORIAS 180KG/M3 CIMENTO SOMENTE MATERIAISINCL 5% PERDAS.</v>
          </cell>
          <cell r="C3721" t="str">
            <v>M3</v>
          </cell>
          <cell r="D3721">
            <v>201.52</v>
          </cell>
        </row>
        <row r="3722">
          <cell r="A3722">
            <v>73534</v>
          </cell>
          <cell r="B3722" t="str">
            <v>CUSTO HORARIO IMPRODUTIVO DIURNO-RETRO-ESCAVADEIRA SOBRE RODAS - CASE580 H - 74 HP</v>
          </cell>
          <cell r="C3722" t="str">
            <v>CHI</v>
          </cell>
          <cell r="D3722">
            <v>40.340000000000003</v>
          </cell>
        </row>
        <row r="3723">
          <cell r="A3723">
            <v>73535</v>
          </cell>
          <cell r="B3723" t="str">
            <v>CHP - CAMINHAO C/GUINCHO 6T, MOTOR DIESEL 136HP, M. BENZ MOD L1214,MUNCK MOD, M 640/18, OU SIMILAR</v>
          </cell>
          <cell r="C3723" t="str">
            <v>H</v>
          </cell>
          <cell r="D3723">
            <v>117</v>
          </cell>
        </row>
        <row r="3724">
          <cell r="A3724">
            <v>73536</v>
          </cell>
          <cell r="B3724" t="str">
            <v>BOMBA C/MOTOR A GASOLINA AUTOESCORVANTE PARA AGUA SUJA - 3/4HPCHP DIURNA</v>
          </cell>
          <cell r="C3724" t="str">
            <v>CHP</v>
          </cell>
          <cell r="D3724">
            <v>3.85</v>
          </cell>
        </row>
        <row r="3725">
          <cell r="A3725">
            <v>73537</v>
          </cell>
          <cell r="B3725" t="str">
            <v>ESCAV MANUAL VALA/CAVA MAT 1A CAT 4,5 A 6M EXCL ESG/ESCOR(AREIA ARGILA OU PICARRA)</v>
          </cell>
          <cell r="C3725" t="str">
            <v>M3</v>
          </cell>
          <cell r="D3725">
            <v>54.86</v>
          </cell>
        </row>
        <row r="3726">
          <cell r="A3726">
            <v>73538</v>
          </cell>
          <cell r="B3726" t="str">
            <v>MAQUINA DE DEMARCAR FAIXAS AUTOPROP. - CHP</v>
          </cell>
          <cell r="C3726" t="str">
            <v>CHP</v>
          </cell>
          <cell r="D3726">
            <v>128.01</v>
          </cell>
        </row>
        <row r="3727">
          <cell r="A3727">
            <v>73539</v>
          </cell>
          <cell r="B3727" t="str">
            <v>DOBRADICA LATAO CROMADO 3X3" C/ANEL - P</v>
          </cell>
          <cell r="C3727" t="str">
            <v>UN</v>
          </cell>
          <cell r="D3727">
            <v>13.43</v>
          </cell>
        </row>
        <row r="3728">
          <cell r="A3728">
            <v>73540</v>
          </cell>
          <cell r="B3728" t="str">
            <v>COLOCACAO CUBA LOUCA/ACO INOX EXCLUSIVE CUBA/COMPLEMENTO - P</v>
          </cell>
          <cell r="C3728" t="str">
            <v>UN</v>
          </cell>
          <cell r="D3728">
            <v>16.88</v>
          </cell>
        </row>
        <row r="3729">
          <cell r="A3729">
            <v>73541</v>
          </cell>
          <cell r="B3729" t="str">
            <v>COLOCACAO BANCA MARMORE/GRANITO/ACO INOX EXCLUSIVE BANCA - P</v>
          </cell>
          <cell r="C3729" t="str">
            <v>M</v>
          </cell>
          <cell r="D3729">
            <v>33.200000000000003</v>
          </cell>
        </row>
        <row r="3730">
          <cell r="A3730">
            <v>73542</v>
          </cell>
          <cell r="B3730" t="str">
            <v>BUCHA/ARRUELA ALUMINIO 3/4" - P</v>
          </cell>
          <cell r="C3730" t="str">
            <v>CJ</v>
          </cell>
          <cell r="D3730">
            <v>0.93</v>
          </cell>
        </row>
        <row r="3731">
          <cell r="A3731">
            <v>73543</v>
          </cell>
          <cell r="B3731" t="str">
            <v>BUCHA/ARRUELA ALUMINIO 1/2" - P</v>
          </cell>
          <cell r="C3731" t="str">
            <v>CJ</v>
          </cell>
          <cell r="D3731">
            <v>0.78</v>
          </cell>
        </row>
        <row r="3732">
          <cell r="A3732">
            <v>73544</v>
          </cell>
          <cell r="B3732" t="str">
            <v>ARGAMASSA CIMENTO/CAL HIDRATADA/AREIA PENEIRADA 1:3:10 - PREPARO MANUAL - P</v>
          </cell>
          <cell r="C3732" t="str">
            <v>M3</v>
          </cell>
          <cell r="D3732">
            <v>484.16</v>
          </cell>
        </row>
        <row r="3733">
          <cell r="A3733">
            <v>73545</v>
          </cell>
          <cell r="B3733" t="str">
            <v>ARGAMASSA TRACO 1:2:9 (CIMENTO, CAL E AREIA), PREPARO MANUAL</v>
          </cell>
          <cell r="C3733" t="str">
            <v>M3</v>
          </cell>
          <cell r="D3733">
            <v>253.76</v>
          </cell>
        </row>
        <row r="3734">
          <cell r="A3734">
            <v>73546</v>
          </cell>
          <cell r="B3734" t="str">
            <v>ARGAMASSA TRACO 1:2:8 (CIMENTO, CAL E AREIA SEM PENEIRAR), PREPARO MANUAL</v>
          </cell>
          <cell r="C3734" t="str">
            <v>M3</v>
          </cell>
          <cell r="D3734">
            <v>269.95</v>
          </cell>
        </row>
        <row r="3735">
          <cell r="A3735">
            <v>73547</v>
          </cell>
          <cell r="B3735" t="str">
            <v>ARGAMASSA TRACO 1:2:6 (CIMENTO, CAL E AREIA SEM PENEIRAR), PREPARO MANUAL</v>
          </cell>
          <cell r="C3735" t="str">
            <v>M3</v>
          </cell>
          <cell r="D3735">
            <v>319.33</v>
          </cell>
        </row>
        <row r="3736">
          <cell r="A3736">
            <v>73548</v>
          </cell>
          <cell r="B3736" t="str">
            <v>ARGAMASSA TRACO 1:3 (CIMENTO E AREIA), PREPARO MANUAL, INCLUSO ADITIVOIMPERMEABILIZANTE</v>
          </cell>
          <cell r="C3736" t="str">
            <v>M3</v>
          </cell>
          <cell r="D3736">
            <v>386.4</v>
          </cell>
        </row>
        <row r="3737">
          <cell r="A3737">
            <v>73549</v>
          </cell>
          <cell r="B3737" t="str">
            <v>ARGAMASSA TRACO 1:4 (CIMENTO E AREIA), PREPARO MANUAL, INCLUSO ADITIVOIMPERMEABILIZANTE</v>
          </cell>
          <cell r="C3737" t="str">
            <v>M3</v>
          </cell>
          <cell r="D3737">
            <v>389.64</v>
          </cell>
        </row>
        <row r="3738">
          <cell r="A3738">
            <v>73550</v>
          </cell>
          <cell r="B3738" t="str">
            <v>ARGAMASSA TRACO 1:1:6 (CIMENTO, CAL E AREIA SEM PENEIRAR), PREPARO MANUAL</v>
          </cell>
          <cell r="C3738" t="str">
            <v>M3</v>
          </cell>
          <cell r="D3738">
            <v>274.56</v>
          </cell>
        </row>
        <row r="3739">
          <cell r="A3739">
            <v>73551</v>
          </cell>
          <cell r="B3739" t="str">
            <v>ARGAMASSA TRACO 1:4 (CIMENTO E PEDRISCO), PREPARO MANUAL</v>
          </cell>
          <cell r="C3739" t="str">
            <v>M3</v>
          </cell>
          <cell r="D3739">
            <v>309.14</v>
          </cell>
        </row>
        <row r="3740">
          <cell r="A3740">
            <v>73552</v>
          </cell>
          <cell r="B3740" t="str">
            <v>ARGAMASSA TRACO 1:6 (CIMENTO E AREIA), PREPARO MANUAL</v>
          </cell>
          <cell r="C3740" t="str">
            <v>M3</v>
          </cell>
          <cell r="D3740">
            <v>229.42</v>
          </cell>
        </row>
        <row r="3741">
          <cell r="A3741">
            <v>73553</v>
          </cell>
          <cell r="B3741" t="str">
            <v>MAQUINA DE PINTAR FAIXA CONSMAQ FX24 14HP - CHP</v>
          </cell>
          <cell r="C3741" t="str">
            <v>H</v>
          </cell>
          <cell r="D3741">
            <v>183.49</v>
          </cell>
        </row>
        <row r="3742">
          <cell r="A3742">
            <v>73554</v>
          </cell>
          <cell r="B3742" t="str">
            <v>MACARANDUBA APARELHADA 3" X 3"</v>
          </cell>
          <cell r="C3742" t="str">
            <v>M</v>
          </cell>
          <cell r="D3742">
            <v>10.220000000000001</v>
          </cell>
        </row>
        <row r="3743">
          <cell r="A3743">
            <v>73555</v>
          </cell>
          <cell r="B3743" t="str">
            <v>TACO DE CANELA 2,5X10X10CM</v>
          </cell>
          <cell r="C3743" t="str">
            <v>UN</v>
          </cell>
          <cell r="D3743">
            <v>0.19</v>
          </cell>
        </row>
        <row r="3744">
          <cell r="A3744">
            <v>73556</v>
          </cell>
          <cell r="B3744" t="str">
            <v>ACO CA50 B DIAM DE 1/4" E 1/2" (MEDIA)</v>
          </cell>
          <cell r="C3744" t="str">
            <v>KG</v>
          </cell>
          <cell r="D3744">
            <v>3.69</v>
          </cell>
        </row>
        <row r="3745">
          <cell r="A3745">
            <v>73557</v>
          </cell>
          <cell r="B3745" t="str">
            <v>MAQUINA POLIDORA 4HP 12AMP 220V EXCL ESMERIL E OPERADOR (CI)</v>
          </cell>
          <cell r="C3745" t="str">
            <v>H</v>
          </cell>
          <cell r="D3745">
            <v>1.0900000000000001</v>
          </cell>
        </row>
        <row r="3746">
          <cell r="A3746">
            <v>73558</v>
          </cell>
          <cell r="B3746" t="str">
            <v>EXTRUSORA DE GUIAS E SARJETAS S/FORMAS DIESEL 14CV (CI) EXCL OPERADOR</v>
          </cell>
          <cell r="C3746" t="str">
            <v>H</v>
          </cell>
          <cell r="D3746">
            <v>3.63</v>
          </cell>
        </row>
        <row r="3747">
          <cell r="A3747">
            <v>73559</v>
          </cell>
          <cell r="B3747" t="str">
            <v>USINA PRE-MISTURADORA DE SOLOS CAPAC 350/600T/H (CI) INCL EQUIPEDE OPERACAO</v>
          </cell>
          <cell r="C3747" t="str">
            <v>H</v>
          </cell>
          <cell r="D3747">
            <v>150.66</v>
          </cell>
        </row>
        <row r="3748">
          <cell r="A3748">
            <v>73560</v>
          </cell>
          <cell r="B3748" t="str">
            <v>SOCADOR PNEUMATICO 18.5KG CONSUMO AR 0,82M3/M (CI) INCL OPERADOR</v>
          </cell>
          <cell r="C3748" t="str">
            <v>H</v>
          </cell>
          <cell r="D3748">
            <v>2.72</v>
          </cell>
        </row>
        <row r="3749">
          <cell r="A3749">
            <v>73561</v>
          </cell>
          <cell r="B3749" t="str">
            <v>POSTE CONCRETO CIRCULAR 11,0M - 600KG</v>
          </cell>
          <cell r="C3749" t="str">
            <v>UN</v>
          </cell>
          <cell r="D3749">
            <v>1097.3399999999999</v>
          </cell>
        </row>
        <row r="3750">
          <cell r="A3750">
            <v>73562</v>
          </cell>
          <cell r="B3750" t="str">
            <v>NIVEL WILD-NA-Z</v>
          </cell>
          <cell r="C3750" t="str">
            <v>H</v>
          </cell>
          <cell r="D3750">
            <v>0.73</v>
          </cell>
        </row>
        <row r="3751">
          <cell r="A3751">
            <v>73563</v>
          </cell>
          <cell r="B3751" t="str">
            <v>TRATOR ESTEIRAS DIESEL APROX 335CV C/LAMINA 5000KG (CI) INCL OPERADOR</v>
          </cell>
          <cell r="C3751" t="str">
            <v>H</v>
          </cell>
          <cell r="D3751">
            <v>238.11</v>
          </cell>
        </row>
        <row r="3752">
          <cell r="A3752">
            <v>73564</v>
          </cell>
          <cell r="B3752" t="str">
            <v>CORTE REMOCAO DO PAVIMENTO APICOAMENTO LAJE FORMAS E CONCRETAGEM BER-COS FCK=25MPA-24H UTILIZANDO GRAUTH</v>
          </cell>
          <cell r="C3752" t="str">
            <v>M</v>
          </cell>
          <cell r="D3752">
            <v>256.08999999999997</v>
          </cell>
        </row>
        <row r="3753">
          <cell r="A3753">
            <v>73565</v>
          </cell>
          <cell r="B3753" t="str">
            <v>LANCAMENTO CONCRETO P/PECAS ARMADAS PROD 2 M3/H INCL APENASTRANSP HORIZ C/CARRINHOS ATE 20M COLOCACAO ADENS E ACAB.</v>
          </cell>
          <cell r="C3753" t="str">
            <v>M3</v>
          </cell>
          <cell r="D3753">
            <v>30.6</v>
          </cell>
        </row>
        <row r="3754">
          <cell r="A3754">
            <v>73566</v>
          </cell>
          <cell r="B3754" t="str">
            <v>ESCAV.MEC (ESCAV HIDR)VALA ESCOR PROF=4,5 A 6M MAT 1A CAT EXCL ESGOTAMENTO E ESCORAMENTO.</v>
          </cell>
          <cell r="C3754" t="str">
            <v>M3</v>
          </cell>
          <cell r="D3754">
            <v>11.75</v>
          </cell>
        </row>
        <row r="3755">
          <cell r="A3755">
            <v>73567</v>
          </cell>
          <cell r="B3755" t="str">
            <v>ESCAV.MEC (ESCAV HIDR)VALA ESCOR PROF=3 A 4,5M MAT 1A CAT EXCLESGOTAMENTO E ESCORAMENTO.</v>
          </cell>
          <cell r="C3755" t="str">
            <v>M3</v>
          </cell>
          <cell r="D3755">
            <v>8.0500000000000007</v>
          </cell>
        </row>
        <row r="3756">
          <cell r="A3756">
            <v>73568</v>
          </cell>
          <cell r="B3756" t="str">
            <v>ESCAV.MEC (ESCAV HIDR)VALA ESCOR PROF=1,5 A 3M MAT 1A CAT EXCLESGOTAMENTO E ESCORAMENTO.</v>
          </cell>
          <cell r="C3756" t="str">
            <v>M3</v>
          </cell>
          <cell r="D3756">
            <v>5.46</v>
          </cell>
        </row>
        <row r="3757">
          <cell r="A3757">
            <v>73569</v>
          </cell>
          <cell r="B3757" t="str">
            <v>ESCAV.MEC (ESCAV HIDR)VALA ESCOR PROF&gt;1,5M MAT 1A CAT EXCL ESG/ESCORAMENTO.</v>
          </cell>
          <cell r="C3757" t="str">
            <v>M3</v>
          </cell>
          <cell r="D3757">
            <v>4.78</v>
          </cell>
        </row>
        <row r="3758">
          <cell r="A3758">
            <v>73570</v>
          </cell>
          <cell r="B3758" t="str">
            <v>ESCAV.MEC (ESCAV HIDR)VALA ESCOR PROF=4,5 A 6M MAT 1A C/REDUTORESPRODUT(CAVAS FUNDACOES/PEDRAS/INST PREDIAIS/OUTROS)EXCL ESG/ESCORAMENTO.</v>
          </cell>
          <cell r="C3758" t="str">
            <v>M3</v>
          </cell>
          <cell r="D3758">
            <v>30.63</v>
          </cell>
        </row>
        <row r="3759">
          <cell r="A3759">
            <v>73571</v>
          </cell>
          <cell r="B3759" t="str">
            <v>ESCAV.MEC. (ESCAV HIDR)VALA ESCOR DE 3 A 4,5M MAT 1A C/REDUTORESPRODUTIVIDADE(CAVAS FUNDACOES/PEDRAS/INST PREDIAIS/OUTROS) -EXCLUSIVE ESGOT. E ESCORAMENTO.</v>
          </cell>
          <cell r="C3759" t="str">
            <v>M3</v>
          </cell>
          <cell r="D3759">
            <v>19.18</v>
          </cell>
        </row>
        <row r="3760">
          <cell r="A3760">
            <v>73572</v>
          </cell>
          <cell r="B3760" t="str">
            <v>ESCAV.MEC. (ESCAV HIDR)VALA ESCOR DE 1,5 A 3MMAT 1A C/REDUTOR PRODUTIVIDADE(CAVAS FUNDACOES/PEDRAS/INST PREDIAIS/OUTROS)EXCLESGOTAMENTO E ESCORAMENTO.</v>
          </cell>
          <cell r="C3760" t="str">
            <v>M3</v>
          </cell>
          <cell r="D3760">
            <v>13.25</v>
          </cell>
        </row>
        <row r="3761">
          <cell r="A3761">
            <v>73573</v>
          </cell>
          <cell r="B3761" t="str">
            <v>ESCAV MEC.VALA(ESCAV HIDR)ESCOR ATE 1,5MMAT 1A C/REDUTOR PRODUT (CAVAFUND/PEDRAS/INST PREDIAIS/OUTROS) EXCL ESGOT / ESCORAMENTO.</v>
          </cell>
          <cell r="C3761" t="str">
            <v>M3</v>
          </cell>
          <cell r="D3761">
            <v>12.56</v>
          </cell>
        </row>
        <row r="3762">
          <cell r="A3762">
            <v>73574</v>
          </cell>
          <cell r="B3762" t="str">
            <v>ESCAV.MEC. VALA N ESCOR DE 4,5 A 6M(ESCAV HIDRAUL 0,78M3)MAT1ACAT EXCLESGOTAMENTO.</v>
          </cell>
          <cell r="C3762" t="str">
            <v>M3</v>
          </cell>
          <cell r="D3762">
            <v>6.88</v>
          </cell>
        </row>
        <row r="3763">
          <cell r="A3763">
            <v>73575</v>
          </cell>
          <cell r="B3763" t="str">
            <v>ESCAV MEC VALA N ESCOR DE 3 A 4,5M(ESCAV HIDRAUL O,78M3)MAT 1A CAT EXCL ESGOTAMENTO.</v>
          </cell>
          <cell r="C3763" t="str">
            <v>M3</v>
          </cell>
          <cell r="D3763">
            <v>5.63</v>
          </cell>
        </row>
        <row r="3764">
          <cell r="A3764">
            <v>73576</v>
          </cell>
          <cell r="B3764" t="str">
            <v>ESCAV MEC VALA N ESCOR DE1,5 A 3M(ESCAV HIDRAUL 0,78M3)MAT 1A CAT EXCLESGOTAMENTOO.</v>
          </cell>
          <cell r="C3764" t="str">
            <v>M3</v>
          </cell>
          <cell r="D3764">
            <v>4.49</v>
          </cell>
        </row>
        <row r="3765">
          <cell r="A3765">
            <v>73577</v>
          </cell>
          <cell r="B3765" t="str">
            <v>ESCAV MEC VALA N ESCOR DE 4,5 A 6M PROF (C/ESCAV HIDR 0,78M3) MAT 1A CAT C/REDUTOR(C/PEDRAS/INST PREDIAIS/OUTROS REDUTORES PRODUT OU CAVASFUND) EXCL ESGOTAMENTO</v>
          </cell>
          <cell r="C3765" t="str">
            <v>M3</v>
          </cell>
          <cell r="D3765">
            <v>16.809999999999999</v>
          </cell>
        </row>
        <row r="3766">
          <cell r="A3766">
            <v>73578</v>
          </cell>
          <cell r="B3766" t="str">
            <v>ESCAV MEC VALA N ESCOR DE 3 A 4,5M PROF(C/ESCAV HIDR0,78M3) MAT 1A CATC/ REDUTOR(C/PEDRAS/INST PREDIAIS/OUTROS REDUT PRODUT. OU CAVAS FUND)EXCL ESGOTAMENTO</v>
          </cell>
          <cell r="C3766" t="str">
            <v>M3</v>
          </cell>
          <cell r="D3766">
            <v>13.49</v>
          </cell>
        </row>
        <row r="3767">
          <cell r="A3767">
            <v>73579</v>
          </cell>
          <cell r="B3767" t="str">
            <v>ESCAV MEC VALA N ESCOR DE 1,5 A 3M PROF(C/ESCAV HIDRAUL 0,78M3) MAT 1ACAT C/REDUTOR(C/PEDRAS/INST PREDIAIS/OUTROS REDUT PRODUT. OU CAVAS FUND) EXCL ESGOTAMENTO.</v>
          </cell>
          <cell r="C3767" t="str">
            <v>M3</v>
          </cell>
          <cell r="D3767">
            <v>11.7</v>
          </cell>
        </row>
        <row r="3768">
          <cell r="A3768">
            <v>73580</v>
          </cell>
          <cell r="B3768" t="str">
            <v>ESCAV MEC.VALA N ESCORADA(C/ESCAV HIDRAUL 0,78M3) ATE 1,5M PROF MAT 1AC/REDUTOR(C/PEDRAS/INST PREDIAIS/OUTROS REDUT PRODUT OU CAVAS FUND) EXCL ESGOTAM</v>
          </cell>
          <cell r="C3768" t="str">
            <v>M3</v>
          </cell>
          <cell r="D3768">
            <v>10.199999999999999</v>
          </cell>
        </row>
        <row r="3769">
          <cell r="A3769">
            <v>73581</v>
          </cell>
          <cell r="B3769" t="str">
            <v>POSTE CONCRETO CIRC 7M/CARGA TOPO 300KG C/ESCAV-EXCL TRANSP</v>
          </cell>
          <cell r="C3769" t="str">
            <v>UN</v>
          </cell>
          <cell r="D3769">
            <v>554.21</v>
          </cell>
        </row>
        <row r="3770">
          <cell r="A3770">
            <v>73582</v>
          </cell>
          <cell r="B3770" t="str">
            <v>TRATOR ESTEIRAS DIESEL APROX 200CV C/LAMINA 2500KG (CF) INCL OPERADOR</v>
          </cell>
          <cell r="C3770" t="str">
            <v>H</v>
          </cell>
          <cell r="D3770">
            <v>126.12</v>
          </cell>
        </row>
        <row r="3771">
          <cell r="A3771">
            <v>73583</v>
          </cell>
          <cell r="B3771" t="str">
            <v>CUSTO HORARIO PRODUTIVO - MOTONIVELADORA CATERPILLAR 120G - 125 HP</v>
          </cell>
          <cell r="C3771" t="str">
            <v>H</v>
          </cell>
          <cell r="D3771">
            <v>149.84</v>
          </cell>
        </row>
        <row r="3772">
          <cell r="A3772">
            <v>73584</v>
          </cell>
          <cell r="B3772" t="str">
            <v>PEROBA ROSA 3" X 3"</v>
          </cell>
          <cell r="C3772" t="str">
            <v>M</v>
          </cell>
          <cell r="D3772">
            <v>10.220000000000001</v>
          </cell>
        </row>
        <row r="3773">
          <cell r="A3773">
            <v>73585</v>
          </cell>
          <cell r="B3773" t="str">
            <v>CAMINHAO CARROCERIA FIXA FORD F-12000 12T / 142CV</v>
          </cell>
          <cell r="C3773" t="str">
            <v>CHP</v>
          </cell>
          <cell r="D3773">
            <v>95.96</v>
          </cell>
        </row>
        <row r="3774">
          <cell r="A3774">
            <v>73586</v>
          </cell>
          <cell r="B3774" t="str">
            <v>CUSTO HORARIO PRODUTIVO DIURNO - TRATOR DE ESTEIRAS CATERPILLARD6D PS - 163 6A - 140 HP</v>
          </cell>
          <cell r="C3774" t="str">
            <v>CHP</v>
          </cell>
          <cell r="D3774">
            <v>173.2</v>
          </cell>
        </row>
        <row r="3775">
          <cell r="A3775">
            <v>73587</v>
          </cell>
          <cell r="B3775" t="str">
            <v>TRANSPORTE DE TUBOS DE PVC DN 350</v>
          </cell>
          <cell r="C3775" t="str">
            <v>M</v>
          </cell>
          <cell r="D3775">
            <v>0.67</v>
          </cell>
        </row>
        <row r="3776">
          <cell r="A3776">
            <v>73588</v>
          </cell>
          <cell r="B3776" t="str">
            <v>TRANSPORTE DE TUBOS DE PVC DN 300</v>
          </cell>
          <cell r="C3776" t="str">
            <v>M</v>
          </cell>
          <cell r="D3776">
            <v>0.45</v>
          </cell>
        </row>
        <row r="3777">
          <cell r="A3777">
            <v>73589</v>
          </cell>
          <cell r="B3777" t="str">
            <v>TRANSPORTE DE TUBOS DE PVC DN 250</v>
          </cell>
          <cell r="C3777" t="str">
            <v>M</v>
          </cell>
          <cell r="D3777">
            <v>0.31</v>
          </cell>
        </row>
        <row r="3778">
          <cell r="A3778">
            <v>73590</v>
          </cell>
          <cell r="B3778" t="str">
            <v>TRANSPORTE DE TUBOS DE PVC DN 200</v>
          </cell>
          <cell r="C3778" t="str">
            <v>M</v>
          </cell>
          <cell r="D3778">
            <v>0.19</v>
          </cell>
        </row>
        <row r="3779">
          <cell r="A3779">
            <v>73591</v>
          </cell>
          <cell r="B3779" t="str">
            <v>TRANSPORTE DE TUBOS DE PVC DN 150</v>
          </cell>
          <cell r="C3779" t="str">
            <v>M</v>
          </cell>
          <cell r="D3779">
            <v>0.12</v>
          </cell>
        </row>
        <row r="3780">
          <cell r="A3780">
            <v>73592</v>
          </cell>
          <cell r="B3780" t="str">
            <v>TRANSPORTE DE TUBOS DE PVC DN 125</v>
          </cell>
          <cell r="C3780" t="str">
            <v>M</v>
          </cell>
          <cell r="D3780">
            <v>0.1</v>
          </cell>
        </row>
        <row r="3781">
          <cell r="A3781">
            <v>73593</v>
          </cell>
          <cell r="B3781" t="str">
            <v>TRANSPORTE DE TUBOS DE PVC DN 100</v>
          </cell>
          <cell r="C3781" t="str">
            <v>M</v>
          </cell>
          <cell r="D3781">
            <v>0.18</v>
          </cell>
        </row>
        <row r="3782">
          <cell r="A3782">
            <v>73594</v>
          </cell>
          <cell r="B3782" t="str">
            <v>TRANSPORTE DE TUBOS DE PVC DN 75</v>
          </cell>
          <cell r="C3782" t="str">
            <v>M</v>
          </cell>
          <cell r="D3782">
            <v>0.14000000000000001</v>
          </cell>
        </row>
        <row r="3783">
          <cell r="A3783">
            <v>73595</v>
          </cell>
          <cell r="B3783" t="str">
            <v>TRANSPORTE DE TUBOS DE PVC DN 50</v>
          </cell>
          <cell r="C3783" t="str">
            <v>M</v>
          </cell>
          <cell r="D3783">
            <v>0.09</v>
          </cell>
        </row>
        <row r="3784">
          <cell r="A3784">
            <v>73596</v>
          </cell>
          <cell r="B3784" t="str">
            <v>TRANSPORTE DE TUBOS DE PVC DN 25</v>
          </cell>
          <cell r="C3784" t="str">
            <v>M</v>
          </cell>
          <cell r="D3784">
            <v>0.02</v>
          </cell>
        </row>
        <row r="3785">
          <cell r="A3785">
            <v>73597</v>
          </cell>
          <cell r="B3785" t="str">
            <v>TRANSPORTE DE TUBOS DE FERRO DUTIL DN 100</v>
          </cell>
          <cell r="C3785" t="str">
            <v>M</v>
          </cell>
          <cell r="D3785">
            <v>0.45</v>
          </cell>
        </row>
        <row r="3786">
          <cell r="A3786">
            <v>73598</v>
          </cell>
          <cell r="B3786" t="str">
            <v>TRANSPORTE DE TUBOS DE FERRO DUTIL DN 75</v>
          </cell>
          <cell r="C3786" t="str">
            <v>M</v>
          </cell>
          <cell r="D3786">
            <v>0.3</v>
          </cell>
        </row>
        <row r="3787">
          <cell r="A3787">
            <v>73599</v>
          </cell>
          <cell r="B3787" t="str">
            <v>ESCAVACAO MECANICA VALAS EM QUALQUER TIPO DE SOLO EXCETO ROCHA,PROF. 0&lt; H &lt; 4 M</v>
          </cell>
          <cell r="C3787" t="str">
            <v>M3</v>
          </cell>
          <cell r="D3787">
            <v>6.38</v>
          </cell>
        </row>
        <row r="3788">
          <cell r="A3788">
            <v>73601</v>
          </cell>
          <cell r="B3788" t="str">
            <v>GRUPO GERADOR TRANSPORTAVEL SOBRE RODAS 60/66KVA (CF) DIESEL 85CVEXCL OPERADOR</v>
          </cell>
          <cell r="C3788" t="str">
            <v>H</v>
          </cell>
          <cell r="D3788">
            <v>3.21</v>
          </cell>
        </row>
        <row r="3789">
          <cell r="A3789">
            <v>73602</v>
          </cell>
          <cell r="B3789" t="str">
            <v>EQUIPAMENTO P/LIMP E DESOBSTRUCAO GALERIAS ESG/AGUAS PLUV-CP- TIPOBUCKET MACHINE COMPLETA COM CACAMBA E 60 VARETAS - INCL OPERADOR</v>
          </cell>
          <cell r="C3789" t="str">
            <v>H</v>
          </cell>
          <cell r="D3789">
            <v>23.08</v>
          </cell>
        </row>
        <row r="3790">
          <cell r="A3790">
            <v>73617</v>
          </cell>
          <cell r="B3790" t="str">
            <v>ESCAVACAO MANUAL MAT 1A CAT A CEU ABERTO PROF ATE 0,50M C/REMOCAO ATE 1 DAM.</v>
          </cell>
          <cell r="C3790" t="str">
            <v>M2</v>
          </cell>
          <cell r="D3790">
            <v>16.46</v>
          </cell>
        </row>
        <row r="3791">
          <cell r="A3791">
            <v>73699</v>
          </cell>
          <cell r="B3791" t="str">
            <v>ESCAVACAO DE BASE ALARGADA DE TUBULAO PLANO, BASE ENTRE 4,50M E 7,50MDA COTA DE ARRASAMENTO, EM MAT. 1A CAT., A CEU ABERTO, EXCLUINDO CARGA, TRANSPORTE E DESCARGA DO MATERIAL ESCAVADO.</v>
          </cell>
          <cell r="C3791" t="str">
            <v>M3</v>
          </cell>
          <cell r="D3791">
            <v>19.7</v>
          </cell>
        </row>
        <row r="3792">
          <cell r="A3792">
            <v>73700</v>
          </cell>
          <cell r="B3792" t="str">
            <v>ESCAVACAO DE BASE ALARGADA DE TUBULAO PLANO, BASE ATE 4,50M DA COTA DEARRASAMENTO, EM MAT. 1A CAT., A CEU ABERTO, EXCLUINDO CARGA, TRANSPORTE E DESCARGA DO MATERIAL ESCAVADO.</v>
          </cell>
          <cell r="C3792" t="str">
            <v>M3</v>
          </cell>
          <cell r="D3792">
            <v>57.25</v>
          </cell>
        </row>
        <row r="3793">
          <cell r="A3793">
            <v>73701</v>
          </cell>
          <cell r="B3793" t="str">
            <v>ESCAVACAO DE FUSTE DE TUBULAO D=2,00M PLANO, BASE ENTRE 4,50M E 7,50MDA COTA DE ARRASAMENTO, C/CAMISA DE CONCRETO ARMADO, ESCAVAÇÃO EM MAT.1A CAT., EXCLUINDO MATERIAL, MAO DE OBRA, CONCRETO, FORMAS, ARMACAO,CARGA, TRANSPORTE E DESCARGA DO MATERIAL ESC</v>
          </cell>
          <cell r="C3793" t="str">
            <v>M</v>
          </cell>
          <cell r="D3793">
            <v>275.2</v>
          </cell>
        </row>
        <row r="3794">
          <cell r="A3794">
            <v>73702</v>
          </cell>
          <cell r="B3794" t="str">
            <v>ESCAVACAO DE FUSTE DE TUBULAO D=2,00M PLANO, BASE ATE 4,50M DA COTA DEARRASAMENTO, C/ CAMISA DE CONCRETO ARMADO, ESCAVAÇÃO EM MAT. 1A CAT.,EXCLUINDO MATERIAL, MAO DE OBRA, CONCRETO, FORMAS, ARMACAO, CARGA, TRANSPORTE E DESCARGA DO MATERIAL ESCAVADO E A</v>
          </cell>
          <cell r="C3794" t="str">
            <v>M</v>
          </cell>
          <cell r="D3794">
            <v>180.75</v>
          </cell>
        </row>
        <row r="3795">
          <cell r="A3795">
            <v>73703</v>
          </cell>
          <cell r="B3795" t="str">
            <v>ESCAVACAO DE FUSTE DE TUBULAO D=1,80M PLANO, BASE ENTRE 4,50M E 7,50MDA COTA DE ARRASAMENTO, C/CAMISA DE CONCRETO ARMADO, ESCAVAÇÃO EM MAT.1A CAT., EXCLUINDO MATERIAL, MAO DE OBRA, CONCRETO, FORMAS, ARMACAO,CARGA, TRANSPORTE E DESCARGA DO MATERIAL ESC</v>
          </cell>
          <cell r="C3795" t="str">
            <v>M</v>
          </cell>
          <cell r="D3795">
            <v>223.01</v>
          </cell>
        </row>
        <row r="3796">
          <cell r="A3796">
            <v>73704</v>
          </cell>
          <cell r="B3796" t="str">
            <v>ESCAVACAO DE FUSTE DE TUBULAO D=1,80M PLANO, BASE ATE 4,50M DA COTA DEARRASAMENTO, C/CAMISA DE CONCRETO ARMADO, ESCAVAÇÃO EM MAT. 1A CAT.,EXCLUINDO MATERIAL, MAO DE OBRA, CONCRETO, FORMAS, ARMACAO, CARGA, TRANSPORTE E DESCARGA DO MAT. ESCAVADO E ALARGA</v>
          </cell>
          <cell r="C3796" t="str">
            <v>M</v>
          </cell>
          <cell r="D3796">
            <v>146.54</v>
          </cell>
        </row>
        <row r="3797">
          <cell r="A3797">
            <v>73705</v>
          </cell>
          <cell r="B3797" t="str">
            <v>ESCAVACAO DE FUSTE DE TUBULAO D=1,60M PLANO, BASE ATE 4,50M DA COTA DEARRASAMENTO, C/CAMISA DE CONCRETO ARMADO, MAT. 1A CAT., EXCLUINDO MATERIAL, MAO DE OBRA, CONCRETO, FORMAS, ARMACAO, CARGA, TRANSPORTE E DESCARGA DO MATERIAL ESCAVADO E ALARGAMENTO DA</v>
          </cell>
          <cell r="C3797" t="str">
            <v>M</v>
          </cell>
          <cell r="D3797">
            <v>115.6</v>
          </cell>
        </row>
        <row r="3798">
          <cell r="A3798">
            <v>73706</v>
          </cell>
          <cell r="B3798" t="str">
            <v>ESCAVACAO DE FUSTE DE TUBULAO D=1,50M PLANO, BASE ENTRE 4,50M E 7,50MDA COTA DE ARRASAMENTO, C/CAMISA DE CONCRETO ARMADO, MAT. 1A CAT., EXCLUINDO MATERIAL, MAO DE OBRA, CONCRETO, FORMAS, ARMACAO, CARGA E DESCARGA DO MATERIAL ESCAVADO E ALARGAMENTO DA BA</v>
          </cell>
          <cell r="C3798" t="str">
            <v>M</v>
          </cell>
          <cell r="D3798">
            <v>154.72999999999999</v>
          </cell>
        </row>
        <row r="3799">
          <cell r="A3799">
            <v>73707</v>
          </cell>
          <cell r="B3799" t="str">
            <v>ESCAVACAO DE FUSTE DE TUBULAO D=1,40M PLANO, BASE ENTRE 4,50M E 7,50MDA COTA DE ARRASAMENTO, COM CAMISA DE CONCRETO ARMADO, ESCAVAÇÃO EM MAT. 1A CAT., EXCLUINDO MATERIAL, MAO DE OBRA, CONCRETO, FORMAS, ARMACAO, CARGA E DESCARGA DO MATERIAL ESCAVADO E AL</v>
          </cell>
          <cell r="C3799" t="str">
            <v>M</v>
          </cell>
          <cell r="D3799">
            <v>134.97999999999999</v>
          </cell>
        </row>
        <row r="3800">
          <cell r="A3800">
            <v>73708</v>
          </cell>
          <cell r="B3800" t="str">
            <v>ESCAVACAO DE FUSTE DE TUBULAO D=1,40M PLANO, BASE ATE 4,50M DA COTA DEARRASAMENTO, C/CAMISA DE CONCRETO ARMADO, ESCAVAÇÃO EM MAT. 1A CAT.,EXCLUINDO MATERIAL, MAO DE OBRA, CONCRETO, FORMAS, ARMACAO, CARGA E DESCARGA DO MAT ESCAVADO E ALARGAMENTO DA BASE</v>
          </cell>
          <cell r="C3800" t="str">
            <v>M</v>
          </cell>
          <cell r="D3800">
            <v>88.13</v>
          </cell>
        </row>
        <row r="3801">
          <cell r="A3801">
            <v>73709</v>
          </cell>
          <cell r="B3801" t="str">
            <v>GRUPO GERADOR ESTACIONARIO C/ALTERNADOR 125/145KVA (CI) DIESEL 165CVEXCL OPERADOR</v>
          </cell>
          <cell r="C3801" t="str">
            <v>H</v>
          </cell>
          <cell r="D3801">
            <v>4.7699999999999996</v>
          </cell>
        </row>
        <row r="3802">
          <cell r="A3802">
            <v>73710</v>
          </cell>
          <cell r="B3802" t="str">
            <v>BASE PARA PAVIMENTACAO COM BRITA GRADUADA, INCLUSIVE COMPACTACAO</v>
          </cell>
          <cell r="C3802" t="str">
            <v>M3</v>
          </cell>
          <cell r="D3802">
            <v>166.56</v>
          </cell>
        </row>
        <row r="3803">
          <cell r="A3803">
            <v>73711</v>
          </cell>
          <cell r="B3803" t="str">
            <v>BASE PARA PAVIMENTACAO COM BRITA CORRIDA, INCLUSIVE COMPACTACAO</v>
          </cell>
          <cell r="C3803" t="str">
            <v>M3</v>
          </cell>
          <cell r="D3803">
            <v>127.66</v>
          </cell>
        </row>
        <row r="3804">
          <cell r="A3804">
            <v>73712</v>
          </cell>
          <cell r="B3804" t="str">
            <v>EQUIPAMENTO ROTATIVO PARA DESOBSTRUCAO E LIMPEZA DE GALERIAS TP BUCKEMACHINE (CP) CONSIDERANDO APENAS A MANUTENCAO E MATERIAL DE OPERAÇÃO</v>
          </cell>
          <cell r="C3804" t="str">
            <v>H</v>
          </cell>
          <cell r="D3804">
            <v>13.22</v>
          </cell>
        </row>
        <row r="3805">
          <cell r="A3805">
            <v>73713</v>
          </cell>
          <cell r="B3805" t="str">
            <v>ARRASAMENTO DE TUBULAO DE CONCRETO D=1,00 A 1,20M. (INCLUI ENCARREGADO).</v>
          </cell>
          <cell r="C3805" t="str">
            <v>UN</v>
          </cell>
          <cell r="D3805">
            <v>285.82</v>
          </cell>
        </row>
        <row r="3806">
          <cell r="A3806">
            <v>73714</v>
          </cell>
          <cell r="B3806" t="str">
            <v>CAIXA PARA RALO C OM GRELHA FOFO 135 KG DE ALV TIJOLO MACICO (7X10X20)PAREDES DE UMA VEZ (0.20 M) DE 0.90X1.20X1.50 M (EXTERNA) COM ARGAMASSA 1:4 CIMENTO:AREIA, BASE CONC FCK=10 MPA, EXCLUSIVE ESCAVACAO E REATERRO.</v>
          </cell>
          <cell r="C3806" t="str">
            <v>UN</v>
          </cell>
          <cell r="D3806">
            <v>890.06</v>
          </cell>
        </row>
        <row r="3807">
          <cell r="A3807">
            <v>73715</v>
          </cell>
          <cell r="B3807" t="str">
            <v>PINTURA VERNIZ TIPO GOMA LACA DISSOLVIDO EM ALCOOL</v>
          </cell>
          <cell r="C3807" t="str">
            <v>M2</v>
          </cell>
          <cell r="D3807">
            <v>29.34</v>
          </cell>
        </row>
        <row r="3808">
          <cell r="A3808">
            <v>73716</v>
          </cell>
          <cell r="B3808" t="str">
            <v>ESCORAMENTO DE PONTILHOES, PONTES VIADUTO CONC.ARMADO C/MAD LEI, PINHO3A APROVEITANDO 30% MADEIRA</v>
          </cell>
          <cell r="C3808" t="str">
            <v>M3</v>
          </cell>
          <cell r="D3808">
            <v>67.430000000000007</v>
          </cell>
        </row>
        <row r="3809">
          <cell r="A3809">
            <v>73717</v>
          </cell>
          <cell r="B3809" t="str">
            <v>ESCORAMENTO FORMAS 4,00 A 5,00M</v>
          </cell>
          <cell r="C3809" t="str">
            <v>M3</v>
          </cell>
          <cell r="D3809">
            <v>10.210000000000001</v>
          </cell>
        </row>
        <row r="3810">
          <cell r="A3810">
            <v>73718</v>
          </cell>
          <cell r="B3810" t="str">
            <v>ASSENTAMENTO DE TUBOS DE CONCRETO DIAMETRO = 1500MM, SIMPLES OU ARMADO, JUNTA EM ARGAMASSA 1:3 CIMENTO:AREIA</v>
          </cell>
          <cell r="C3810" t="str">
            <v>M</v>
          </cell>
          <cell r="D3810">
            <v>160.62</v>
          </cell>
        </row>
        <row r="3811">
          <cell r="A3811">
            <v>73719</v>
          </cell>
          <cell r="B3811" t="str">
            <v>ASSENTAMENTO DE TUBOS DE CONCRETO DIAMETRO = 1200MM, SIMPLES OU ARMADO, JUNTA EM ARGAMASSA 1:3 CIMENTO:AREIA</v>
          </cell>
          <cell r="C3811" t="str">
            <v>M</v>
          </cell>
          <cell r="D3811">
            <v>102.94</v>
          </cell>
        </row>
        <row r="3812">
          <cell r="A3812">
            <v>73720</v>
          </cell>
          <cell r="B3812" t="str">
            <v>ASSENTAMENTO DE TUBOS DE CONCRETO DIAMETRO = 800MM, SIMPLES OU ARMADO,JUNTA EM ARGAMASSA 1:3 CIMENTO:AREIA</v>
          </cell>
          <cell r="C3812" t="str">
            <v>M</v>
          </cell>
          <cell r="D3812">
            <v>55.13</v>
          </cell>
        </row>
        <row r="3813">
          <cell r="A3813">
            <v>73721</v>
          </cell>
          <cell r="B3813" t="str">
            <v>ASSENTAMENTO DE TUBOS DE CONCRETO DIAMETRO = 1000MM, SIMPLES OU ARMADO, JUNTA EM ARGAMASSA 1:3 CIMENTO:AREIA</v>
          </cell>
          <cell r="C3813" t="str">
            <v>M</v>
          </cell>
          <cell r="D3813">
            <v>82.71</v>
          </cell>
        </row>
        <row r="3814">
          <cell r="A3814">
            <v>73722</v>
          </cell>
          <cell r="B3814" t="str">
            <v>ASSENTAMENTO DE TUBOS DE CONCRETO DIAMETRO = 600MM, SIMPLES OU ARMADO,JUNTA EM ARGAMASSA 1:3 CIMENTO:AREIA</v>
          </cell>
          <cell r="C3814" t="str">
            <v>M</v>
          </cell>
          <cell r="D3814">
            <v>26.56</v>
          </cell>
        </row>
        <row r="3815">
          <cell r="A3815">
            <v>73723</v>
          </cell>
          <cell r="B3815" t="str">
            <v>ASSENTAMENTO DE TUBOS DE CONCRETO DIAMETRO = 500MM, SIMPLES OU ARMADO,JUNTA EM ARGAMASSA 1:3 CIMENTO:AREIA</v>
          </cell>
          <cell r="C3815" t="str">
            <v>M</v>
          </cell>
          <cell r="D3815">
            <v>20.7</v>
          </cell>
        </row>
        <row r="3816">
          <cell r="A3816">
            <v>73724</v>
          </cell>
          <cell r="B3816" t="str">
            <v>ASSENTAMENTO DE TUBOS DE CONCRETO DIAMETRO = 400MM, SIMPLES OU ARMADO,JUNTA EM ARGAMASSA 1:3 CIMENTO:AREIA</v>
          </cell>
          <cell r="C3816" t="str">
            <v>M</v>
          </cell>
          <cell r="D3816">
            <v>13.65</v>
          </cell>
        </row>
        <row r="3817">
          <cell r="A3817">
            <v>73725</v>
          </cell>
          <cell r="B3817" t="str">
            <v>ASSENTAMENTO SIMPLES DE TUBOS DE CERÂMICA COM JUNTA ARGAMASSADA - DN 400 MM</v>
          </cell>
          <cell r="C3817" t="str">
            <v>M</v>
          </cell>
          <cell r="D3817">
            <v>14.08</v>
          </cell>
        </row>
        <row r="3818">
          <cell r="A3818">
            <v>73726</v>
          </cell>
          <cell r="B3818" t="str">
            <v>ASSENTAMENTO SIMPLES DE TUBOS DE CERÂMICA COM JUNTA ARGAMASSADA - DN 375 MM</v>
          </cell>
          <cell r="C3818" t="str">
            <v>M</v>
          </cell>
          <cell r="D3818">
            <v>11.72</v>
          </cell>
        </row>
        <row r="3819">
          <cell r="A3819">
            <v>73727</v>
          </cell>
          <cell r="B3819" t="str">
            <v>ASSENTAMENTO DE MANILHAS E CONEXOES CERAMICAS DIAMETRO = 300MM, JUNTAEM ARGAMASSA 1:3 CIMENTO:AREIA</v>
          </cell>
          <cell r="C3819" t="str">
            <v>M</v>
          </cell>
          <cell r="D3819">
            <v>8.5399999999999991</v>
          </cell>
        </row>
        <row r="3820">
          <cell r="A3820">
            <v>73728</v>
          </cell>
          <cell r="B3820" t="str">
            <v>ASSENTAMENTO DE MANILHAS E CONEXOES CERAMICAS DIAMETRO = 250MM, JUNTAEM ARGAMASSA 1:3 CIMENTO:AREIA</v>
          </cell>
          <cell r="C3820" t="str">
            <v>M</v>
          </cell>
          <cell r="D3820">
            <v>7.77</v>
          </cell>
        </row>
        <row r="3821">
          <cell r="A3821">
            <v>73729</v>
          </cell>
          <cell r="B3821" t="str">
            <v>ASSENTAMENTO DE MANILHAS E CONEXOES CERAMICAS DIAMETRO = 200MM, JUNTAEM ARGAMASSA 1:3 CIMENTO:AREIA</v>
          </cell>
          <cell r="C3821" t="str">
            <v>M</v>
          </cell>
          <cell r="D3821">
            <v>5.7</v>
          </cell>
        </row>
        <row r="3822">
          <cell r="A3822">
            <v>73730</v>
          </cell>
          <cell r="B3822" t="str">
            <v>ASSENTAMENTO DE TUBOS DE CONCRETO DIAMETRO = 300MM, SIMPLES OU ARMADO,JUNTA EM ARGAMASSA 1:3 CIMENTO:AREIA</v>
          </cell>
          <cell r="C3822" t="str">
            <v>M</v>
          </cell>
          <cell r="D3822">
            <v>9.6</v>
          </cell>
        </row>
        <row r="3823">
          <cell r="A3823">
            <v>73731</v>
          </cell>
          <cell r="B3823" t="str">
            <v>ASSENTAMENTO DE MANILHAS E CONEXOES CERAMICAS, DIAMETRO = 100MM, JUNTAEM ARGAMASSA, 1:3 CIMENTO:AREIA</v>
          </cell>
          <cell r="C3823" t="str">
            <v>M</v>
          </cell>
          <cell r="D3823">
            <v>3.26</v>
          </cell>
        </row>
        <row r="3824">
          <cell r="A3824">
            <v>73732</v>
          </cell>
          <cell r="B3824" t="str">
            <v>DESFORMA DE ESTRUTURAS, ALT. OU PROFUND. MAIOR QUE 1,50M</v>
          </cell>
          <cell r="C3824" t="str">
            <v>M2</v>
          </cell>
          <cell r="D3824">
            <v>14.9</v>
          </cell>
        </row>
        <row r="3825">
          <cell r="A3825" t="str">
            <v>SERP</v>
          </cell>
          <cell r="B3825" t="str">
            <v>SERVICOS PRELIMINARES</v>
          </cell>
          <cell r="C3825" t="str">
            <v/>
          </cell>
          <cell r="D3825" t="str">
            <v/>
          </cell>
        </row>
        <row r="3826">
          <cell r="A3826">
            <v>10</v>
          </cell>
          <cell r="B3826" t="str">
            <v>PREPARO DO TERRENO</v>
          </cell>
          <cell r="C3826" t="str">
            <v/>
          </cell>
          <cell r="D3826" t="str">
            <v/>
          </cell>
        </row>
        <row r="3827">
          <cell r="A3827">
            <v>73671</v>
          </cell>
          <cell r="B3827" t="str">
            <v>DESMATAMENTO DE ARVORES ENTRE 0,15M E 0,30M DE DIAMETRO INCLUSIVEDESTOCAMENTO E LIMPEZA DO TERRENO, UTILIZANDO TRATOR DE ESTEIRAS. (ENCARREGADO INCLUSO)</v>
          </cell>
          <cell r="C3827" t="str">
            <v>UN</v>
          </cell>
          <cell r="D3827">
            <v>3.38</v>
          </cell>
        </row>
        <row r="3828">
          <cell r="A3828">
            <v>73672</v>
          </cell>
          <cell r="B3828" t="str">
            <v>LIMPEZA MECANIZADA DE TERRENO, INCLUSIVE RETIRADA DE ARVORE ENTRE 0,05M E 0,15M DE DIAMETRO</v>
          </cell>
          <cell r="C3828" t="str">
            <v>M2</v>
          </cell>
          <cell r="D3828">
            <v>0.36</v>
          </cell>
        </row>
        <row r="3829">
          <cell r="A3829">
            <v>73822</v>
          </cell>
          <cell r="B3829" t="str">
            <v>LIMPEZA DE TERRENO - ROCADA</v>
          </cell>
          <cell r="C3829" t="str">
            <v/>
          </cell>
          <cell r="D3829" t="str">
            <v/>
          </cell>
        </row>
        <row r="3830">
          <cell r="A3830" t="str">
            <v>73822/001</v>
          </cell>
          <cell r="B3830" t="str">
            <v>LIMPEZA DE TERRENO - ROÇADA DENSA (COM PEQUENOS ARBUSTOS)</v>
          </cell>
          <cell r="C3830" t="str">
            <v>M2</v>
          </cell>
          <cell r="D3830">
            <v>2.06</v>
          </cell>
        </row>
        <row r="3831">
          <cell r="A3831" t="str">
            <v>73822/002</v>
          </cell>
          <cell r="B3831" t="str">
            <v>LIMPEZA DE TERRENO - RASPAGEM MECANIZADA (MOTONIVELADORA) DE CAMADA VEGETAL</v>
          </cell>
          <cell r="C3831" t="str">
            <v>M2</v>
          </cell>
          <cell r="D3831">
            <v>0.47</v>
          </cell>
        </row>
        <row r="3832">
          <cell r="A3832">
            <v>73859</v>
          </cell>
          <cell r="B3832" t="str">
            <v>DESMATAMENTO / LIMPEZA</v>
          </cell>
          <cell r="C3832" t="str">
            <v/>
          </cell>
          <cell r="D3832" t="str">
            <v/>
          </cell>
        </row>
        <row r="3833">
          <cell r="A3833" t="str">
            <v>73859/001</v>
          </cell>
          <cell r="B3833" t="str">
            <v>DESMATAMENTO/LIMPEZA TERRENOS C/EQUIP MECAN(TRATOR:1000M2/H)</v>
          </cell>
          <cell r="C3833" t="str">
            <v>M2</v>
          </cell>
          <cell r="D3833">
            <v>0.22</v>
          </cell>
        </row>
        <row r="3834">
          <cell r="A3834" t="str">
            <v>73859/002</v>
          </cell>
          <cell r="B3834" t="str">
            <v>CAPINA MANUAL EM SERVICOS RODOVIARIOS</v>
          </cell>
          <cell r="C3834" t="str">
            <v>M2</v>
          </cell>
          <cell r="D3834">
            <v>0.55000000000000004</v>
          </cell>
        </row>
        <row r="3835">
          <cell r="A3835">
            <v>73871</v>
          </cell>
          <cell r="B3835" t="str">
            <v>DESTOCAMENTOS</v>
          </cell>
          <cell r="C3835" t="str">
            <v/>
          </cell>
          <cell r="D3835" t="str">
            <v/>
          </cell>
        </row>
        <row r="3836">
          <cell r="A3836" t="str">
            <v>73871/001</v>
          </cell>
          <cell r="B3836" t="str">
            <v>DESTOCA ARVORE PORTE MEDIO/RAIZ PROFUNDA S/REMOCAO/AUX MECAN</v>
          </cell>
          <cell r="C3836" t="str">
            <v>UN</v>
          </cell>
          <cell r="D3836">
            <v>85.03</v>
          </cell>
        </row>
        <row r="3837">
          <cell r="A3837" t="str">
            <v>73871/002</v>
          </cell>
          <cell r="B3837" t="str">
            <v>DESTOCAMENTO MECANICO DE TOCOS D&lt;=30CM</v>
          </cell>
          <cell r="C3837" t="str">
            <v>UN</v>
          </cell>
          <cell r="D3837">
            <v>28.02</v>
          </cell>
        </row>
        <row r="3838">
          <cell r="A3838" t="str">
            <v>73871/003</v>
          </cell>
          <cell r="B3838" t="str">
            <v>DESTOCAMENTO MECANICO DE TOCOS D=30 A 50CM</v>
          </cell>
          <cell r="C3838" t="str">
            <v>UN</v>
          </cell>
          <cell r="D3838">
            <v>50.14</v>
          </cell>
        </row>
        <row r="3839">
          <cell r="A3839" t="str">
            <v>73871/004</v>
          </cell>
          <cell r="B3839" t="str">
            <v>DESTOCAMENTO MECANICO DE TOCOS D&gt;50CM</v>
          </cell>
          <cell r="C3839" t="str">
            <v>UN</v>
          </cell>
          <cell r="D3839">
            <v>83.94</v>
          </cell>
        </row>
        <row r="3840">
          <cell r="A3840">
            <v>11</v>
          </cell>
          <cell r="B3840" t="str">
            <v>TRANSITO E SEGURANCA</v>
          </cell>
          <cell r="C3840" t="str">
            <v/>
          </cell>
          <cell r="D3840" t="str">
            <v/>
          </cell>
        </row>
        <row r="3841">
          <cell r="A3841">
            <v>74220</v>
          </cell>
          <cell r="B3841" t="str">
            <v>TAPUME DE VEDACAO</v>
          </cell>
          <cell r="C3841" t="str">
            <v/>
          </cell>
          <cell r="D3841" t="str">
            <v/>
          </cell>
        </row>
        <row r="3842">
          <cell r="A3842" t="str">
            <v>74220/001</v>
          </cell>
          <cell r="B3842" t="str">
            <v>TAPUME DE CHAPA DE MADEIRA COMPENSADA (6MM) - PINTURA A CAL- APROVEITAMENTO 2 X</v>
          </cell>
          <cell r="C3842" t="str">
            <v>M2</v>
          </cell>
          <cell r="D3842">
            <v>27.82</v>
          </cell>
        </row>
        <row r="3843">
          <cell r="A3843">
            <v>74221</v>
          </cell>
          <cell r="B3843" t="str">
            <v>SINALIZACAO DE TRANSITO</v>
          </cell>
          <cell r="C3843" t="str">
            <v/>
          </cell>
          <cell r="D3843" t="str">
            <v/>
          </cell>
        </row>
        <row r="3844">
          <cell r="A3844" t="str">
            <v>74221/001</v>
          </cell>
          <cell r="B3844" t="str">
            <v>SINALIZACAO DE TRANSITO - NOTURNA</v>
          </cell>
          <cell r="C3844" t="str">
            <v>M</v>
          </cell>
          <cell r="D3844">
            <v>1.23</v>
          </cell>
        </row>
        <row r="3845">
          <cell r="A3845">
            <v>12</v>
          </cell>
          <cell r="B3845" t="str">
            <v>ACESSOS/PASSADICOS</v>
          </cell>
          <cell r="C3845" t="str">
            <v/>
          </cell>
          <cell r="D3845" t="str">
            <v/>
          </cell>
        </row>
        <row r="3846">
          <cell r="A3846">
            <v>74219</v>
          </cell>
          <cell r="B3846" t="str">
            <v>PASSADICOS E TRAVESSIAS - MONTAGEM, MANUTENCAO E REMOCAO</v>
          </cell>
          <cell r="C3846" t="str">
            <v/>
          </cell>
          <cell r="D3846" t="str">
            <v/>
          </cell>
        </row>
        <row r="3847">
          <cell r="A3847" t="str">
            <v>74219/001</v>
          </cell>
          <cell r="B3847" t="str">
            <v>PASSADICOS DE MADEIRA PARA PEDESTRES</v>
          </cell>
          <cell r="C3847" t="str">
            <v>M2</v>
          </cell>
          <cell r="D3847">
            <v>33.340000000000003</v>
          </cell>
        </row>
        <row r="3848">
          <cell r="A3848" t="str">
            <v>74219/002</v>
          </cell>
          <cell r="B3848" t="str">
            <v>TRAVESSIA DE MADEIRA PARA VEICULOS</v>
          </cell>
          <cell r="C3848" t="str">
            <v>M2</v>
          </cell>
          <cell r="D3848">
            <v>27.95</v>
          </cell>
        </row>
        <row r="3849">
          <cell r="A3849">
            <v>13</v>
          </cell>
          <cell r="B3849" t="str">
            <v>SUSTENTACOES DIVERSAS</v>
          </cell>
          <cell r="C3849" t="str">
            <v/>
          </cell>
          <cell r="D3849" t="str">
            <v/>
          </cell>
        </row>
        <row r="3850">
          <cell r="A3850">
            <v>73875</v>
          </cell>
          <cell r="B3850" t="str">
            <v>LOCACAO DE ANDAIMES</v>
          </cell>
          <cell r="C3850" t="str">
            <v/>
          </cell>
          <cell r="D3850" t="str">
            <v/>
          </cell>
        </row>
        <row r="3851">
          <cell r="A3851" t="str">
            <v>73875/001</v>
          </cell>
          <cell r="B3851" t="str">
            <v>LOCACAO DE ANDAIME METALICO TUBULAR TIPO TORRE</v>
          </cell>
          <cell r="C3851" t="str">
            <v>M/MES</v>
          </cell>
          <cell r="D3851">
            <v>14.43</v>
          </cell>
        </row>
        <row r="3852">
          <cell r="A3852">
            <v>14</v>
          </cell>
          <cell r="B3852" t="str">
            <v>DEMOLICOES/RETIRADAS</v>
          </cell>
          <cell r="C3852" t="str">
            <v/>
          </cell>
          <cell r="D3852" t="str">
            <v/>
          </cell>
        </row>
        <row r="3853">
          <cell r="A3853">
            <v>72208</v>
          </cell>
          <cell r="B3853" t="str">
            <v>CARGA MECANIZADA E REMOCAO E ENTULHO COM TRANSPORTE ATE 1KM</v>
          </cell>
          <cell r="C3853" t="str">
            <v>M3</v>
          </cell>
          <cell r="D3853">
            <v>2.58</v>
          </cell>
        </row>
        <row r="3854">
          <cell r="A3854">
            <v>72209</v>
          </cell>
          <cell r="B3854" t="str">
            <v>CARGA MANUAL E REMOCAO E ENTULHO COM TRANSPORTE ATE 1KM EM CAMINHAO BASCULANTE 8 M3</v>
          </cell>
          <cell r="C3854" t="str">
            <v>M3</v>
          </cell>
          <cell r="D3854">
            <v>9.42</v>
          </cell>
        </row>
        <row r="3855">
          <cell r="A3855">
            <v>72210</v>
          </cell>
          <cell r="B3855" t="str">
            <v>DESTOCAMENTO DE TRONCOS COM DIAMETRO DE 10CM ATE 30CM, INCLUSIVE REMOCAO DE RAIZES</v>
          </cell>
          <cell r="C3855" t="str">
            <v>UN</v>
          </cell>
          <cell r="D3855">
            <v>14.56</v>
          </cell>
        </row>
        <row r="3856">
          <cell r="A3856">
            <v>72211</v>
          </cell>
          <cell r="B3856" t="str">
            <v>DESTOCAMENTO DE TRONCOS COM DIAMETRO DE 30CM ATE 50CM, INCLUSIVE REMOCAO DE RAIZES</v>
          </cell>
          <cell r="C3856" t="str">
            <v>UN</v>
          </cell>
          <cell r="D3856">
            <v>40.479999999999997</v>
          </cell>
        </row>
        <row r="3857">
          <cell r="A3857">
            <v>72212</v>
          </cell>
          <cell r="B3857" t="str">
            <v>DESTOCAMENTO DE TRONCOS COM DIAMETRO MAIOR DO QUE 50CM, INCLUSIVE REMOCAO DE RAIZES</v>
          </cell>
          <cell r="C3857" t="str">
            <v>UN</v>
          </cell>
          <cell r="D3857">
            <v>48.23</v>
          </cell>
        </row>
        <row r="3858">
          <cell r="A3858">
            <v>72214</v>
          </cell>
          <cell r="B3858" t="str">
            <v>DEMOLICAO DE ALVENARIA ESTRUTURAL DE BLOCOS VAZADOS DE CONCRETO</v>
          </cell>
          <cell r="C3858" t="str">
            <v>M3</v>
          </cell>
          <cell r="D3858">
            <v>27.43</v>
          </cell>
        </row>
        <row r="3859">
          <cell r="A3859">
            <v>72215</v>
          </cell>
          <cell r="B3859" t="str">
            <v>DEMOLICAO DE ALVENARIA DE ELEMENTOS CERAMICOS VAZADOS</v>
          </cell>
          <cell r="C3859" t="str">
            <v>M3</v>
          </cell>
          <cell r="D3859">
            <v>17.14</v>
          </cell>
        </row>
        <row r="3860">
          <cell r="A3860">
            <v>72216</v>
          </cell>
          <cell r="B3860" t="str">
            <v>DEMOLICAO DE VERGAS, CINTAS E PILARETES DE CONCRETO</v>
          </cell>
          <cell r="C3860" t="str">
            <v>M3</v>
          </cell>
          <cell r="D3860">
            <v>89.14</v>
          </cell>
        </row>
        <row r="3861">
          <cell r="A3861">
            <v>72217</v>
          </cell>
          <cell r="B3861" t="str">
            <v>DEMOLICAO DE PLACAS DIVISORIAS DE GRANILITE</v>
          </cell>
          <cell r="C3861" t="str">
            <v>M2</v>
          </cell>
          <cell r="D3861">
            <v>3.43</v>
          </cell>
        </row>
        <row r="3862">
          <cell r="A3862">
            <v>72218</v>
          </cell>
          <cell r="B3862" t="str">
            <v>DEMOLICAO DE DIVISORIAS EM CHAPAS OU TABUAS, INCLUSIVE DEMOLICAO DE ENTARUGAMENTO</v>
          </cell>
          <cell r="C3862" t="str">
            <v>M2</v>
          </cell>
          <cell r="D3862">
            <v>2.74</v>
          </cell>
        </row>
        <row r="3863">
          <cell r="A3863">
            <v>72219</v>
          </cell>
          <cell r="B3863" t="str">
            <v>DEMOLICAO DE ALVENARIA DE BLOCOS DE PEDRA NATURAL</v>
          </cell>
          <cell r="C3863" t="str">
            <v>M3</v>
          </cell>
          <cell r="D3863">
            <v>44.57</v>
          </cell>
        </row>
        <row r="3864">
          <cell r="A3864">
            <v>72220</v>
          </cell>
          <cell r="B3864" t="str">
            <v>RETIRADA DE ALVENARIA DE TIJOLOS DE VIDRO</v>
          </cell>
          <cell r="C3864" t="str">
            <v>M2</v>
          </cell>
          <cell r="D3864">
            <v>6.86</v>
          </cell>
        </row>
        <row r="3865">
          <cell r="A3865">
            <v>72221</v>
          </cell>
          <cell r="B3865" t="str">
            <v>RETIRADA DE PLACAS DIVISORIAS DE GRANILITE</v>
          </cell>
          <cell r="C3865" t="str">
            <v>M2</v>
          </cell>
          <cell r="D3865">
            <v>6.86</v>
          </cell>
        </row>
        <row r="3866">
          <cell r="A3866">
            <v>72222</v>
          </cell>
          <cell r="B3866" t="str">
            <v>RETIRADAS DE DIVISORIAS EM CHAPAS OU TABUAS, SEM RETIRADA DO ENTARUGAMENTO</v>
          </cell>
          <cell r="C3866" t="str">
            <v>M2</v>
          </cell>
          <cell r="D3866">
            <v>3.6</v>
          </cell>
        </row>
        <row r="3867">
          <cell r="A3867">
            <v>72223</v>
          </cell>
          <cell r="B3867" t="str">
            <v>RETIRADAS DE DIVISORIAS EM CHAPAS OU TABUAS, COM RETIRADA DO ENTARUGAMENTO</v>
          </cell>
          <cell r="C3867" t="str">
            <v>M2</v>
          </cell>
          <cell r="D3867">
            <v>7.2</v>
          </cell>
        </row>
        <row r="3868">
          <cell r="A3868">
            <v>72224</v>
          </cell>
          <cell r="B3868" t="str">
            <v>DEMOLICAO DE TELHAS CERAMICAS OU DE VIDRO</v>
          </cell>
          <cell r="C3868" t="str">
            <v>M2</v>
          </cell>
          <cell r="D3868">
            <v>4.1100000000000003</v>
          </cell>
        </row>
        <row r="3869">
          <cell r="A3869">
            <v>72225</v>
          </cell>
          <cell r="B3869" t="str">
            <v>DEMOLICAO DE TELHAS ONDULADAS</v>
          </cell>
          <cell r="C3869" t="str">
            <v>M2</v>
          </cell>
          <cell r="D3869">
            <v>1.71</v>
          </cell>
        </row>
        <row r="3870">
          <cell r="A3870">
            <v>72226</v>
          </cell>
          <cell r="B3870" t="str">
            <v>RETIRADA DE ESTRUTURA DE MADEIRA PONTALETEADA PARA TELHAS CERAMICAS OUDE VIDRO</v>
          </cell>
          <cell r="C3870" t="str">
            <v>M2</v>
          </cell>
          <cell r="D3870">
            <v>4.76</v>
          </cell>
        </row>
        <row r="3871">
          <cell r="A3871">
            <v>72227</v>
          </cell>
          <cell r="B3871" t="str">
            <v>RETIRADA DE ESTRUTURA DE MADEIRA PONTALETEADA PARA TELHAS ONDULADAS</v>
          </cell>
          <cell r="C3871" t="str">
            <v>M2</v>
          </cell>
          <cell r="D3871">
            <v>3.17</v>
          </cell>
        </row>
        <row r="3872">
          <cell r="A3872">
            <v>72228</v>
          </cell>
          <cell r="B3872" t="str">
            <v>RETIRADA DE ESTRUTURA DE MADEIRA COM TESOURAS PARA TELHAS CERAMICAS OUDE VIDRO</v>
          </cell>
          <cell r="C3872" t="str">
            <v>M2</v>
          </cell>
          <cell r="D3872">
            <v>7.93</v>
          </cell>
        </row>
        <row r="3873">
          <cell r="A3873">
            <v>72229</v>
          </cell>
          <cell r="B3873" t="str">
            <v>RETIRADA DE ESTRUTURA DE MADEIRA COM TESOURAS PARA TELHAS ONDULADAS</v>
          </cell>
          <cell r="C3873" t="str">
            <v>M2</v>
          </cell>
          <cell r="D3873">
            <v>6.34</v>
          </cell>
        </row>
        <row r="3874">
          <cell r="A3874">
            <v>72230</v>
          </cell>
          <cell r="B3874" t="str">
            <v>RETIRADA DE TELHAS DE CERAMICAS OU DE VIDRO</v>
          </cell>
          <cell r="C3874" t="str">
            <v>M2</v>
          </cell>
          <cell r="D3874">
            <v>3.43</v>
          </cell>
        </row>
        <row r="3875">
          <cell r="A3875">
            <v>72231</v>
          </cell>
          <cell r="B3875" t="str">
            <v>RETIRADA DE TELHAS ONDULADAS</v>
          </cell>
          <cell r="C3875" t="str">
            <v>M2</v>
          </cell>
          <cell r="D3875">
            <v>2.4</v>
          </cell>
        </row>
        <row r="3876">
          <cell r="A3876">
            <v>72232</v>
          </cell>
          <cell r="B3876" t="str">
            <v>RETIRADA DE CUMEEIRAS CERAMICAS</v>
          </cell>
          <cell r="C3876" t="str">
            <v>M</v>
          </cell>
          <cell r="D3876">
            <v>2.06</v>
          </cell>
        </row>
        <row r="3877">
          <cell r="A3877">
            <v>72233</v>
          </cell>
          <cell r="B3877" t="str">
            <v>RETIRADA DE CUMEEIRAS EM ALUMINIO</v>
          </cell>
          <cell r="C3877" t="str">
            <v>M</v>
          </cell>
          <cell r="D3877">
            <v>1.37</v>
          </cell>
        </row>
        <row r="3878">
          <cell r="A3878">
            <v>72234</v>
          </cell>
          <cell r="B3878" t="str">
            <v>DEMOLICAO DE FORRO DE GESSO</v>
          </cell>
          <cell r="C3878" t="str">
            <v>M2</v>
          </cell>
          <cell r="D3878">
            <v>2.06</v>
          </cell>
        </row>
        <row r="3879">
          <cell r="A3879">
            <v>72235</v>
          </cell>
          <cell r="B3879" t="str">
            <v>DEMOLICAO DE ENTARUGAMENTO DE FORRO</v>
          </cell>
          <cell r="C3879" t="str">
            <v>M2</v>
          </cell>
          <cell r="D3879">
            <v>2.74</v>
          </cell>
        </row>
        <row r="3880">
          <cell r="A3880">
            <v>72236</v>
          </cell>
          <cell r="B3880" t="str">
            <v>RETIRADA DE FORRO DE MADEIRA EM TABUAS</v>
          </cell>
          <cell r="C3880" t="str">
            <v>M2</v>
          </cell>
          <cell r="D3880">
            <v>5.23</v>
          </cell>
        </row>
        <row r="3881">
          <cell r="A3881">
            <v>72237</v>
          </cell>
          <cell r="B3881" t="str">
            <v>RETIRADA DE ENTARUGAMENTO DE FORRO</v>
          </cell>
          <cell r="C3881" t="str">
            <v>M2</v>
          </cell>
          <cell r="D3881">
            <v>6.34</v>
          </cell>
        </row>
        <row r="3882">
          <cell r="A3882">
            <v>72238</v>
          </cell>
          <cell r="B3882" t="str">
            <v>RETIRADA DE FORRO EM REGUAS DE PVC, INCLUSIVE RETIRADA DE PERFIS</v>
          </cell>
          <cell r="C3882" t="str">
            <v>M2</v>
          </cell>
          <cell r="D3882">
            <v>3.17</v>
          </cell>
        </row>
        <row r="3883">
          <cell r="A3883">
            <v>72239</v>
          </cell>
          <cell r="B3883" t="str">
            <v>RETIRADA DE TACOS DE MADEIRA</v>
          </cell>
          <cell r="C3883" t="str">
            <v>M2</v>
          </cell>
          <cell r="D3883">
            <v>2.38</v>
          </cell>
        </row>
        <row r="3884">
          <cell r="A3884">
            <v>72240</v>
          </cell>
          <cell r="B3884" t="str">
            <v>RETIRADA DE ASSOALHO DE MADEIRA, EXCLUSIVE RETIRADA DE VIGAMENTO</v>
          </cell>
          <cell r="C3884" t="str">
            <v>M2</v>
          </cell>
          <cell r="D3884">
            <v>11.36</v>
          </cell>
        </row>
        <row r="3885">
          <cell r="A3885">
            <v>72241</v>
          </cell>
          <cell r="B3885" t="str">
            <v>RETIRADA DE ASSOALHO DE MADEIRA, INCLUSIVE RETIRADA DE VIGAMENTO</v>
          </cell>
          <cell r="C3885" t="str">
            <v>M2</v>
          </cell>
          <cell r="D3885">
            <v>13.63</v>
          </cell>
        </row>
        <row r="3886">
          <cell r="A3886">
            <v>72242</v>
          </cell>
          <cell r="B3886" t="str">
            <v>RETIRADA DE RODAPES DE MADEIRA, INCLUSIVE RETIRADA DE CORDAO</v>
          </cell>
          <cell r="C3886" t="str">
            <v>M2</v>
          </cell>
          <cell r="D3886">
            <v>2.42</v>
          </cell>
        </row>
        <row r="3887">
          <cell r="A3887">
            <v>73616</v>
          </cell>
          <cell r="B3887" t="str">
            <v>DEMOLICAO DE CONCRETO SIMPLES</v>
          </cell>
          <cell r="C3887" t="str">
            <v>M3</v>
          </cell>
          <cell r="D3887">
            <v>100.85</v>
          </cell>
        </row>
        <row r="3888">
          <cell r="A3888">
            <v>73801</v>
          </cell>
          <cell r="B3888" t="str">
            <v>DEMOLICAO MANUAL DE PISO / CONTRAPISO</v>
          </cell>
          <cell r="C3888" t="str">
            <v/>
          </cell>
          <cell r="D3888" t="str">
            <v/>
          </cell>
        </row>
        <row r="3889">
          <cell r="A3889" t="str">
            <v>73801/001</v>
          </cell>
          <cell r="B3889" t="str">
            <v>DEMOLICAO DE PISO DE ALTA RESISTENCIA</v>
          </cell>
          <cell r="C3889" t="str">
            <v>M2</v>
          </cell>
          <cell r="D3889">
            <v>10.29</v>
          </cell>
        </row>
        <row r="3890">
          <cell r="A3890" t="str">
            <v>73801/002</v>
          </cell>
          <cell r="B3890" t="str">
            <v>DEMOLICAO DE CAMADA DE ASSENTAMENTO/CONTRAPISO COM USO DE PONTEIRO, ESPESSURA ATE 4CM</v>
          </cell>
          <cell r="C3890" t="str">
            <v>M2</v>
          </cell>
          <cell r="D3890">
            <v>10.29</v>
          </cell>
        </row>
        <row r="3891">
          <cell r="A3891">
            <v>73802</v>
          </cell>
          <cell r="B3891" t="str">
            <v>DEMOLICAO MANUAL DE REVESTIMENTOS EM PAREDES</v>
          </cell>
          <cell r="C3891" t="str">
            <v/>
          </cell>
          <cell r="D3891" t="str">
            <v/>
          </cell>
        </row>
        <row r="3892">
          <cell r="A3892" t="str">
            <v>73802/001</v>
          </cell>
          <cell r="B3892" t="str">
            <v>DEMOLICAO DE REVESTIMENTO DE ARGAMASSA DE CAL E AREIA</v>
          </cell>
          <cell r="C3892" t="str">
            <v>M2</v>
          </cell>
          <cell r="D3892">
            <v>3.43</v>
          </cell>
        </row>
        <row r="3893">
          <cell r="A3893">
            <v>73874</v>
          </cell>
          <cell r="B3893" t="str">
            <v>REMOCAO DE PINTURAS COM JATEAMENTO DE AREIA</v>
          </cell>
          <cell r="C3893" t="str">
            <v/>
          </cell>
          <cell r="D3893" t="str">
            <v/>
          </cell>
        </row>
        <row r="3894">
          <cell r="A3894" t="str">
            <v>73874/001</v>
          </cell>
          <cell r="B3894" t="str">
            <v>REMOCAO DE PINTURAS COM JATEAMENTO DE AREIA, EM SUPERFICIES METALICAS</v>
          </cell>
          <cell r="C3894" t="str">
            <v>M2</v>
          </cell>
          <cell r="D3894">
            <v>8.9600000000000009</v>
          </cell>
        </row>
        <row r="3895">
          <cell r="A3895">
            <v>73895</v>
          </cell>
          <cell r="B3895" t="str">
            <v>DEMOLICAO PISO MARMORE/SOLEIRA/PEITORIL/ESCADA</v>
          </cell>
          <cell r="C3895" t="str">
            <v/>
          </cell>
          <cell r="D3895" t="str">
            <v/>
          </cell>
        </row>
        <row r="3896">
          <cell r="A3896" t="str">
            <v>73895/001</v>
          </cell>
          <cell r="B3896" t="str">
            <v>DEMOLICAO DE PISO DE MARMORE E ARGAMASSA DE ASSENTAMENTO</v>
          </cell>
          <cell r="C3896" t="str">
            <v>M2</v>
          </cell>
          <cell r="D3896">
            <v>4.1500000000000004</v>
          </cell>
        </row>
        <row r="3897">
          <cell r="A3897">
            <v>73896</v>
          </cell>
          <cell r="B3897" t="str">
            <v>RETIRADA DE AZULEJOS OU LADRILHOS</v>
          </cell>
          <cell r="C3897" t="str">
            <v/>
          </cell>
          <cell r="D3897" t="str">
            <v/>
          </cell>
        </row>
        <row r="3898">
          <cell r="A3898" t="str">
            <v>73896/001</v>
          </cell>
          <cell r="B3898" t="str">
            <v>RETIRADA CUIDADOSA DE AZULEJOS/LADRILHOS E ARGAMASSA DE ASSENTAMENTO</v>
          </cell>
          <cell r="C3898" t="str">
            <v>M2</v>
          </cell>
          <cell r="D3898">
            <v>23.79</v>
          </cell>
        </row>
        <row r="3899">
          <cell r="A3899">
            <v>73899</v>
          </cell>
          <cell r="B3899" t="str">
            <v>DEMOLICAO DE ALVENARIA DE TIJOLOS S/REAPROVEITAMENTO</v>
          </cell>
          <cell r="C3899" t="str">
            <v/>
          </cell>
          <cell r="D3899" t="str">
            <v/>
          </cell>
        </row>
        <row r="3900">
          <cell r="A3900" t="str">
            <v>73899/001</v>
          </cell>
          <cell r="B3900" t="str">
            <v>DEMOLICAO DE ALVENARIA DE TIJOLOS MACICOS S/REAPROVEITAMENTO</v>
          </cell>
          <cell r="C3900" t="str">
            <v>M3</v>
          </cell>
          <cell r="D3900">
            <v>31.03</v>
          </cell>
        </row>
        <row r="3901">
          <cell r="A3901" t="str">
            <v>73899/002</v>
          </cell>
          <cell r="B3901" t="str">
            <v>DEMOLICAO DE ALVENARIA DE TIJOLOS FURADOS S/REAPROVEITAMENTO</v>
          </cell>
          <cell r="C3901" t="str">
            <v>M3</v>
          </cell>
          <cell r="D3901">
            <v>38.79</v>
          </cell>
        </row>
        <row r="3902">
          <cell r="A3902">
            <v>16</v>
          </cell>
          <cell r="B3902" t="str">
            <v>LIGACOES PROVISORIAS</v>
          </cell>
          <cell r="C3902" t="str">
            <v/>
          </cell>
          <cell r="D3902" t="str">
            <v/>
          </cell>
        </row>
        <row r="3903">
          <cell r="A3903">
            <v>73960</v>
          </cell>
          <cell r="B3903" t="str">
            <v>LIGACOES PROVISORIAS AGUA/ESGOTO</v>
          </cell>
          <cell r="C3903" t="str">
            <v/>
          </cell>
          <cell r="D3903" t="str">
            <v/>
          </cell>
        </row>
        <row r="3904">
          <cell r="A3904" t="str">
            <v>73960/001</v>
          </cell>
          <cell r="B3904" t="str">
            <v>INSTAL/LIGACAO PROVISORIA ELETRICA BAIXA TENSAO P/CANT OBRAOBRA,M3-CHAVE 100A CARGA 3KWH,20CV EXCL FORN MEDIDOR</v>
          </cell>
          <cell r="C3904" t="str">
            <v>UN</v>
          </cell>
          <cell r="D3904">
            <v>855.87</v>
          </cell>
        </row>
        <row r="3905">
          <cell r="A3905">
            <v>233</v>
          </cell>
          <cell r="B3905" t="str">
            <v>SINALIZACAO DO CANTEIRO DE OBRAS</v>
          </cell>
          <cell r="C3905" t="str">
            <v/>
          </cell>
          <cell r="D3905" t="str">
            <v/>
          </cell>
        </row>
        <row r="3906">
          <cell r="A3906">
            <v>73683</v>
          </cell>
          <cell r="B3906" t="str">
            <v>INSTALACAO DE GAMBIARRA PARA SINALIZACAO, COM 20 M, INCLUINDO LAMPADA,BOCAL E BALDE A CADA 2 M</v>
          </cell>
          <cell r="C3906" t="str">
            <v>UN</v>
          </cell>
          <cell r="D3906">
            <v>23.65</v>
          </cell>
        </row>
        <row r="3907">
          <cell r="A3907" t="str">
            <v>SERT</v>
          </cell>
          <cell r="B3907" t="str">
            <v>SERVICOS TECNICOS</v>
          </cell>
          <cell r="C3907" t="str">
            <v/>
          </cell>
          <cell r="D3907" t="str">
            <v/>
          </cell>
        </row>
        <row r="3908">
          <cell r="A3908">
            <v>6</v>
          </cell>
          <cell r="B3908" t="str">
            <v>CONTROLE TECNOLOGICO</v>
          </cell>
          <cell r="C3908" t="str">
            <v/>
          </cell>
          <cell r="D3908" t="str">
            <v/>
          </cell>
        </row>
        <row r="3909">
          <cell r="A3909">
            <v>72742</v>
          </cell>
          <cell r="B3909" t="str">
            <v>ENSAIO DE RECEBIMENTO E ACEITACAO DE CIMENTO PORTLAND</v>
          </cell>
          <cell r="C3909" t="str">
            <v>UN</v>
          </cell>
          <cell r="D3909">
            <v>230.46</v>
          </cell>
        </row>
        <row r="3910">
          <cell r="A3910">
            <v>72743</v>
          </cell>
          <cell r="B3910" t="str">
            <v>ENSAIO DE RECEBIMENTO E ACEITACAO DE AGREGADO GRAUDO</v>
          </cell>
          <cell r="C3910" t="str">
            <v>UN</v>
          </cell>
          <cell r="D3910">
            <v>115.23</v>
          </cell>
        </row>
        <row r="3911">
          <cell r="A3911">
            <v>73900</v>
          </cell>
          <cell r="B3911" t="str">
            <v>ENSAIOS TECNOLÓGICO DE ASFALTO</v>
          </cell>
          <cell r="C3911" t="str">
            <v/>
          </cell>
          <cell r="D3911" t="str">
            <v/>
          </cell>
        </row>
        <row r="3912">
          <cell r="A3912" t="str">
            <v>73900/001</v>
          </cell>
          <cell r="B3912" t="str">
            <v>ENSAIOS DE IMPRIMACAO - ASFALTO DILUIDO</v>
          </cell>
          <cell r="C3912" t="str">
            <v>M2</v>
          </cell>
          <cell r="D3912">
            <v>0.02</v>
          </cell>
        </row>
        <row r="3913">
          <cell r="A3913" t="str">
            <v>73900/002</v>
          </cell>
          <cell r="B3913" t="str">
            <v>ENSAIOS DE TRATAMENTO SUPERFICIAL SIMPLES - COM CAP</v>
          </cell>
          <cell r="C3913" t="str">
            <v>M2</v>
          </cell>
          <cell r="D3913">
            <v>0.06</v>
          </cell>
        </row>
        <row r="3914">
          <cell r="A3914" t="str">
            <v>73900/003</v>
          </cell>
          <cell r="B3914" t="str">
            <v>ENSAIOS DE TRATAMENTO SUPERFICIAL SIMPLES - COM EMULSAO ASFALTICA</v>
          </cell>
          <cell r="C3914" t="str">
            <v>M2</v>
          </cell>
          <cell r="D3914">
            <v>0.06</v>
          </cell>
        </row>
        <row r="3915">
          <cell r="A3915" t="str">
            <v>73900/004</v>
          </cell>
          <cell r="B3915" t="str">
            <v>ENSAIOS DE TRATAMENTO SUPERFICIAL DUPLO - COM CAP</v>
          </cell>
          <cell r="C3915" t="str">
            <v>M2</v>
          </cell>
          <cell r="D3915">
            <v>7.0000000000000007E-2</v>
          </cell>
        </row>
        <row r="3916">
          <cell r="A3916" t="str">
            <v>73900/005</v>
          </cell>
          <cell r="B3916" t="str">
            <v>ENSAIOS DE TRATAMENTO SUPERFICIAL DUPLO - COM EMULSAO ASFALTICA</v>
          </cell>
          <cell r="C3916" t="str">
            <v>M2</v>
          </cell>
          <cell r="D3916">
            <v>0.1</v>
          </cell>
        </row>
        <row r="3917">
          <cell r="A3917" t="str">
            <v>73900/006</v>
          </cell>
          <cell r="B3917" t="str">
            <v>ENSAIOS DE TRATAMENTO SUPERFICIAL TRIPLO - COM CAP</v>
          </cell>
          <cell r="C3917" t="str">
            <v>M2</v>
          </cell>
          <cell r="D3917">
            <v>0.1</v>
          </cell>
        </row>
        <row r="3918">
          <cell r="A3918" t="str">
            <v>73900/007</v>
          </cell>
          <cell r="B3918" t="str">
            <v>ENSAIOS DE TRATAMENTO SUPERFICIAL TRIPLO - COM EMULSAO ASFALTICA</v>
          </cell>
          <cell r="C3918" t="str">
            <v>M2</v>
          </cell>
          <cell r="D3918">
            <v>0.11</v>
          </cell>
        </row>
        <row r="3919">
          <cell r="A3919" t="str">
            <v>73900/008</v>
          </cell>
          <cell r="B3919" t="str">
            <v>ENSAIOS DE MACADAME BETUMINOSO POR PENETRACAO - COM CAP</v>
          </cell>
          <cell r="C3919" t="str">
            <v>M3</v>
          </cell>
          <cell r="D3919">
            <v>0.51</v>
          </cell>
        </row>
        <row r="3920">
          <cell r="A3920" t="str">
            <v>73900/009</v>
          </cell>
          <cell r="B3920" t="str">
            <v>ENSAIOS DE MACADAME BETUMINOSO POR PENETRACAO - COM EMULSAO ASFALTICA</v>
          </cell>
          <cell r="C3920" t="str">
            <v>M3</v>
          </cell>
          <cell r="D3920">
            <v>0.51</v>
          </cell>
        </row>
        <row r="3921">
          <cell r="A3921" t="str">
            <v>73900/010</v>
          </cell>
          <cell r="B3921" t="str">
            <v>ENSAIOS DE PRE MISTURADO A FRIO</v>
          </cell>
          <cell r="C3921" t="str">
            <v>M3</v>
          </cell>
          <cell r="D3921">
            <v>0.4</v>
          </cell>
        </row>
        <row r="3922">
          <cell r="A3922" t="str">
            <v>73900/011</v>
          </cell>
          <cell r="B3922" t="str">
            <v>ENSAIOS DE AREIA ASFALTO A QUENTE</v>
          </cell>
          <cell r="C3922" t="str">
            <v>T</v>
          </cell>
          <cell r="D3922">
            <v>13</v>
          </cell>
        </row>
        <row r="3923">
          <cell r="A3923" t="str">
            <v>73900/012</v>
          </cell>
          <cell r="B3923" t="str">
            <v>ENSAIOS DE CONCRETO ASFALTICO</v>
          </cell>
          <cell r="C3923" t="str">
            <v>T</v>
          </cell>
          <cell r="D3923">
            <v>18.12</v>
          </cell>
        </row>
        <row r="3924">
          <cell r="A3924">
            <v>74020</v>
          </cell>
          <cell r="B3924" t="str">
            <v>ENSAIO TECNOLOGICO COM CONCRETO</v>
          </cell>
          <cell r="C3924" t="str">
            <v/>
          </cell>
          <cell r="D3924" t="str">
            <v/>
          </cell>
        </row>
        <row r="3925">
          <cell r="A3925" t="str">
            <v>74020/001</v>
          </cell>
          <cell r="B3925" t="str">
            <v>ENSAIO DE PAVIMENTO DE CONCRETO</v>
          </cell>
          <cell r="C3925" t="str">
            <v>M3</v>
          </cell>
          <cell r="D3925">
            <v>8.91</v>
          </cell>
        </row>
        <row r="3926">
          <cell r="A3926" t="str">
            <v>74020/002</v>
          </cell>
          <cell r="B3926" t="str">
            <v>ENSAIOS DE PAVIMENTO DE CONCRETO COMPACTADO COM ROLO</v>
          </cell>
          <cell r="C3926" t="str">
            <v>M3</v>
          </cell>
          <cell r="D3926">
            <v>7.9</v>
          </cell>
        </row>
        <row r="3927">
          <cell r="A3927">
            <v>74021</v>
          </cell>
          <cell r="B3927" t="str">
            <v>ENSAIO TECNOLOGICO DE TERRAPLENAGEM</v>
          </cell>
          <cell r="C3927" t="str">
            <v/>
          </cell>
          <cell r="D3927" t="str">
            <v/>
          </cell>
        </row>
        <row r="3928">
          <cell r="A3928" t="str">
            <v>74021/001</v>
          </cell>
          <cell r="B3928" t="str">
            <v>ENSAIOS DE TERRAPLENAGEM - CORPO DO ATERRO</v>
          </cell>
          <cell r="C3928" t="str">
            <v>M3</v>
          </cell>
          <cell r="D3928">
            <v>0.22</v>
          </cell>
        </row>
        <row r="3929">
          <cell r="A3929" t="str">
            <v>74021/002</v>
          </cell>
          <cell r="B3929" t="str">
            <v>ENSAIO DE TERRAPLENAGEM - CAMADA FINAL DO ATERRO</v>
          </cell>
          <cell r="C3929" t="str">
            <v>M3</v>
          </cell>
          <cell r="D3929">
            <v>0.69</v>
          </cell>
        </row>
        <row r="3930">
          <cell r="A3930" t="str">
            <v>74021/003</v>
          </cell>
          <cell r="B3930" t="str">
            <v>ENSAIOS DE REGULARIZACAO DO SUBLEITO</v>
          </cell>
          <cell r="C3930" t="str">
            <v>M2</v>
          </cell>
          <cell r="D3930">
            <v>0.32</v>
          </cell>
        </row>
        <row r="3931">
          <cell r="A3931" t="str">
            <v>74021/004</v>
          </cell>
          <cell r="B3931" t="str">
            <v>ENSAIOS DE REFORCO DO SUBLEITO</v>
          </cell>
          <cell r="C3931" t="str">
            <v>M3</v>
          </cell>
          <cell r="D3931">
            <v>0.57999999999999996</v>
          </cell>
        </row>
        <row r="3932">
          <cell r="A3932" t="str">
            <v>74021/005</v>
          </cell>
          <cell r="B3932" t="str">
            <v>ENSAIOS DE SUB BASE DE SOLO MELHORADO COM CIMENTO</v>
          </cell>
          <cell r="C3932" t="str">
            <v>M3</v>
          </cell>
          <cell r="D3932">
            <v>0.57999999999999996</v>
          </cell>
        </row>
        <row r="3933">
          <cell r="A3933" t="str">
            <v>74021/006</v>
          </cell>
          <cell r="B3933" t="str">
            <v>ENSAIOS DE BASE ESTABILIZADA GRANULOMETRICAMENTE</v>
          </cell>
          <cell r="C3933" t="str">
            <v>M3</v>
          </cell>
          <cell r="D3933">
            <v>0.62</v>
          </cell>
        </row>
        <row r="3934">
          <cell r="A3934" t="str">
            <v>74021/007</v>
          </cell>
          <cell r="B3934" t="str">
            <v>ENSAIO DE BASE DE SOLO MELHORADO COM CIMENTO</v>
          </cell>
          <cell r="C3934" t="str">
            <v>M3</v>
          </cell>
          <cell r="D3934">
            <v>0.57999999999999996</v>
          </cell>
        </row>
        <row r="3935">
          <cell r="A3935" t="str">
            <v>74021/008</v>
          </cell>
          <cell r="B3935" t="str">
            <v>ENSAIOS DE BASE DE SOLO CIMENTO</v>
          </cell>
          <cell r="C3935" t="str">
            <v>M3</v>
          </cell>
          <cell r="D3935">
            <v>0.63</v>
          </cell>
        </row>
        <row r="3936">
          <cell r="A3936">
            <v>74022</v>
          </cell>
          <cell r="B3936" t="str">
            <v>ENSAIO TECNOLOGICO</v>
          </cell>
          <cell r="C3936" t="str">
            <v/>
          </cell>
          <cell r="D3936" t="str">
            <v/>
          </cell>
        </row>
        <row r="3937">
          <cell r="A3937" t="str">
            <v>74022/001</v>
          </cell>
          <cell r="B3937" t="str">
            <v>ENSAIO DE PENETRACAO - MATERIAL BETUMINOSO</v>
          </cell>
          <cell r="C3937" t="str">
            <v>UN</v>
          </cell>
          <cell r="D3937">
            <v>48.97</v>
          </cell>
        </row>
        <row r="3938">
          <cell r="A3938" t="str">
            <v>74022/002</v>
          </cell>
          <cell r="B3938" t="str">
            <v>ENSAIO DE VISCOSIDADE SAYBOLT - FUROL - MATERIAL BETUMINOSO</v>
          </cell>
          <cell r="C3938" t="str">
            <v>UN</v>
          </cell>
          <cell r="D3938">
            <v>63.38</v>
          </cell>
        </row>
        <row r="3939">
          <cell r="A3939" t="str">
            <v>74022/003</v>
          </cell>
          <cell r="B3939" t="str">
            <v>ENSAIO DE DETERMINACAO DA PENEIRACAO - EMULSAO ASFALTICA</v>
          </cell>
          <cell r="C3939" t="str">
            <v>UN</v>
          </cell>
          <cell r="D3939">
            <v>57.62</v>
          </cell>
        </row>
        <row r="3940">
          <cell r="A3940" t="str">
            <v>74022/004</v>
          </cell>
          <cell r="B3940" t="str">
            <v>ENSAIO DE DETERMINACAO DA SEDIMENTACAO - EMULSAO ASFALTICA</v>
          </cell>
          <cell r="C3940" t="str">
            <v>UN</v>
          </cell>
          <cell r="D3940">
            <v>63.38</v>
          </cell>
        </row>
        <row r="3941">
          <cell r="A3941" t="str">
            <v>74022/005</v>
          </cell>
          <cell r="B3941" t="str">
            <v>ENSAIO DE DETERMINACAO DO TEOR DE BETUME - CIMENTO ASFALTICO DE PETROLEO</v>
          </cell>
          <cell r="C3941" t="str">
            <v>UN</v>
          </cell>
          <cell r="D3941">
            <v>50.41</v>
          </cell>
        </row>
        <row r="3942">
          <cell r="A3942" t="str">
            <v>74022/006</v>
          </cell>
          <cell r="B3942" t="str">
            <v>ENSAIO DE GRANULOMETRIA POR PENEIRAMENTO - SOLOS</v>
          </cell>
          <cell r="C3942" t="str">
            <v>UN</v>
          </cell>
          <cell r="D3942">
            <v>46.09</v>
          </cell>
        </row>
        <row r="3943">
          <cell r="A3943" t="str">
            <v>74022/007</v>
          </cell>
          <cell r="B3943" t="str">
            <v>ENSAIO DE GRANULOMETRIA POR PENEIRAMENTO E SEDIMENTACAO - SOLOS</v>
          </cell>
          <cell r="C3943" t="str">
            <v>UN</v>
          </cell>
          <cell r="D3943">
            <v>54.73</v>
          </cell>
        </row>
        <row r="3944">
          <cell r="A3944" t="str">
            <v>74022/008</v>
          </cell>
          <cell r="B3944" t="str">
            <v>ENSAIO DE LIMITE DE LIQUIDEZ - SOLOS</v>
          </cell>
          <cell r="C3944" t="str">
            <v>UN</v>
          </cell>
          <cell r="D3944">
            <v>28.81</v>
          </cell>
        </row>
        <row r="3945">
          <cell r="A3945" t="str">
            <v>74022/009</v>
          </cell>
          <cell r="B3945" t="str">
            <v>ENSAIO DE LIMITE DE PLASTICIDADE - SOLOS</v>
          </cell>
          <cell r="C3945" t="str">
            <v>UN</v>
          </cell>
          <cell r="D3945">
            <v>25.93</v>
          </cell>
        </row>
        <row r="3946">
          <cell r="A3946" t="str">
            <v>74022/010</v>
          </cell>
          <cell r="B3946" t="str">
            <v>ENSAIO DE COMPACTACAO - AMOSTRAS NAO TRABALHADAS - ENERGIA NORMAL - SOLOS</v>
          </cell>
          <cell r="C3946" t="str">
            <v>UN</v>
          </cell>
          <cell r="D3946">
            <v>54.73</v>
          </cell>
        </row>
        <row r="3947">
          <cell r="A3947" t="str">
            <v>74022/011</v>
          </cell>
          <cell r="B3947" t="str">
            <v>ENSAIO DE COMPACTACAO - AMOSTRAS NAO TRABALHADAS - ENERGIA INTERMEDIARIA - SOLOS</v>
          </cell>
          <cell r="C3947" t="str">
            <v>UN</v>
          </cell>
          <cell r="D3947">
            <v>83.54</v>
          </cell>
        </row>
        <row r="3948">
          <cell r="A3948" t="str">
            <v>74022/012</v>
          </cell>
          <cell r="B3948" t="str">
            <v>ENSAIO DE COMPACTACAO - AMOSTRAS NAO TRABALHADAS - ENERGIA MODIFICADA- SOLOS</v>
          </cell>
          <cell r="C3948" t="str">
            <v>UN</v>
          </cell>
          <cell r="D3948">
            <v>109.47</v>
          </cell>
        </row>
        <row r="3949">
          <cell r="A3949" t="str">
            <v>74022/013</v>
          </cell>
          <cell r="B3949" t="str">
            <v>ENSAIO DE COMPACTACAO - AMOSTRAS TRABALHADAS - SOLOS</v>
          </cell>
          <cell r="C3949" t="str">
            <v>UN</v>
          </cell>
          <cell r="D3949">
            <v>57.62</v>
          </cell>
        </row>
        <row r="3950">
          <cell r="A3950" t="str">
            <v>74022/014</v>
          </cell>
          <cell r="B3950" t="str">
            <v>ENSAIO DE MASSA ESPECIFICA - IN SITU - METODO FRASCO DE AREIA - SOLOS</v>
          </cell>
          <cell r="C3950" t="str">
            <v>UN</v>
          </cell>
          <cell r="D3950">
            <v>20.170000000000002</v>
          </cell>
        </row>
        <row r="3951">
          <cell r="A3951" t="str">
            <v>74022/015</v>
          </cell>
          <cell r="B3951" t="str">
            <v>ENSAIO DE MASSA ESPECIFICA - IN SITU - METODO BALAO DE BORRACHA - SOLOS</v>
          </cell>
          <cell r="C3951" t="str">
            <v>UN</v>
          </cell>
          <cell r="D3951">
            <v>23.05</v>
          </cell>
        </row>
        <row r="3952">
          <cell r="A3952" t="str">
            <v>74022/016</v>
          </cell>
          <cell r="B3952" t="str">
            <v>ENSAIO DE DENSIDADE REAL - SOLOS</v>
          </cell>
          <cell r="C3952" t="str">
            <v>UN</v>
          </cell>
          <cell r="D3952">
            <v>25.93</v>
          </cell>
        </row>
        <row r="3953">
          <cell r="A3953" t="str">
            <v>74022/017</v>
          </cell>
          <cell r="B3953" t="str">
            <v>ENSAIO DE ABRASAO LOS ANGELES - AGREGADOS</v>
          </cell>
          <cell r="C3953" t="str">
            <v>UN</v>
          </cell>
          <cell r="D3953">
            <v>120.99</v>
          </cell>
        </row>
        <row r="3954">
          <cell r="A3954" t="str">
            <v>74022/018</v>
          </cell>
          <cell r="B3954" t="str">
            <v>ENSAIO DE MASSA ESPECIFICA - IN SITU - EMPREGO DO OLEO - SOLOS</v>
          </cell>
          <cell r="C3954" t="str">
            <v>UN</v>
          </cell>
          <cell r="D3954">
            <v>31.69</v>
          </cell>
        </row>
        <row r="3955">
          <cell r="A3955" t="str">
            <v>74022/019</v>
          </cell>
          <cell r="B3955" t="str">
            <v>ENSAIO DE INDICE DE SUPORTE CALIFORNIA - AMOSTRAS NAO TRABALHADAS - ENERGIA NORMAL - SOLOS</v>
          </cell>
          <cell r="C3955" t="str">
            <v>UN</v>
          </cell>
          <cell r="D3955">
            <v>66.260000000000005</v>
          </cell>
        </row>
        <row r="3956">
          <cell r="A3956" t="str">
            <v>74022/020</v>
          </cell>
          <cell r="B3956" t="str">
            <v>ENSAIO DE INDICE DE SUPORTE CALIFORNIA - AMOSTRAS NAO TRABALHADAS - ENERGIA INTERMEDIARIA - SOLOS</v>
          </cell>
          <cell r="C3956" t="str">
            <v>UN</v>
          </cell>
          <cell r="D3956">
            <v>74.900000000000006</v>
          </cell>
        </row>
        <row r="3957">
          <cell r="A3957" t="str">
            <v>74022/021</v>
          </cell>
          <cell r="B3957" t="str">
            <v>ENSAIO DE INDICE DE SUPORTE CALIFORNIA- AMOSTRAS NAO TRABALHADAS - ENERGIA MODIFICADA- SOLOS</v>
          </cell>
          <cell r="C3957" t="str">
            <v>UN</v>
          </cell>
          <cell r="D3957">
            <v>80.66</v>
          </cell>
        </row>
        <row r="3958">
          <cell r="A3958" t="str">
            <v>74022/022</v>
          </cell>
          <cell r="B3958" t="str">
            <v>ENSAIO DE TEOR DE UMIDADE - METODO EXPEDITO DO ALCOOL - SOLOS</v>
          </cell>
          <cell r="C3958" t="str">
            <v>UN</v>
          </cell>
          <cell r="D3958">
            <v>17.28</v>
          </cell>
        </row>
        <row r="3959">
          <cell r="A3959" t="str">
            <v>74022/023</v>
          </cell>
          <cell r="B3959" t="str">
            <v>ENSAIO DE TEOR DE UMIDADE - PROCESSO SPEEDY - SOLOS E AGREGADOS MIUDOS</v>
          </cell>
          <cell r="C3959" t="str">
            <v>UN</v>
          </cell>
          <cell r="D3959">
            <v>17.28</v>
          </cell>
        </row>
        <row r="3960">
          <cell r="A3960" t="str">
            <v>74022/024</v>
          </cell>
          <cell r="B3960" t="str">
            <v>ENSAIO DE TEOR DE UMIDADE - EM LABORATORIO - SOLOS</v>
          </cell>
          <cell r="C3960" t="str">
            <v>UN</v>
          </cell>
          <cell r="D3960">
            <v>23.05</v>
          </cell>
        </row>
        <row r="3961">
          <cell r="A3961" t="str">
            <v>74022/025</v>
          </cell>
          <cell r="B3961" t="str">
            <v>ENSAIO DE PONTO DE FULGOR - MATERIAL BETUMINOSO</v>
          </cell>
          <cell r="C3961" t="str">
            <v>UN</v>
          </cell>
          <cell r="D3961">
            <v>46.09</v>
          </cell>
        </row>
        <row r="3962">
          <cell r="A3962" t="str">
            <v>74022/026</v>
          </cell>
          <cell r="B3962" t="str">
            <v>ENSAIO DE DESTILACAO - ASFALTO DILUIDO</v>
          </cell>
          <cell r="C3962" t="str">
            <v>UN</v>
          </cell>
          <cell r="D3962">
            <v>74.900000000000006</v>
          </cell>
        </row>
        <row r="3963">
          <cell r="A3963" t="str">
            <v>74022/027</v>
          </cell>
          <cell r="B3963" t="str">
            <v>ENSAIO DE CONTROLE DE TAXA DE APLICACAO DE LIGANTE BETUMINOSO</v>
          </cell>
          <cell r="C3963" t="str">
            <v>UN</v>
          </cell>
          <cell r="D3963">
            <v>20.170000000000002</v>
          </cell>
        </row>
        <row r="3964">
          <cell r="A3964" t="str">
            <v>74022/028</v>
          </cell>
          <cell r="B3964" t="str">
            <v>ENSAIO DE SUSCEPTIBILIDADE TERMICA - INDICE PFEIFFER - MATERIAL ASFALTICO</v>
          </cell>
          <cell r="C3964" t="str">
            <v>UN</v>
          </cell>
          <cell r="D3964">
            <v>72.02</v>
          </cell>
        </row>
        <row r="3965">
          <cell r="A3965" t="str">
            <v>74022/029</v>
          </cell>
          <cell r="B3965" t="str">
            <v>ENSAIO DE ESPUMA - MATERIAL ASFALTICO</v>
          </cell>
          <cell r="C3965" t="str">
            <v>UN</v>
          </cell>
          <cell r="D3965">
            <v>51.85</v>
          </cell>
        </row>
        <row r="3966">
          <cell r="A3966" t="str">
            <v>74022/030</v>
          </cell>
          <cell r="B3966" t="str">
            <v>ENSAIO DE RESISTENCIA A COMPRESSAO SIMPLES - CONCRETO</v>
          </cell>
          <cell r="C3966" t="str">
            <v>UN</v>
          </cell>
          <cell r="D3966">
            <v>51.85</v>
          </cell>
        </row>
        <row r="3967">
          <cell r="A3967" t="str">
            <v>74022/031</v>
          </cell>
          <cell r="B3967" t="str">
            <v>ENSAIO DE RESISTENCIA A TRACAO POR COMPRESSAO DIAMETRAL - CONCRETO</v>
          </cell>
          <cell r="C3967" t="str">
            <v>UN</v>
          </cell>
          <cell r="D3967">
            <v>51.85</v>
          </cell>
        </row>
        <row r="3968">
          <cell r="A3968" t="str">
            <v>74022/032</v>
          </cell>
          <cell r="B3968" t="str">
            <v>ENSAIO DE RESISTENCIA A TRACAO NA FLEXAO DE CONCRETO</v>
          </cell>
          <cell r="C3968" t="str">
            <v>UN</v>
          </cell>
          <cell r="D3968">
            <v>57.62</v>
          </cell>
        </row>
        <row r="3969">
          <cell r="A3969" t="str">
            <v>74022/033</v>
          </cell>
          <cell r="B3969" t="str">
            <v>ENSAIO DE RESILIENCIA - SOLOS</v>
          </cell>
          <cell r="C3969" t="str">
            <v>UN</v>
          </cell>
          <cell r="D3969">
            <v>371.62</v>
          </cell>
        </row>
        <row r="3970">
          <cell r="A3970" t="str">
            <v>74022/034</v>
          </cell>
          <cell r="B3970" t="str">
            <v>ENSAIO DE RESILIENCIA - MISTURAS BETUMINOSAS</v>
          </cell>
          <cell r="C3970" t="str">
            <v>UN</v>
          </cell>
          <cell r="D3970">
            <v>77.78</v>
          </cell>
        </row>
        <row r="3971">
          <cell r="A3971" t="str">
            <v>74022/035</v>
          </cell>
          <cell r="B3971" t="str">
            <v>ENSAIO DE PERCENTAGEM DE BETUME - MISTURAS BETUMINOSAS</v>
          </cell>
          <cell r="C3971" t="str">
            <v>UN</v>
          </cell>
          <cell r="D3971">
            <v>43.21</v>
          </cell>
        </row>
        <row r="3972">
          <cell r="A3972" t="str">
            <v>74022/036</v>
          </cell>
          <cell r="B3972" t="str">
            <v>ENSAIO DE ADESIVIDADE - RESISTENCIA A AGUA - EMULSAO ASFALTICA</v>
          </cell>
          <cell r="C3972" t="str">
            <v>UN</v>
          </cell>
          <cell r="D3972">
            <v>34.57</v>
          </cell>
        </row>
        <row r="3973">
          <cell r="A3973" t="str">
            <v>74022/037</v>
          </cell>
          <cell r="B3973" t="str">
            <v>ENSAIO DE ADESIVIDADE A LIGANTE BETUMINOSO - AGREGADO GRAUDO</v>
          </cell>
          <cell r="C3973" t="str">
            <v>UN</v>
          </cell>
          <cell r="D3973">
            <v>28.81</v>
          </cell>
        </row>
        <row r="3974">
          <cell r="A3974" t="str">
            <v>74022/038</v>
          </cell>
          <cell r="B3974" t="str">
            <v>ENSAIO DE EXPANSIBILIDADE - SOLOS</v>
          </cell>
          <cell r="C3974" t="str">
            <v>UN</v>
          </cell>
          <cell r="D3974">
            <v>41.77</v>
          </cell>
        </row>
        <row r="3975">
          <cell r="A3975" t="str">
            <v>74022/039</v>
          </cell>
          <cell r="B3975" t="str">
            <v>PREPARACAO DE AMOSTRAS PARA ENSAIO DE CARACTERIZACAO - SOLOS</v>
          </cell>
          <cell r="C3975" t="str">
            <v>UN</v>
          </cell>
          <cell r="D3975">
            <v>31.69</v>
          </cell>
        </row>
        <row r="3976">
          <cell r="A3976" t="str">
            <v>74022/040</v>
          </cell>
          <cell r="B3976" t="str">
            <v>ENSAIO MARSHALL - MISTURA BETUMINOSA A QUENTE</v>
          </cell>
          <cell r="C3976" t="str">
            <v>UN</v>
          </cell>
          <cell r="D3976">
            <v>100.83</v>
          </cell>
        </row>
        <row r="3977">
          <cell r="A3977" t="str">
            <v>74022/041</v>
          </cell>
          <cell r="B3977" t="str">
            <v>ENSAIO DE DETERMINACAO DO INDICE DE FORMA - AGREGADOS</v>
          </cell>
          <cell r="C3977" t="str">
            <v>UN</v>
          </cell>
          <cell r="D3977">
            <v>28.81</v>
          </cell>
        </row>
        <row r="3978">
          <cell r="A3978" t="str">
            <v>74022/042</v>
          </cell>
          <cell r="B3978" t="str">
            <v>ENSAIO DE EQUIVALENTE EM AREIA - SOLOS</v>
          </cell>
          <cell r="C3978" t="str">
            <v>UN</v>
          </cell>
          <cell r="D3978">
            <v>25.93</v>
          </cell>
        </row>
        <row r="3979">
          <cell r="A3979" t="str">
            <v>74022/043</v>
          </cell>
          <cell r="B3979" t="str">
            <v>ENSAIO DE MOLDAGEM E CURA DE SOLO CIMENTO</v>
          </cell>
          <cell r="C3979" t="str">
            <v>UN</v>
          </cell>
          <cell r="D3979">
            <v>28.81</v>
          </cell>
        </row>
        <row r="3980">
          <cell r="A3980" t="str">
            <v>74022/044</v>
          </cell>
          <cell r="B3980" t="str">
            <v>ENSAIO DE COMPRESSAO AXIAL DE SOLO CIMENTO</v>
          </cell>
          <cell r="C3980" t="str">
            <v>UN</v>
          </cell>
          <cell r="D3980">
            <v>23.05</v>
          </cell>
        </row>
        <row r="3981">
          <cell r="A3981" t="str">
            <v>74022/045</v>
          </cell>
          <cell r="B3981" t="str">
            <v>ENSAIO DE VISCOSIDADE CINEMATICA - ASFALTO</v>
          </cell>
          <cell r="C3981" t="str">
            <v>UN</v>
          </cell>
          <cell r="D3981">
            <v>57.62</v>
          </cell>
        </row>
        <row r="3982">
          <cell r="A3982" t="str">
            <v>74022/047</v>
          </cell>
          <cell r="B3982" t="str">
            <v>ENSAIO DE RESIDUO POR EVAPORACAO - EMULSAO ASFALTICA</v>
          </cell>
          <cell r="C3982" t="str">
            <v>UN</v>
          </cell>
          <cell r="D3982">
            <v>28.81</v>
          </cell>
        </row>
        <row r="3983">
          <cell r="A3983" t="str">
            <v>74022/048</v>
          </cell>
          <cell r="B3983" t="str">
            <v>ENSAIO DE CARGA DA PARTICULA - EMULSAO ASFALTICA</v>
          </cell>
          <cell r="C3983" t="str">
            <v>UN</v>
          </cell>
          <cell r="D3983">
            <v>21.61</v>
          </cell>
        </row>
        <row r="3984">
          <cell r="A3984" t="str">
            <v>74022/049</v>
          </cell>
          <cell r="B3984" t="str">
            <v>ENSAIO DE DESEMULSIBILIDADE - EMULSAO ASFALTICA</v>
          </cell>
          <cell r="C3984" t="str">
            <v>UN</v>
          </cell>
          <cell r="D3984">
            <v>57.62</v>
          </cell>
        </row>
        <row r="3985">
          <cell r="A3985" t="str">
            <v>74022/050</v>
          </cell>
          <cell r="B3985" t="str">
            <v>ENSAIO DE DETERMINACAO DA TAXA DE ESPALHAMENTO DO AGREGADO</v>
          </cell>
          <cell r="C3985" t="str">
            <v>UN</v>
          </cell>
          <cell r="D3985">
            <v>14.4</v>
          </cell>
        </row>
        <row r="3986">
          <cell r="A3986" t="str">
            <v>74022/051</v>
          </cell>
          <cell r="B3986" t="str">
            <v>ENSAIO DE ADESIVIDADE A LIGANTE BETUMINOSO - AGREGADO</v>
          </cell>
          <cell r="C3986" t="str">
            <v>UN</v>
          </cell>
          <cell r="D3986">
            <v>31.69</v>
          </cell>
        </row>
        <row r="3987">
          <cell r="A3987" t="str">
            <v>74022/052</v>
          </cell>
          <cell r="B3987" t="str">
            <v>ENSAIO DE GRANULOMETRIA DO AGREGADO</v>
          </cell>
          <cell r="C3987" t="str">
            <v>UN</v>
          </cell>
          <cell r="D3987">
            <v>28.81</v>
          </cell>
        </row>
        <row r="3988">
          <cell r="A3988" t="str">
            <v>74022/053</v>
          </cell>
          <cell r="B3988" t="str">
            <v>ENSAIO DE CONTROLE DO GRAU DE COMPACTACAO DA MISTURA ASFALTICA</v>
          </cell>
          <cell r="C3988" t="str">
            <v>UN</v>
          </cell>
          <cell r="D3988">
            <v>25.93</v>
          </cell>
        </row>
        <row r="3989">
          <cell r="A3989" t="str">
            <v>74022/054</v>
          </cell>
          <cell r="B3989" t="str">
            <v>ENSAIO DE GRANULOMETRIA DO FILLER</v>
          </cell>
          <cell r="C3989" t="str">
            <v>UN</v>
          </cell>
          <cell r="D3989">
            <v>25.93</v>
          </cell>
        </row>
        <row r="3990">
          <cell r="A3990" t="str">
            <v>74022/055</v>
          </cell>
          <cell r="B3990" t="str">
            <v>ENSAIO DE TRACAO POR COMPRESSAO DIAMETRAL - MISTURAS BETUMINOSAS</v>
          </cell>
          <cell r="C3990" t="str">
            <v>UN</v>
          </cell>
          <cell r="D3990">
            <v>72.02</v>
          </cell>
        </row>
        <row r="3991">
          <cell r="A3991" t="str">
            <v>74022/056</v>
          </cell>
          <cell r="B3991" t="str">
            <v>ENSAIO DE DENSIDADE DO MATERIAL BETUMINOSO</v>
          </cell>
          <cell r="C3991" t="str">
            <v>UN</v>
          </cell>
          <cell r="D3991">
            <v>21.8</v>
          </cell>
        </row>
        <row r="3992">
          <cell r="A3992" t="str">
            <v>74022/057</v>
          </cell>
          <cell r="B3992" t="str">
            <v>ENSAIO DE CONSISTENCIA DO CONCRETO CCR - INDICE VEBE</v>
          </cell>
          <cell r="C3992" t="str">
            <v>UN</v>
          </cell>
          <cell r="D3992">
            <v>21.8</v>
          </cell>
        </row>
        <row r="3993">
          <cell r="A3993" t="str">
            <v>74022/058</v>
          </cell>
          <cell r="B3993" t="str">
            <v>ENSAIO DE ABATIMENTO DO TRONCO DE CONE</v>
          </cell>
          <cell r="C3993" t="str">
            <v>UN</v>
          </cell>
          <cell r="D3993">
            <v>21.8</v>
          </cell>
        </row>
        <row r="3994">
          <cell r="A3994">
            <v>74259</v>
          </cell>
          <cell r="B3994" t="str">
            <v>ENSAIOS DE PINTURA DE LIGACAO</v>
          </cell>
          <cell r="C3994" t="str">
            <v>M2</v>
          </cell>
          <cell r="D3994">
            <v>0.01</v>
          </cell>
        </row>
        <row r="3995">
          <cell r="A3995">
            <v>7</v>
          </cell>
          <cell r="B3995" t="str">
            <v>SONDAGENS</v>
          </cell>
          <cell r="C3995" t="str">
            <v/>
          </cell>
          <cell r="D3995" t="str">
            <v/>
          </cell>
        </row>
        <row r="3996">
          <cell r="A3996">
            <v>72733</v>
          </cell>
          <cell r="B3996" t="str">
            <v>MOBILIZACAO E DESMOBILIZACAO DE EQUIPAMENTO DE SONDAGEM A PERCUSSAO</v>
          </cell>
          <cell r="C3996" t="str">
            <v>UN</v>
          </cell>
          <cell r="D3996">
            <v>398.44</v>
          </cell>
        </row>
        <row r="3997">
          <cell r="A3997">
            <v>8</v>
          </cell>
          <cell r="B3997" t="str">
            <v>LOCACAO</v>
          </cell>
          <cell r="C3997" t="str">
            <v/>
          </cell>
          <cell r="D3997" t="str">
            <v/>
          </cell>
        </row>
        <row r="3998">
          <cell r="A3998">
            <v>68051</v>
          </cell>
          <cell r="B3998" t="str">
            <v>LOCACAO ALVENARIA</v>
          </cell>
          <cell r="C3998" t="str">
            <v>M</v>
          </cell>
          <cell r="D3998">
            <v>2.54</v>
          </cell>
        </row>
        <row r="3999">
          <cell r="A3999">
            <v>73610</v>
          </cell>
          <cell r="B3999" t="str">
            <v>LOCAÇÃO DE REDES DE ÁGUA OU DE ESGOTO, INCLUSIVE TOPOGRAFO</v>
          </cell>
          <cell r="C3999" t="str">
            <v>M</v>
          </cell>
          <cell r="D3999">
            <v>0.36</v>
          </cell>
        </row>
        <row r="4000">
          <cell r="A4000">
            <v>73679</v>
          </cell>
          <cell r="B4000" t="str">
            <v>LOCAÇÃO DE ADUTORAS, COLETORES TRONCO E INTERCEPTORES - ATÉ DN 500 MM,INCLUSIVE TOPOGRAFO</v>
          </cell>
          <cell r="C4000" t="str">
            <v>M</v>
          </cell>
          <cell r="D4000">
            <v>0.55000000000000004</v>
          </cell>
        </row>
        <row r="4001">
          <cell r="A4001">
            <v>73686</v>
          </cell>
          <cell r="B4001" t="str">
            <v>LOCACAO DA OBRA, COM USO DE EQUIPAMENTOS TOPOGRAFICOS, INCLUSIVE TOPOGRAFO E NIVELADOR</v>
          </cell>
          <cell r="C4001" t="str">
            <v>M2</v>
          </cell>
          <cell r="D4001">
            <v>8.0399999999999991</v>
          </cell>
        </row>
        <row r="4002">
          <cell r="A4002">
            <v>73992</v>
          </cell>
          <cell r="B4002" t="str">
            <v>LOCACAO DE OBRA</v>
          </cell>
          <cell r="C4002" t="str">
            <v/>
          </cell>
          <cell r="D4002" t="str">
            <v/>
          </cell>
        </row>
        <row r="4003">
          <cell r="A4003" t="str">
            <v>73992/001</v>
          </cell>
          <cell r="B4003" t="str">
            <v>LOCACAO CONVENCIONAL DE OBRA, ATRAVÉS DE GABARITO DE TABUAS CORRIDAS PONTALETADAS A CADA 1,50M, SEM REAPROVEITAMENTO</v>
          </cell>
          <cell r="C4003" t="str">
            <v>M2</v>
          </cell>
          <cell r="D4003">
            <v>4.8899999999999997</v>
          </cell>
        </row>
        <row r="4004">
          <cell r="A4004">
            <v>74077</v>
          </cell>
          <cell r="B4004" t="str">
            <v>LOCACAO OBRA C/PECA DE PINHO / REAPROVEITAMENTO</v>
          </cell>
          <cell r="C4004" t="str">
            <v/>
          </cell>
          <cell r="D4004" t="str">
            <v/>
          </cell>
        </row>
        <row r="4005">
          <cell r="A4005" t="str">
            <v>74077/001</v>
          </cell>
          <cell r="B4005" t="str">
            <v>LOCACAO CONVENCIONAL DE OBRA, ATRAVÉS DE GABARITO DE TABUAS CORRIDAS PONTALETADAS, SEM REAPROVEITAMENTO</v>
          </cell>
          <cell r="C4005" t="str">
            <v>M2</v>
          </cell>
          <cell r="D4005">
            <v>4.37</v>
          </cell>
        </row>
        <row r="4006">
          <cell r="A4006" t="str">
            <v>74077/002</v>
          </cell>
          <cell r="B4006" t="str">
            <v>LOCACAO CONVENCIONAL DE OBRA, ATRAVÉS DE GABARITO DE TABUAS CORRIDAS PONTALETADAS, COM REAPROVEITAMENTO DE 10 VEZES.</v>
          </cell>
          <cell r="C4006" t="str">
            <v>M2</v>
          </cell>
          <cell r="D4006">
            <v>2.04</v>
          </cell>
        </row>
        <row r="4007">
          <cell r="A4007" t="str">
            <v>74077/003</v>
          </cell>
          <cell r="B4007" t="str">
            <v>LOCACAO CONVENCIONAL DE OBRA, ATRAVÉS DE GABARITO DE TABUAS CORRIDAS PONTALETADAS, COM REAPROVEITAMENTO DE 3 VEZES.</v>
          </cell>
          <cell r="C4007" t="str">
            <v>M2</v>
          </cell>
          <cell r="D4007">
            <v>2.65</v>
          </cell>
        </row>
        <row r="4008">
          <cell r="A4008">
            <v>9</v>
          </cell>
          <cell r="B4008" t="str">
            <v>LEVANTAMENTO CADASTRAL</v>
          </cell>
          <cell r="C4008" t="str">
            <v/>
          </cell>
          <cell r="D4008" t="str">
            <v/>
          </cell>
        </row>
        <row r="4009">
          <cell r="A4009">
            <v>73677</v>
          </cell>
          <cell r="B4009" t="str">
            <v>CADASTRO DE LIGAÇÕES PREDIAIS, INCLUSIVE TOPOGRAFO E DESENHISTA</v>
          </cell>
          <cell r="C4009" t="str">
            <v>UN</v>
          </cell>
          <cell r="D4009">
            <v>3.57</v>
          </cell>
        </row>
        <row r="4010">
          <cell r="A4010">
            <v>73678</v>
          </cell>
          <cell r="B4010" t="str">
            <v>CADASTRO DE ADUTORAS. COLETORES E INTERCEPTORES - ATÉ DN 500 MM, INCLUSIVE TOPOGRAFO E DESENHISTA</v>
          </cell>
          <cell r="C4010" t="str">
            <v>M</v>
          </cell>
          <cell r="D4010">
            <v>1.18</v>
          </cell>
        </row>
        <row r="4011">
          <cell r="A4011">
            <v>73682</v>
          </cell>
          <cell r="B4011" t="str">
            <v>CADASTRO DE REDES, INCLUSIVE TOPOGRAFO E DESENHISTA</v>
          </cell>
          <cell r="C4011" t="str">
            <v>M</v>
          </cell>
          <cell r="D4011">
            <v>0.52</v>
          </cell>
        </row>
        <row r="4012">
          <cell r="A4012">
            <v>73758</v>
          </cell>
          <cell r="B4012" t="str">
            <v>LEVANT SECAO TRANSV C/NIVEL P/M LINEAR SECAO</v>
          </cell>
          <cell r="C4012" t="str">
            <v/>
          </cell>
          <cell r="D4012" t="str">
            <v/>
          </cell>
        </row>
        <row r="4013">
          <cell r="A4013" t="str">
            <v>73758/001</v>
          </cell>
          <cell r="B4013" t="str">
            <v>LEVANTAMENTO SECAO TRANSVERSAL C/NIVEL TERRENO NAO ACIDENTADO VEGETAÇÃO DENSA INCLUSIVE DESENHO ESC 1:200 EM PAPEL VEGETAL MILIMETRADO (MEDIDO P/M SECAO), INCLUSIVE NIVELADOR, AUXILIAR DE CALCULO TOPOGRAFICO EDESENHISTA.</v>
          </cell>
          <cell r="C4013" t="str">
            <v>M</v>
          </cell>
          <cell r="D4013">
            <v>0.57999999999999996</v>
          </cell>
        </row>
        <row r="4014">
          <cell r="A4014" t="str">
            <v>URBA</v>
          </cell>
          <cell r="B4014" t="str">
            <v>URBANIZACAO</v>
          </cell>
          <cell r="C4014" t="str">
            <v/>
          </cell>
          <cell r="D4014" t="str">
            <v/>
          </cell>
        </row>
        <row r="4015">
          <cell r="A4015">
            <v>201</v>
          </cell>
          <cell r="B4015" t="str">
            <v>PORTAO</v>
          </cell>
          <cell r="C4015" t="str">
            <v/>
          </cell>
          <cell r="D4015" t="str">
            <v/>
          </cell>
        </row>
        <row r="4016">
          <cell r="A4016">
            <v>73814</v>
          </cell>
          <cell r="B4016" t="str">
            <v>PORTAO DE FERRO GALVANIZADO</v>
          </cell>
          <cell r="C4016" t="str">
            <v/>
          </cell>
          <cell r="D4016" t="str">
            <v/>
          </cell>
        </row>
        <row r="4017">
          <cell r="A4017" t="str">
            <v>73814/001</v>
          </cell>
          <cell r="B4017" t="str">
            <v>PORTAO EM TUBO DE ACO GALVANIZADO, PAINEL UNICO, 1MX1,6M, INCLUSO CADEADO</v>
          </cell>
          <cell r="C4017" t="str">
            <v>UN</v>
          </cell>
          <cell r="D4017">
            <v>326.06</v>
          </cell>
        </row>
        <row r="4018">
          <cell r="A4018" t="str">
            <v>73814/002</v>
          </cell>
          <cell r="B4018" t="str">
            <v>PORTAO DE FERRO GALVANIZADO 4,0X1,2M PAINEL ÚNICO, INCLUSIVE CADEADO</v>
          </cell>
          <cell r="C4018" t="str">
            <v>UN</v>
          </cell>
          <cell r="D4018">
            <v>812.09</v>
          </cell>
        </row>
        <row r="4019">
          <cell r="A4019">
            <v>73823</v>
          </cell>
          <cell r="B4019" t="str">
            <v>PORTAO PADRAO SANEPAR</v>
          </cell>
          <cell r="C4019" t="str">
            <v/>
          </cell>
          <cell r="D4019" t="str">
            <v/>
          </cell>
        </row>
        <row r="4020">
          <cell r="A4020" t="str">
            <v>73823/001</v>
          </cell>
          <cell r="B4020" t="str">
            <v>PORTAO EM CHAPA DE FERRO E TELA, INCLUSIVE PINTURA E PILARES DE APOIO(PARA VEICULOS)</v>
          </cell>
          <cell r="C4020" t="str">
            <v>UN</v>
          </cell>
          <cell r="D4020">
            <v>1975.83</v>
          </cell>
        </row>
        <row r="4021">
          <cell r="A4021" t="str">
            <v>73823/002</v>
          </cell>
          <cell r="B4021" t="str">
            <v>PORTAO EM CHAPA DE FERRO E TELA, INCLUSIVE PINTURA E PILARES DE APOIO(PARA PEDESTRES)</v>
          </cell>
          <cell r="C4021" t="str">
            <v>UN</v>
          </cell>
          <cell r="D4021">
            <v>794.84</v>
          </cell>
        </row>
        <row r="4022">
          <cell r="A4022">
            <v>202</v>
          </cell>
          <cell r="B4022" t="str">
            <v>CERCA/PROTETORES</v>
          </cell>
          <cell r="C4022" t="str">
            <v/>
          </cell>
          <cell r="D4022" t="str">
            <v/>
          </cell>
        </row>
        <row r="4023">
          <cell r="A4023">
            <v>74038</v>
          </cell>
          <cell r="B4023" t="str">
            <v>PORTÃO PARA CERCA</v>
          </cell>
          <cell r="C4023" t="str">
            <v/>
          </cell>
          <cell r="D4023" t="str">
            <v/>
          </cell>
        </row>
        <row r="4024">
          <cell r="A4024" t="str">
            <v>74038/001</v>
          </cell>
          <cell r="B4024" t="str">
            <v>PORTÃO COM MOURÃO DE MADEIRA ROLIÇA D=11CM COM 5 FIOS DE ARAME FARPADONº 14.</v>
          </cell>
          <cell r="C4024" t="str">
            <v>M</v>
          </cell>
          <cell r="D4024">
            <v>10.07</v>
          </cell>
        </row>
        <row r="4025">
          <cell r="A4025">
            <v>74039</v>
          </cell>
          <cell r="B4025" t="str">
            <v>CERCA COM MOURÕES DE MADEIRA</v>
          </cell>
          <cell r="C4025" t="str">
            <v/>
          </cell>
          <cell r="D4025" t="str">
            <v/>
          </cell>
        </row>
        <row r="4026">
          <cell r="A4026" t="str">
            <v>74039/001</v>
          </cell>
          <cell r="B4026" t="str">
            <v>CERCA COM MOURÕES DE MADEIRA ROLIÇA D=11CM, ESPAÇAMENTO DE 2M, ALTURALIVRE DE 1M, CRAVADOS 0,50M, COM 5 FIOS DE ARAME FARPADO Nº14 CLASSE 250 - FORNEC E COLOC.</v>
          </cell>
          <cell r="C4026" t="str">
            <v>M</v>
          </cell>
          <cell r="D4026">
            <v>10.07</v>
          </cell>
        </row>
        <row r="4027">
          <cell r="A4027">
            <v>74118</v>
          </cell>
          <cell r="B4027" t="str">
            <v>CERCA VIVA - MMA</v>
          </cell>
          <cell r="C4027" t="str">
            <v/>
          </cell>
          <cell r="D4027" t="str">
            <v/>
          </cell>
        </row>
        <row r="4028">
          <cell r="A4028" t="str">
            <v>74118/001</v>
          </cell>
          <cell r="B4028" t="str">
            <v>CERCA VIVA DE HISBICO, CEDRIHO, CALIAMDRA, ACALIFA - FORNEC. E PLANTIO</v>
          </cell>
          <cell r="C4028" t="str">
            <v>M</v>
          </cell>
          <cell r="D4028">
            <v>5.2</v>
          </cell>
        </row>
        <row r="4029">
          <cell r="A4029">
            <v>74142</v>
          </cell>
          <cell r="B4029" t="str">
            <v>CERCA COM MOUROES - MMA</v>
          </cell>
          <cell r="C4029" t="str">
            <v/>
          </cell>
          <cell r="D4029" t="str">
            <v/>
          </cell>
        </row>
        <row r="4030">
          <cell r="A4030" t="str">
            <v>74142/001</v>
          </cell>
          <cell r="B4030" t="str">
            <v>CERCA COM MOURÕES DE CONCRETO, RETO, ESPAÇAMENTO DE 3M, CRAVADOS 0,5M,COM 4 FIOS DE ARAME FARPADO Nº14 CLASSE 250 - FORNEC E COLOC.</v>
          </cell>
          <cell r="C4030" t="str">
            <v>M</v>
          </cell>
          <cell r="D4030">
            <v>23.58</v>
          </cell>
        </row>
        <row r="4031">
          <cell r="A4031" t="str">
            <v>74142/002</v>
          </cell>
          <cell r="B4031" t="str">
            <v>CERCA COM MOURÕES DE MADEIRA, 7,5X7,5CM, ESPAÇAMENTO DE 2M, ALTURA LIVRE DE 2M, CRAVADOS 0,5M, COM 4 FIOS DE ARAME FARPADO Nº14 CLASSE 250 -FORNEC E COLOC.</v>
          </cell>
          <cell r="C4031" t="str">
            <v>M</v>
          </cell>
          <cell r="D4031">
            <v>14</v>
          </cell>
        </row>
        <row r="4032">
          <cell r="A4032" t="str">
            <v>74142/003</v>
          </cell>
          <cell r="B4032" t="str">
            <v>CERCA COM MOURÕES DE MADEIRA, 7,5X7,5CM, ESPAÇAMENTO DE 2M, CRAVADOS 0,5M, COM 8 FIOS DE ARAME FARPADO Nº14 CLASSE 250 - FORNEC E COLOC.</v>
          </cell>
          <cell r="C4032" t="str">
            <v>M</v>
          </cell>
          <cell r="D4032">
            <v>17.059999999999999</v>
          </cell>
        </row>
        <row r="4033">
          <cell r="A4033" t="str">
            <v>74142/004</v>
          </cell>
          <cell r="B4033" t="str">
            <v>CERCA COM MOURÕES DE CONCRETO, SEÇÃO "T" PONTA INCLINADA, 7,5X7,5CM, ESPAÇAMENTO DE 3M, CRAVADOS 0,5M, COM 11 FIOS DE ARAME FARPADO Nº14 CLASSE 250 - FORNEC E COLOC.</v>
          </cell>
          <cell r="C4033" t="str">
            <v>M</v>
          </cell>
          <cell r="D4033">
            <v>29.37</v>
          </cell>
        </row>
        <row r="4034">
          <cell r="A4034">
            <v>74143</v>
          </cell>
          <cell r="B4034" t="str">
            <v>CERCA DE ARAME LISO</v>
          </cell>
          <cell r="C4034" t="str">
            <v/>
          </cell>
          <cell r="D4034" t="str">
            <v/>
          </cell>
        </row>
        <row r="4035">
          <cell r="A4035" t="str">
            <v>74143/001</v>
          </cell>
          <cell r="B4035" t="str">
            <v>CERCA C/ POSTES RETOS DE CONCRETO (ESTICADORES RETOS) DE 15X15 CM, ALT. DE 2,3 A 2,5 M, COM ESCORAS DE 10 X 10 CM NOS CANTOS, COM 12 FIOS DEARAME LISO (PARA DIVISÃO DE TERRENOS URBANOS)</v>
          </cell>
          <cell r="C4035" t="str">
            <v>M</v>
          </cell>
          <cell r="D4035">
            <v>28.32</v>
          </cell>
        </row>
        <row r="4036">
          <cell r="A4036" t="str">
            <v>74143/002</v>
          </cell>
          <cell r="B4036" t="str">
            <v>CERCA C/ POSTES RETOS DE CONCRETO (ESTICADORES RETOS) DE 15X15 CM, ALT. DE 2,3 A 2,5 M, COM ESCORAS DE 10 X 10 CM NOS CANTOS, COM 09 FIOS DEARAME LISO (PARA DIVISÃO DE TERRENOS URBANOS)</v>
          </cell>
          <cell r="C4036" t="str">
            <v>M</v>
          </cell>
          <cell r="D4036">
            <v>27.29</v>
          </cell>
        </row>
        <row r="4037">
          <cell r="A4037">
            <v>204</v>
          </cell>
          <cell r="B4037" t="str">
            <v>ALAMBRADO</v>
          </cell>
          <cell r="C4037" t="str">
            <v/>
          </cell>
          <cell r="D4037" t="str">
            <v/>
          </cell>
        </row>
        <row r="4038">
          <cell r="A4038">
            <v>73787</v>
          </cell>
          <cell r="B4038" t="str">
            <v>ALAMBRADO</v>
          </cell>
          <cell r="C4038" t="str">
            <v/>
          </cell>
          <cell r="D4038" t="str">
            <v/>
          </cell>
        </row>
        <row r="4039">
          <cell r="A4039" t="str">
            <v>73787/001</v>
          </cell>
          <cell r="B4039" t="str">
            <v>ALAMBRADO EM TUBOS DE FERRO GALVANIZADO A CADA 2M ALTURA 3M, FIXADOS EM BLOCOS DE CONCRETO, COM TELA DE ARAME GALVANIZADO REVESTIDO COM PVCFIO 12 MALHA 7,5CM</v>
          </cell>
          <cell r="C4039" t="str">
            <v>M2</v>
          </cell>
          <cell r="D4039">
            <v>127.47</v>
          </cell>
        </row>
        <row r="4040">
          <cell r="A4040">
            <v>74244</v>
          </cell>
          <cell r="B4040" t="str">
            <v>ALAMBRADO PARA QUADRA POLIESPORTIVA</v>
          </cell>
          <cell r="C4040" t="str">
            <v/>
          </cell>
          <cell r="D4040" t="str">
            <v/>
          </cell>
        </row>
        <row r="4041">
          <cell r="A4041" t="str">
            <v>74244/001</v>
          </cell>
          <cell r="B4041" t="str">
            <v>ALAMBRADO PARA QUADRA POLIESPORTIVA, ESTRUTURADA EM TUBO DE AÇO GALV.C/COSTURA DIN 2440, DIÂMETRO 2", E TELA EM ARAME GALVANIZADO 14 BWG, MALHA QUADRADA COM ABERTURA DE 2".</v>
          </cell>
          <cell r="C4041" t="str">
            <v>M2</v>
          </cell>
          <cell r="D4041">
            <v>86.69</v>
          </cell>
        </row>
        <row r="4042">
          <cell r="A4042">
            <v>205</v>
          </cell>
          <cell r="B4042" t="str">
            <v>ARBORIZACAO, INCLUSIVE PREPARO DO SOLO</v>
          </cell>
          <cell r="C4042" t="str">
            <v/>
          </cell>
          <cell r="D4042" t="str">
            <v/>
          </cell>
        </row>
        <row r="4043">
          <cell r="A4043">
            <v>73788</v>
          </cell>
          <cell r="B4043" t="str">
            <v>PLANTIO DE ARVORES E ARBUSTOS</v>
          </cell>
          <cell r="C4043" t="str">
            <v/>
          </cell>
          <cell r="D4043" t="str">
            <v/>
          </cell>
        </row>
        <row r="4044">
          <cell r="A4044" t="str">
            <v>73788/001</v>
          </cell>
          <cell r="B4044" t="str">
            <v>PLANTIO ARBUSTO DE H=0.5 A 0.7M COM 12 UNID/M2, APENAS MÃO DE OBRA, EXCLUSO O FORNECIMENTO DA MUDA E DO ADUBO</v>
          </cell>
          <cell r="C4044" t="str">
            <v>M2</v>
          </cell>
          <cell r="D4044">
            <v>3.43</v>
          </cell>
        </row>
        <row r="4045">
          <cell r="A4045" t="str">
            <v>73788/002</v>
          </cell>
          <cell r="B4045" t="str">
            <v>GRADE EM MADEIRA PARA PROTECAO DE MUDAS DE ARVORES</v>
          </cell>
          <cell r="C4045" t="str">
            <v>UN</v>
          </cell>
          <cell r="D4045">
            <v>64.87</v>
          </cell>
        </row>
        <row r="4046">
          <cell r="A4046">
            <v>73967</v>
          </cell>
          <cell r="B4046" t="str">
            <v>PLANTIO DE ARBUSTOS E ARVORES</v>
          </cell>
          <cell r="C4046" t="str">
            <v/>
          </cell>
          <cell r="D4046" t="str">
            <v/>
          </cell>
        </row>
        <row r="4047">
          <cell r="A4047" t="str">
            <v>73967/001</v>
          </cell>
          <cell r="B4047" t="str">
            <v>ARBUSTO CO ALTURA MAIOR DO QUE 1,00 METRO</v>
          </cell>
          <cell r="C4047" t="str">
            <v>UN</v>
          </cell>
          <cell r="D4047">
            <v>33.090000000000003</v>
          </cell>
        </row>
        <row r="4048">
          <cell r="A4048" t="str">
            <v>73967/002</v>
          </cell>
          <cell r="B4048" t="str">
            <v>PLANTIO DE ARVORE COM ALTURA MAIOR DO QUE 2,00 METROS</v>
          </cell>
          <cell r="C4048" t="str">
            <v>UN</v>
          </cell>
          <cell r="D4048">
            <v>41.35</v>
          </cell>
        </row>
        <row r="4049">
          <cell r="A4049" t="str">
            <v>73967/003</v>
          </cell>
          <cell r="B4049" t="str">
            <v>PLANTIO DE ARVORE ISOLADA ATÉ 2,00M DE ALT, DE QUALQUER ESPECIE, EM LOGRADOURO PUBLICO, INCLUSIVE TRANSPORTE DE TERRA PRETA. EXCLUSIVE FORNECIMENTO DA ARVORE</v>
          </cell>
          <cell r="C4049" t="str">
            <v>UN</v>
          </cell>
          <cell r="D4049">
            <v>22.29</v>
          </cell>
        </row>
        <row r="4050">
          <cell r="A4050" t="str">
            <v>73967/004</v>
          </cell>
          <cell r="B4050" t="str">
            <v>IRRIGAÇÃO DE ÁRVORE COM CARRO PIPA</v>
          </cell>
          <cell r="C4050" t="str">
            <v>UN</v>
          </cell>
          <cell r="D4050">
            <v>0.18</v>
          </cell>
        </row>
        <row r="4051">
          <cell r="A4051" t="str">
            <v>73967/005</v>
          </cell>
          <cell r="B4051" t="str">
            <v>ESTACA MANGUE</v>
          </cell>
          <cell r="C4051" t="str">
            <v>UN</v>
          </cell>
          <cell r="D4051">
            <v>3.91</v>
          </cell>
        </row>
        <row r="4052">
          <cell r="A4052">
            <v>206</v>
          </cell>
          <cell r="B4052" t="str">
            <v>GRAMA, INCLUSIVE PREPARO DO SOLO</v>
          </cell>
          <cell r="C4052" t="str">
            <v/>
          </cell>
          <cell r="D4052" t="str">
            <v/>
          </cell>
        </row>
        <row r="4053">
          <cell r="A4053">
            <v>74236</v>
          </cell>
          <cell r="B4053" t="str">
            <v>PLANTIO DE GRAMA</v>
          </cell>
          <cell r="C4053" t="str">
            <v/>
          </cell>
          <cell r="D4053" t="str">
            <v/>
          </cell>
        </row>
        <row r="4054">
          <cell r="A4054" t="str">
            <v>74236/001</v>
          </cell>
          <cell r="B4054" t="str">
            <v>GRAMA BATATAIS EM PLACAS</v>
          </cell>
          <cell r="C4054" t="str">
            <v>M2</v>
          </cell>
          <cell r="D4054">
            <v>7.16</v>
          </cell>
        </row>
        <row r="4055">
          <cell r="A4055">
            <v>207</v>
          </cell>
          <cell r="B4055" t="str">
            <v>PASSEIO</v>
          </cell>
          <cell r="C4055" t="str">
            <v/>
          </cell>
          <cell r="D4055" t="str">
            <v/>
          </cell>
        </row>
        <row r="4056">
          <cell r="A4056">
            <v>73608</v>
          </cell>
          <cell r="B4056" t="str">
            <v>PISO EM PEDRA PORTUGUESA BRANCA ASSENTADA SOBRE ARGAMASSA SECA TRACO 1:6 (CIMENTO E AREIA) E REJUNTADA COM ARGAMASSA SECA TRACO 1:2 (CIMENTOE AREIA)</v>
          </cell>
          <cell r="C4056" t="str">
            <v>M2</v>
          </cell>
          <cell r="D4056">
            <v>52.91</v>
          </cell>
        </row>
        <row r="4057">
          <cell r="A4057">
            <v>208</v>
          </cell>
          <cell r="B4057" t="str">
            <v>PLAYGROUND/QUADRAS</v>
          </cell>
          <cell r="C4057" t="str">
            <v/>
          </cell>
          <cell r="D4057" t="str">
            <v/>
          </cell>
        </row>
        <row r="4058">
          <cell r="A4058">
            <v>73603</v>
          </cell>
          <cell r="B4058" t="str">
            <v>CONJUNTO DE TABELAS DE BASQUETE EM LAMINADO NAVAL, INCLUSO REDE E ARO</v>
          </cell>
          <cell r="C4058" t="str">
            <v>CJ</v>
          </cell>
          <cell r="D4058">
            <v>753.73</v>
          </cell>
        </row>
        <row r="4059">
          <cell r="A4059">
            <v>73604</v>
          </cell>
          <cell r="B4059" t="str">
            <v>CONJUNTO DE TRAVES PARA FUTSAL PINTADAS, INCLUSO REDE</v>
          </cell>
          <cell r="C4059" t="str">
            <v>CJ</v>
          </cell>
          <cell r="D4059">
            <v>1342.1</v>
          </cell>
        </row>
        <row r="4060">
          <cell r="A4060">
            <v>277</v>
          </cell>
          <cell r="B4060" t="str">
            <v>MANUTENCAO E LIMPEZA DE AREAS VERDES</v>
          </cell>
          <cell r="C4060" t="str">
            <v/>
          </cell>
          <cell r="D4060" t="str">
            <v/>
          </cell>
        </row>
        <row r="4061">
          <cell r="A4061">
            <v>73864</v>
          </cell>
          <cell r="B4061" t="str">
            <v>NIVELAMENTO DE SOLO</v>
          </cell>
          <cell r="C4061" t="str">
            <v/>
          </cell>
          <cell r="D4061" t="str">
            <v/>
          </cell>
        </row>
        <row r="4062">
          <cell r="A4062" t="str">
            <v>73864/001</v>
          </cell>
          <cell r="B4062" t="str">
            <v>NIVELAMENTO E COMPACTACAO D/AREAS ENSAIBRADAS</v>
          </cell>
          <cell r="C4062" t="str">
            <v>HA</v>
          </cell>
          <cell r="D4062">
            <v>1723.11</v>
          </cell>
        </row>
        <row r="4063">
          <cell r="A4063">
            <v>278</v>
          </cell>
          <cell r="B4063" t="str">
            <v>FORNECIMENTO DE ADUBOS, MATERIAIS E EQUIPAMENTOS PARA JARDIM</v>
          </cell>
          <cell r="C4063" t="str">
            <v/>
          </cell>
          <cell r="D4063" t="str">
            <v/>
          </cell>
        </row>
        <row r="4064">
          <cell r="A4064">
            <v>74228</v>
          </cell>
          <cell r="B4064" t="str">
            <v>BANCOS DE CONCRETO P/JARDIM</v>
          </cell>
          <cell r="C4064" t="str">
            <v/>
          </cell>
          <cell r="D4064" t="str">
            <v/>
          </cell>
        </row>
        <row r="4065">
          <cell r="A4065" t="str">
            <v>74228/001</v>
          </cell>
          <cell r="B4065" t="str">
            <v>BANCO DE CONCRETO APARENTE LARG=45CM E 10CM ESPESSURA SOBRE DOIS APOI-OS DO MESMO MATERIAL COM SECAO DE 10X30CM.</v>
          </cell>
          <cell r="C4065" t="str">
            <v>M</v>
          </cell>
          <cell r="D4065">
            <v>103.25</v>
          </cell>
        </row>
        <row r="4066">
          <cell r="A4066" t="str">
            <v>-------------</v>
          </cell>
          <cell r="B4066" t="str">
            <v>---------------------------------------------------</v>
          </cell>
          <cell r="C4066" t="str">
            <v/>
          </cell>
          <cell r="D4066" t="str">
            <v/>
          </cell>
        </row>
        <row r="4067">
          <cell r="A4067" t="str">
            <v>TOTAIS DO VIN</v>
          </cell>
          <cell r="B4067" t="str">
            <v>ULO - AGRUPADORES: 525 COMPOSIÇÕES: 3.288</v>
          </cell>
          <cell r="C4067" t="str">
            <v/>
          </cell>
          <cell r="D4067" t="str">
            <v/>
          </cell>
        </row>
        <row r="4068">
          <cell r="A4068" t="str">
            <v>-------------</v>
          </cell>
          <cell r="B4068" t="str">
            <v>---------------------------------------------------</v>
          </cell>
          <cell r="C4068" t="str">
            <v/>
          </cell>
          <cell r="D4068" t="str">
            <v/>
          </cell>
        </row>
        <row r="4069">
          <cell r="A4069" t="str">
            <v>TOTALIZAÇÃO</v>
          </cell>
          <cell r="B4069" t="str">
            <v>E COMPOSIÇOES</v>
          </cell>
          <cell r="C4069" t="str">
            <v/>
          </cell>
          <cell r="D4069" t="str">
            <v/>
          </cell>
        </row>
        <row r="4070">
          <cell r="A4070" t="str">
            <v>-------------</v>
          </cell>
          <cell r="B4070" t="str">
            <v>---------------------------------------------------AGRUPADOR COMPOSIÇÃO</v>
          </cell>
          <cell r="C4070" t="str">
            <v/>
          </cell>
          <cell r="D4070" t="str">
            <v/>
          </cell>
        </row>
        <row r="4071">
          <cell r="A4071" t="str">
            <v>-------------</v>
          </cell>
          <cell r="B4071" t="str">
            <v>---------------------------------------------------</v>
          </cell>
          <cell r="C4071" t="str">
            <v/>
          </cell>
          <cell r="D4071" t="str">
            <v/>
          </cell>
        </row>
        <row r="4072">
          <cell r="A4072" t="str">
            <v>TOTAL GERAL .</v>
          </cell>
          <cell r="B4072" t="str">
            <v>...... 525 3.288</v>
          </cell>
          <cell r="C4072" t="str">
            <v/>
          </cell>
          <cell r="D4072" t="str">
            <v/>
          </cell>
        </row>
        <row r="4073">
          <cell r="A4073" t="str">
            <v>im de arquivo</v>
          </cell>
          <cell r="B4073" t="str">
            <v/>
          </cell>
          <cell r="C4073" t="str">
            <v/>
          </cell>
          <cell r="D4073" t="str">
            <v/>
          </cell>
        </row>
      </sheetData>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RESUMO-DVOP_JBS (2)"/>
      <sheetName val="RESUMO-DVOP_AGRIMAT"/>
      <sheetName val="REAJU (2)"/>
      <sheetName val="Mat Asf"/>
      <sheetName val="Meio fio"/>
      <sheetName val="Limpeza da faixa de domínio"/>
      <sheetName val="DMT 50m"/>
      <sheetName val="DMT 1000 a 1200m"/>
      <sheetName val="Remoção Solo Mole"/>
      <sheetName val="OAC"/>
      <sheetName val="pl. Orçam. -boa esperança I e I"/>
      <sheetName val="pl. Orçam. -boa esperança I (2)"/>
      <sheetName val="pl. Orçam. -boa esperança I (3)"/>
      <sheetName val="Escav mecân"/>
      <sheetName val="Carga solo"/>
      <sheetName val="Transp solo"/>
      <sheetName val="Subleito"/>
      <sheetName val="Estabil solo-sub base"/>
      <sheetName val="Estabil solo-base"/>
      <sheetName val="Aquis mat jaz"/>
      <sheetName val="Escav mat jaz"/>
      <sheetName val="Transp mat jaz"/>
      <sheetName val="Dreno"/>
      <sheetName val="Cerca"/>
      <sheetName val="Valeta"/>
      <sheetName val="Enleivamento"/>
      <sheetName val="Valeta (3)"/>
      <sheetName val="DMT modelo (2)"/>
      <sheetName val="Defensa"/>
      <sheetName val="Placas"/>
      <sheetName val="Grama"/>
      <sheetName val="Pintura"/>
      <sheetName val="REAJU"/>
      <sheetName val="Imprimação"/>
      <sheetName val="T.S.D"/>
      <sheetName val="Transp Agreg (2)"/>
      <sheetName val="Escav. vala"/>
      <sheetName val="Acerto de vala"/>
      <sheetName val="Lastro de Areia"/>
      <sheetName val="Reaterro de vala"/>
      <sheetName val="Transp mat escav"/>
      <sheetName val="Tubo "/>
      <sheetName val="BL"/>
      <sheetName val="PV"/>
      <sheetName val="Plan1"/>
      <sheetName val="aterro pontesul"/>
      <sheetName val="dmt_ev"/>
      <sheetName val="comp_nãodesonerada"/>
      <sheetName val="ins_nãodesonerada"/>
    </sheetNames>
    <sheetDataSet>
      <sheetData sheetId="0">
        <row r="12">
          <cell r="B12" t="str">
            <v>Firma: AGRIMAT ENGª INDUSTRIA E COMÉRCIO LTDA</v>
          </cell>
        </row>
      </sheetData>
      <sheetData sheetId="1">
        <row r="12">
          <cell r="B12" t="str">
            <v>Firma: AGRIMAT ENGª INDUSTRIA E COMÉRCIO LTDA</v>
          </cell>
        </row>
      </sheetData>
      <sheetData sheetId="2"/>
      <sheetData sheetId="3"/>
      <sheetData sheetId="4">
        <row r="12">
          <cell r="B12" t="str">
            <v>Firma: AGRIMAT ENGª INDUSTRIA E COMÉRCIO LTDA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Indice de Reajuste"/>
      <sheetName val="Carimbo"/>
      <sheetName val="Sado de contrato a PI"/>
      <sheetName val="Cronograma atual"/>
      <sheetName val="Mat Asf "/>
      <sheetName val="Físico_med"/>
      <sheetName val="Ofício"/>
      <sheetName val="RESUMO-DVOP"/>
      <sheetName val="RELATÓRIO"/>
      <sheetName val="REAJU (2)"/>
      <sheetName val="REAJU (3)"/>
      <sheetName val="REAJU (4)"/>
      <sheetName val="Crono Físico-Financeiro"/>
      <sheetName val="Mat Asf"/>
      <sheetName val="Meio fio"/>
      <sheetName val="Desmatamento "/>
      <sheetName val="Limpeza da faixa de domínio"/>
      <sheetName val="Colchão drenante"/>
      <sheetName val="Remoção"/>
      <sheetName val="Compac alas"/>
      <sheetName val="OAC (2)"/>
      <sheetName val="OAC"/>
      <sheetName val="Patrolamento"/>
      <sheetName val="Regula"/>
      <sheetName val="Forro de cascalho"/>
      <sheetName val="Reforço do sub-leito"/>
      <sheetName val="Sub-base"/>
      <sheetName val="Base"/>
      <sheetName val="Imprimação"/>
      <sheetName val="TSD-FOG"/>
      <sheetName val="AGREGADOS (2)"/>
      <sheetName val="AGREGADOS"/>
      <sheetName val="Dreno"/>
      <sheetName val="Cerca"/>
      <sheetName val="Valeta"/>
      <sheetName val="Valeta (2)"/>
      <sheetName val="Valeta (3)"/>
      <sheetName val="DDL de Cerrado"/>
      <sheetName val="DMT"/>
      <sheetName val="Escalonamento"/>
      <sheetName val="Aterro (2)"/>
      <sheetName val="Aterro 100% (2)"/>
      <sheetName val="Aterro 95% (2)"/>
      <sheetName val="DMT modelo (2)"/>
      <sheetName val="Aterro"/>
      <sheetName val="Aterro 100%"/>
      <sheetName val="Aterro 95%"/>
      <sheetName val="Defensa"/>
      <sheetName val="Placas"/>
      <sheetName val="Grama"/>
      <sheetName val="Pintura"/>
      <sheetName val="REAJ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Quant.(102,89)"/>
      <sheetName val="Quant.(10,4)"/>
      <sheetName val="Quant. Geral"/>
      <sheetName val="Prefeitura"/>
      <sheetName val="Tomada de Preços"/>
      <sheetName val="Associação"/>
      <sheetName val="Quantitativos"/>
      <sheetName val="Óleo Diesel"/>
      <sheetName val="Óleo Diesel Assoc."/>
      <sheetName val="RELATÓRIO"/>
      <sheetName val="REAJU (2)"/>
      <sheetName val="Plan1"/>
      <sheetName val="Mat Asf"/>
      <sheetName val="aterro pontesul"/>
      <sheetName val="dmt_ev"/>
      <sheetName val="DMT modelo"/>
      <sheetName val="Orçamento"/>
    </sheetNames>
    <sheetDataSet>
      <sheetData sheetId="0" refreshError="1">
        <row r="3">
          <cell r="B3" t="str">
            <v>Atividades Auxiliares ou Básica</v>
          </cell>
        </row>
        <row r="4">
          <cell r="A4" t="str">
            <v>1 A 00 001 00</v>
          </cell>
          <cell r="B4" t="str">
            <v>Transporte local c/ basc. 5m3 rodov. não pav.</v>
          </cell>
          <cell r="E4" t="str">
            <v>tkm</v>
          </cell>
        </row>
        <row r="5">
          <cell r="A5" t="str">
            <v>1 A 00 001 05</v>
          </cell>
          <cell r="B5" t="str">
            <v>Transp. local c/ basc. 10m3 rodov. não pav (const)</v>
          </cell>
          <cell r="E5" t="str">
            <v>tkm</v>
          </cell>
        </row>
        <row r="6">
          <cell r="A6" t="str">
            <v>1 A 00 001 06</v>
          </cell>
          <cell r="B6" t="str">
            <v>Transp. local c/ basc. 10m3 rodov. não pav (consv)</v>
          </cell>
          <cell r="E6" t="str">
            <v>tkm</v>
          </cell>
        </row>
        <row r="7">
          <cell r="A7" t="str">
            <v>1 A 00 001 07</v>
          </cell>
          <cell r="B7" t="str">
            <v>Transp. local c/ basc. 10m3 rodov. não pav (restr)</v>
          </cell>
          <cell r="E7" t="str">
            <v>tkm</v>
          </cell>
        </row>
        <row r="8">
          <cell r="A8" t="str">
            <v>1 A 00 001 08</v>
          </cell>
          <cell r="B8" t="str">
            <v>Transporte local c/ basc. p/ rocha rodov. não pav.</v>
          </cell>
          <cell r="E8" t="str">
            <v>tkm</v>
          </cell>
        </row>
        <row r="9">
          <cell r="A9" t="str">
            <v>1 A 00 001 40</v>
          </cell>
          <cell r="B9" t="str">
            <v>Transp. local c/ carroceria 15 t rodov. não pav.</v>
          </cell>
          <cell r="E9" t="str">
            <v>tkm</v>
          </cell>
        </row>
        <row r="10">
          <cell r="A10" t="str">
            <v>1 A 00 001 41</v>
          </cell>
          <cell r="B10" t="str">
            <v>Transporte local c/ carroceria 4t rodov. não pav.</v>
          </cell>
          <cell r="E10" t="str">
            <v>tkm</v>
          </cell>
        </row>
        <row r="11">
          <cell r="A11" t="str">
            <v>1 A 00 001 50</v>
          </cell>
          <cell r="B11" t="str">
            <v>Transporte local c/ betoneira rodov. não pav.</v>
          </cell>
          <cell r="E11" t="str">
            <v>tkm</v>
          </cell>
        </row>
        <row r="12">
          <cell r="A12" t="str">
            <v>1 A 00 001 60</v>
          </cell>
          <cell r="B12" t="str">
            <v>Transp. local c/ carroc. c/ guind. rodov. não pav.</v>
          </cell>
          <cell r="E12" t="str">
            <v>tkm</v>
          </cell>
        </row>
        <row r="13">
          <cell r="A13" t="str">
            <v>1 A 00 001 90</v>
          </cell>
          <cell r="B13" t="str">
            <v>Transporte comercial c/ carroc. rodov. não pav.</v>
          </cell>
          <cell r="E13" t="str">
            <v>tkm</v>
          </cell>
        </row>
        <row r="14">
          <cell r="A14" t="str">
            <v>1 A 00 002 00</v>
          </cell>
          <cell r="B14" t="str">
            <v>Transporte local c/ basc. 5m3 rodov. pav.</v>
          </cell>
          <cell r="E14" t="str">
            <v>tkm</v>
          </cell>
        </row>
        <row r="15">
          <cell r="A15" t="str">
            <v>1 A 00 002 03</v>
          </cell>
          <cell r="B15" t="str">
            <v>Transp. local material para remendos</v>
          </cell>
          <cell r="E15" t="str">
            <v>tkm</v>
          </cell>
        </row>
        <row r="16">
          <cell r="A16" t="str">
            <v>1 A 00 002 05</v>
          </cell>
          <cell r="B16" t="str">
            <v>Transp. local c/ basc. 10m3 rodov. pav. (const)</v>
          </cell>
          <cell r="E16" t="str">
            <v>tkm</v>
          </cell>
        </row>
        <row r="17">
          <cell r="A17" t="str">
            <v>1 A 00 002 06</v>
          </cell>
          <cell r="B17" t="str">
            <v>Transp. local c/ basc. 10m3 rodov. pav. (consv)</v>
          </cell>
          <cell r="E17" t="str">
            <v>tkm</v>
          </cell>
        </row>
        <row r="18">
          <cell r="A18" t="str">
            <v>1 A 00 002 07</v>
          </cell>
          <cell r="B18" t="str">
            <v>Transp. local c/ basc. 10m3 rodov. pav. (restr)</v>
          </cell>
          <cell r="E18" t="str">
            <v>tkm</v>
          </cell>
        </row>
        <row r="19">
          <cell r="A19" t="str">
            <v>1 A 00 002 08</v>
          </cell>
          <cell r="B19" t="str">
            <v>Transporte local c/ basc. p/ rocha rodov. pav.</v>
          </cell>
          <cell r="E19" t="str">
            <v>tkm</v>
          </cell>
        </row>
        <row r="20">
          <cell r="A20" t="str">
            <v>1 A 00 002 40</v>
          </cell>
          <cell r="B20" t="str">
            <v>Transporte local c/ carroceria 15 t rodov. pav.</v>
          </cell>
          <cell r="E20" t="str">
            <v>tkm</v>
          </cell>
        </row>
        <row r="21">
          <cell r="A21" t="str">
            <v>1 A 00 002 41</v>
          </cell>
          <cell r="B21" t="str">
            <v>Transporte local c/ carroceria 4t rodov. pav.</v>
          </cell>
          <cell r="E21" t="str">
            <v>tkm</v>
          </cell>
        </row>
        <row r="22">
          <cell r="A22" t="str">
            <v>1 A 00 002 50</v>
          </cell>
          <cell r="B22" t="str">
            <v>Transporte local c/ betoneira rodov. pav.</v>
          </cell>
          <cell r="E22" t="str">
            <v>tkm</v>
          </cell>
        </row>
        <row r="23">
          <cell r="A23" t="str">
            <v>1 A 00 002 60</v>
          </cell>
          <cell r="B23" t="str">
            <v>Transp. local c/ carroceria c/ guind. rodov. pav.</v>
          </cell>
          <cell r="E23" t="str">
            <v>tkm</v>
          </cell>
        </row>
        <row r="24">
          <cell r="A24" t="str">
            <v>1 A 00 002 90</v>
          </cell>
          <cell r="B24" t="str">
            <v>Transporte comercial c/ carroceria rodov. pav.</v>
          </cell>
          <cell r="E24" t="str">
            <v>tkm</v>
          </cell>
        </row>
        <row r="25">
          <cell r="A25" t="str">
            <v>1 A 00 102 00</v>
          </cell>
          <cell r="B25" t="str">
            <v>Transporte local de material betuminoso</v>
          </cell>
          <cell r="E25" t="str">
            <v>tkm</v>
          </cell>
        </row>
        <row r="26">
          <cell r="A26" t="str">
            <v>1 A 00 112 90</v>
          </cell>
          <cell r="B26" t="str">
            <v>Transporte comercial material betuminoso a quente</v>
          </cell>
          <cell r="E26" t="str">
            <v>tkm</v>
          </cell>
        </row>
        <row r="27">
          <cell r="A27" t="str">
            <v>1 A 00 112 91</v>
          </cell>
          <cell r="B27" t="str">
            <v>Transporte comercial material betuminoso a frio</v>
          </cell>
          <cell r="E27" t="str">
            <v>tkm</v>
          </cell>
        </row>
        <row r="28">
          <cell r="A28" t="str">
            <v>1 A 00 201 70</v>
          </cell>
          <cell r="B28" t="str">
            <v>Transp. local água c/ cam. tanque rodov. não pav.</v>
          </cell>
          <cell r="E28" t="str">
            <v>tkm</v>
          </cell>
        </row>
        <row r="29">
          <cell r="A29" t="str">
            <v>1 A 00 202 70</v>
          </cell>
          <cell r="B29" t="str">
            <v>Transp. local de água c/ cam. tanque rodov. pav.</v>
          </cell>
          <cell r="E29" t="str">
            <v>tkm</v>
          </cell>
        </row>
        <row r="30">
          <cell r="A30" t="str">
            <v>1 A 00 301 00</v>
          </cell>
          <cell r="B30" t="str">
            <v>Fornecimento de Aço CA-25</v>
          </cell>
          <cell r="E30" t="str">
            <v>kg</v>
          </cell>
        </row>
        <row r="31">
          <cell r="A31" t="str">
            <v>1 A 00 302 00</v>
          </cell>
          <cell r="B31" t="str">
            <v>Fornecimento de Aço CA-50</v>
          </cell>
          <cell r="E31" t="str">
            <v>kg</v>
          </cell>
        </row>
        <row r="32">
          <cell r="A32" t="str">
            <v>1 A 00 303 00</v>
          </cell>
          <cell r="B32" t="str">
            <v>Fornecimento de Aço CA-60</v>
          </cell>
          <cell r="E32" t="str">
            <v>kg</v>
          </cell>
        </row>
        <row r="33">
          <cell r="A33" t="str">
            <v>1 A 00 717 00</v>
          </cell>
          <cell r="B33" t="str">
            <v>Brita Comercial</v>
          </cell>
          <cell r="E33" t="str">
            <v>m3</v>
          </cell>
        </row>
        <row r="34">
          <cell r="A34" t="str">
            <v>1 A 00 961 00</v>
          </cell>
          <cell r="B34" t="str">
            <v>Peças de Desgaste do Britador 30m3/h</v>
          </cell>
          <cell r="E34" t="str">
            <v>cjh</v>
          </cell>
        </row>
        <row r="35">
          <cell r="A35" t="str">
            <v>1 A 00 962 00</v>
          </cell>
          <cell r="B35" t="str">
            <v>Peças de Desgaste do Britador 9 a 20m3/h</v>
          </cell>
          <cell r="E35" t="str">
            <v>cjh</v>
          </cell>
        </row>
        <row r="36">
          <cell r="A36" t="str">
            <v>1 A 00 963 00</v>
          </cell>
          <cell r="B36" t="str">
            <v>Peças de Desgaste do Britador 80m3/h</v>
          </cell>
          <cell r="E36" t="str">
            <v>cjh</v>
          </cell>
        </row>
        <row r="37">
          <cell r="A37" t="str">
            <v>1 A 00 964 00</v>
          </cell>
          <cell r="B37" t="str">
            <v>Peças de desgaste britador prod. de rachão</v>
          </cell>
          <cell r="E37" t="str">
            <v>cjh</v>
          </cell>
        </row>
        <row r="38">
          <cell r="A38" t="str">
            <v>1 A 01 100 01</v>
          </cell>
          <cell r="B38" t="str">
            <v>Limpeza camada vegetal em jazida (const e restr.)</v>
          </cell>
          <cell r="E38" t="str">
            <v>m2</v>
          </cell>
        </row>
        <row r="39">
          <cell r="A39" t="str">
            <v>1 A 01 100 02</v>
          </cell>
          <cell r="B39" t="str">
            <v>Limpeza de camada vegetal em jazida (consv)</v>
          </cell>
          <cell r="E39" t="str">
            <v>m2</v>
          </cell>
        </row>
        <row r="40">
          <cell r="A40" t="str">
            <v>1 A 01 105 01</v>
          </cell>
          <cell r="B40" t="str">
            <v>Expurgo de jazida (const e restr)</v>
          </cell>
          <cell r="E40" t="str">
            <v>m3</v>
          </cell>
        </row>
        <row r="41">
          <cell r="A41" t="str">
            <v>1 A 01 105 02</v>
          </cell>
          <cell r="B41" t="str">
            <v>Expurgo de jazida (consv)</v>
          </cell>
          <cell r="E41" t="str">
            <v>m3</v>
          </cell>
        </row>
        <row r="42">
          <cell r="A42" t="str">
            <v>1 A 01 111 00</v>
          </cell>
          <cell r="B42" t="str">
            <v>Material de base (consv)</v>
          </cell>
          <cell r="E42" t="str">
            <v>m3</v>
          </cell>
        </row>
        <row r="43">
          <cell r="A43" t="str">
            <v>1 A 01 111 01</v>
          </cell>
          <cell r="B43" t="str">
            <v>Esc. e carga material de jazida (consv)</v>
          </cell>
          <cell r="E43" t="str">
            <v>m3</v>
          </cell>
        </row>
        <row r="44">
          <cell r="A44" t="str">
            <v>1 A 01 120 01</v>
          </cell>
          <cell r="B44" t="str">
            <v>Escav. e carga de mater. de jazida(const e restr)</v>
          </cell>
          <cell r="E44" t="str">
            <v>m3</v>
          </cell>
        </row>
        <row r="45">
          <cell r="A45" t="str">
            <v>1 A 01 150 01</v>
          </cell>
          <cell r="B45" t="str">
            <v>Rocha p/ britagem c/ perfur. sobre esteira</v>
          </cell>
          <cell r="E45" t="str">
            <v>m3</v>
          </cell>
        </row>
        <row r="46">
          <cell r="A46" t="str">
            <v>1 A 01 150 02</v>
          </cell>
          <cell r="B46" t="str">
            <v>Rocha p/ britagem com perfuratriz manual</v>
          </cell>
          <cell r="E46" t="str">
            <v>m3</v>
          </cell>
        </row>
        <row r="47">
          <cell r="A47" t="str">
            <v>1 A 01 155 01</v>
          </cell>
          <cell r="B47" t="str">
            <v>Rachão e pedra-de-mão produzidos-(const e rest)</v>
          </cell>
          <cell r="E47" t="str">
            <v>m3</v>
          </cell>
        </row>
        <row r="48">
          <cell r="A48" t="str">
            <v>1 A 01 170 01</v>
          </cell>
          <cell r="B48" t="str">
            <v>Areia extraída com equipamento tipo "drag-line"</v>
          </cell>
          <cell r="E48" t="str">
            <v>m3</v>
          </cell>
        </row>
        <row r="49">
          <cell r="A49" t="str">
            <v>1 A 01 170 02</v>
          </cell>
          <cell r="B49" t="str">
            <v>Areia extraída com trator e carregadeira</v>
          </cell>
          <cell r="E49" t="str">
            <v>m3</v>
          </cell>
        </row>
        <row r="50">
          <cell r="A50" t="str">
            <v>1 A 01 170 03</v>
          </cell>
          <cell r="B50" t="str">
            <v>Areia extraída com draga de sucção (tipo bomba)</v>
          </cell>
          <cell r="E50" t="str">
            <v>m3</v>
          </cell>
        </row>
        <row r="51">
          <cell r="A51" t="str">
            <v>1 A 01 200 01</v>
          </cell>
          <cell r="B51" t="str">
            <v>Brita produzida em central de britagem de 80 m3/h</v>
          </cell>
          <cell r="E51" t="str">
            <v>m3</v>
          </cell>
        </row>
        <row r="52">
          <cell r="A52" t="str">
            <v>1 A 01 200 02</v>
          </cell>
          <cell r="B52" t="str">
            <v>Brita produzida em central de britagem de 30 m3/h</v>
          </cell>
          <cell r="E52" t="str">
            <v>m3</v>
          </cell>
        </row>
        <row r="53">
          <cell r="A53" t="str">
            <v>1 A 01 200 04</v>
          </cell>
          <cell r="B53" t="str">
            <v>Pedra de mão produzida manualmente (consv)</v>
          </cell>
          <cell r="E53" t="str">
            <v>m3</v>
          </cell>
        </row>
        <row r="54">
          <cell r="A54" t="str">
            <v>1 A 01 390 02</v>
          </cell>
          <cell r="B54" t="str">
            <v>Usinagem de CBUQ (capa de rolamento)</v>
          </cell>
          <cell r="E54" t="str">
            <v>t</v>
          </cell>
        </row>
        <row r="55">
          <cell r="A55" t="str">
            <v>1 A 01 390 03</v>
          </cell>
          <cell r="B55" t="str">
            <v>Usinagem de CBUQ (binder)</v>
          </cell>
          <cell r="E55" t="str">
            <v>t</v>
          </cell>
        </row>
        <row r="56">
          <cell r="A56" t="str">
            <v>1 A 01 391 02</v>
          </cell>
          <cell r="B56" t="str">
            <v>Usinagem de areia-asfalto</v>
          </cell>
          <cell r="E56" t="str">
            <v>t</v>
          </cell>
        </row>
        <row r="57">
          <cell r="A57" t="str">
            <v>1 A 01 395 01</v>
          </cell>
          <cell r="B57" t="str">
            <v>Usinagem de brita graduada</v>
          </cell>
          <cell r="E57" t="str">
            <v>m3</v>
          </cell>
        </row>
        <row r="58">
          <cell r="A58" t="str">
            <v>1 A 01 395 02</v>
          </cell>
          <cell r="B58" t="str">
            <v>Usinagem de solo-brita</v>
          </cell>
          <cell r="E58" t="str">
            <v>m3</v>
          </cell>
        </row>
        <row r="59">
          <cell r="A59" t="str">
            <v>1 A 01 396 01</v>
          </cell>
          <cell r="B59" t="str">
            <v>Usinagem de solo-cimento</v>
          </cell>
          <cell r="E59" t="str">
            <v>m3</v>
          </cell>
        </row>
        <row r="60">
          <cell r="A60" t="str">
            <v>1 A 01 396 02</v>
          </cell>
          <cell r="B60" t="str">
            <v>Usinagem de solo melhorado com cimento.</v>
          </cell>
          <cell r="E60" t="str">
            <v>m3</v>
          </cell>
        </row>
        <row r="61">
          <cell r="A61" t="str">
            <v>1 A 01 397 02</v>
          </cell>
          <cell r="B61" t="str">
            <v>Usinagem de P.M.F.</v>
          </cell>
          <cell r="E61" t="str">
            <v>m3</v>
          </cell>
        </row>
        <row r="62">
          <cell r="A62" t="str">
            <v>1 A 01 398 02</v>
          </cell>
          <cell r="B62" t="str">
            <v>Usinagem de CBUQ p/ reciclagem em usina fixa.</v>
          </cell>
          <cell r="E62" t="str">
            <v>t</v>
          </cell>
        </row>
        <row r="63">
          <cell r="A63" t="str">
            <v>1 A 01 401 01</v>
          </cell>
          <cell r="B63" t="str">
            <v>Fôrma comum de madeira</v>
          </cell>
          <cell r="E63" t="str">
            <v>m2</v>
          </cell>
        </row>
        <row r="64">
          <cell r="A64" t="str">
            <v>1 A 01 402 01</v>
          </cell>
          <cell r="B64" t="str">
            <v>Fôrma de placa compensada resinada</v>
          </cell>
          <cell r="E64" t="str">
            <v>m2</v>
          </cell>
        </row>
        <row r="65">
          <cell r="A65" t="str">
            <v>1 A 01 403 01</v>
          </cell>
          <cell r="B65" t="str">
            <v>Fôrma de placa compensada plastificada</v>
          </cell>
          <cell r="E65" t="str">
            <v>m2</v>
          </cell>
        </row>
        <row r="66">
          <cell r="A66" t="str">
            <v>1 A 01 404 01</v>
          </cell>
          <cell r="B66" t="str">
            <v>Fôrma para tubulão</v>
          </cell>
          <cell r="E66" t="str">
            <v>m2</v>
          </cell>
        </row>
        <row r="67">
          <cell r="A67" t="str">
            <v>1 A 01 407 01</v>
          </cell>
          <cell r="B67" t="str">
            <v>Confecção e lançam. de concreto magro em betoneira</v>
          </cell>
          <cell r="E67" t="str">
            <v>m3</v>
          </cell>
        </row>
        <row r="68">
          <cell r="A68" t="str">
            <v>1 A 01 408 01</v>
          </cell>
          <cell r="B68" t="str">
            <v>Concreto fck=8MPa contr raz uso geral conf e lanç</v>
          </cell>
          <cell r="E68" t="str">
            <v>m3</v>
          </cell>
        </row>
        <row r="69">
          <cell r="A69" t="str">
            <v>1 A 01 410 01</v>
          </cell>
          <cell r="B69" t="str">
            <v>Concreto fck=10MPa contr raz uso geral conf e lanç</v>
          </cell>
          <cell r="E69" t="str">
            <v>m3</v>
          </cell>
        </row>
        <row r="70">
          <cell r="A70" t="str">
            <v>1 A 01 412 01</v>
          </cell>
          <cell r="B70" t="str">
            <v>Concreto fck=12MPa contr raz uso geral conf e lanç</v>
          </cell>
          <cell r="E70" t="str">
            <v>m3</v>
          </cell>
        </row>
        <row r="71">
          <cell r="A71" t="str">
            <v>1 A 01 415 01</v>
          </cell>
          <cell r="B71" t="str">
            <v>Concr estr fck=15MPa contr raz uso ger conf e lanç</v>
          </cell>
          <cell r="E71" t="str">
            <v>m3</v>
          </cell>
        </row>
        <row r="72">
          <cell r="A72" t="str">
            <v>1 A 01 418 01</v>
          </cell>
          <cell r="B72" t="str">
            <v>Concr estr fck=18MPa contr raz uso ger conf e lanç</v>
          </cell>
          <cell r="E72" t="str">
            <v>m3</v>
          </cell>
        </row>
        <row r="73">
          <cell r="A73" t="str">
            <v>1 A 01 422 01</v>
          </cell>
          <cell r="B73" t="str">
            <v>Concr estr fck=22MPa contr raz uso ger conf e lanç</v>
          </cell>
          <cell r="E73" t="str">
            <v>m3</v>
          </cell>
        </row>
        <row r="74">
          <cell r="A74" t="str">
            <v>1 A 01 423 00</v>
          </cell>
          <cell r="B74" t="str">
            <v>Concreto fck=18MPa para pré-moldados (tubos)</v>
          </cell>
          <cell r="E74" t="str">
            <v>m3</v>
          </cell>
        </row>
        <row r="75">
          <cell r="A75" t="str">
            <v>1 A 01 424 00</v>
          </cell>
          <cell r="B75" t="str">
            <v>Concreto poroso para pré-moldados (tubos)</v>
          </cell>
          <cell r="E75" t="str">
            <v>m3</v>
          </cell>
        </row>
        <row r="76">
          <cell r="A76" t="str">
            <v>1 A 01 450 01</v>
          </cell>
          <cell r="B76" t="str">
            <v>Escoramento de bueiros celulares</v>
          </cell>
          <cell r="E76" t="str">
            <v>m3</v>
          </cell>
        </row>
        <row r="77">
          <cell r="A77" t="str">
            <v>1 A 01 512 10</v>
          </cell>
          <cell r="B77" t="str">
            <v>Concreto ciclópico fck=12 MPa</v>
          </cell>
          <cell r="E77" t="str">
            <v>m3</v>
          </cell>
        </row>
        <row r="78">
          <cell r="A78" t="str">
            <v>1 A 01 515 10</v>
          </cell>
          <cell r="B78" t="str">
            <v>Concreto ciclópico fck=15 MPa</v>
          </cell>
          <cell r="E78" t="str">
            <v>m3</v>
          </cell>
        </row>
        <row r="79">
          <cell r="A79" t="str">
            <v>1 A 01 580 01</v>
          </cell>
          <cell r="B79" t="str">
            <v>Fornecimento, preparo e colocação formas aço CA 60</v>
          </cell>
          <cell r="E79" t="str">
            <v>kg</v>
          </cell>
        </row>
        <row r="80">
          <cell r="A80" t="str">
            <v>1 A 01 580 02</v>
          </cell>
          <cell r="B80" t="str">
            <v>Fornecimento, preparo e colocação formas aço CA 50</v>
          </cell>
          <cell r="E80" t="str">
            <v>kg</v>
          </cell>
        </row>
        <row r="81">
          <cell r="A81" t="str">
            <v>1 A 01 580 03</v>
          </cell>
          <cell r="B81" t="str">
            <v>Fornecimento, preparo e colocação formas aço CA 25</v>
          </cell>
          <cell r="E81" t="str">
            <v>kg</v>
          </cell>
        </row>
        <row r="82">
          <cell r="A82" t="str">
            <v>1 A 01 603 01</v>
          </cell>
          <cell r="B82" t="str">
            <v>Argamassa cimento-areia 1:3</v>
          </cell>
          <cell r="E82" t="str">
            <v>m3</v>
          </cell>
        </row>
        <row r="83">
          <cell r="A83" t="str">
            <v>1 A 01 604 01</v>
          </cell>
          <cell r="B83" t="str">
            <v>Argamassa cimento-areia 1:4</v>
          </cell>
          <cell r="E83" t="str">
            <v>m3</v>
          </cell>
        </row>
        <row r="84">
          <cell r="A84" t="str">
            <v>1 A 01 606 01</v>
          </cell>
          <cell r="B84" t="str">
            <v>Argamassa cimento-areia 1:6</v>
          </cell>
          <cell r="E84" t="str">
            <v>m3</v>
          </cell>
        </row>
        <row r="85">
          <cell r="A85" t="str">
            <v>1 A 01 620 01</v>
          </cell>
          <cell r="B85" t="str">
            <v>Argamassa cimento-solo 1:10</v>
          </cell>
          <cell r="E85" t="str">
            <v>m3</v>
          </cell>
        </row>
        <row r="86">
          <cell r="A86" t="str">
            <v>1 A 01 653 00</v>
          </cell>
          <cell r="B86" t="str">
            <v>Usinagem para sub-base de concreto rolado</v>
          </cell>
          <cell r="E86" t="str">
            <v>m3</v>
          </cell>
        </row>
        <row r="87">
          <cell r="A87" t="str">
            <v>1 A 01 654 00</v>
          </cell>
          <cell r="B87" t="str">
            <v>Usinagem p/ sub-base de concr. de cimento portland</v>
          </cell>
          <cell r="E87" t="str">
            <v>m3</v>
          </cell>
        </row>
        <row r="88">
          <cell r="A88" t="str">
            <v>1 A 01 656 00</v>
          </cell>
          <cell r="B88" t="str">
            <v>Usinagem p/ conc. de cim. portland c/ forma desliz</v>
          </cell>
          <cell r="E88" t="str">
            <v>m3</v>
          </cell>
        </row>
        <row r="89">
          <cell r="A89" t="str">
            <v>1 A 01 657 00</v>
          </cell>
          <cell r="B89" t="str">
            <v>Usinagem p/ conc.cim. portland c/ equip. peq. por.</v>
          </cell>
          <cell r="E89" t="str">
            <v>m3</v>
          </cell>
        </row>
        <row r="90">
          <cell r="A90" t="str">
            <v>1 A 01 700 00</v>
          </cell>
          <cell r="B90" t="str">
            <v>Fabricação de peças pré mold. de conc. p/ pavim.</v>
          </cell>
          <cell r="E90" t="str">
            <v>m3</v>
          </cell>
        </row>
        <row r="91">
          <cell r="A91" t="str">
            <v>1 A 01 720 00</v>
          </cell>
          <cell r="B91" t="str">
            <v>Concreto fck=18MPa p/ pré-moldados (guarda-corpo)</v>
          </cell>
          <cell r="E91" t="str">
            <v>m3</v>
          </cell>
        </row>
        <row r="92">
          <cell r="A92" t="str">
            <v>1 A 01 720 01</v>
          </cell>
          <cell r="B92" t="str">
            <v>Guarda-corpo tipo GM, moldado no local</v>
          </cell>
          <cell r="E92" t="str">
            <v>m</v>
          </cell>
        </row>
        <row r="93">
          <cell r="A93" t="str">
            <v>1 A 01 720 02</v>
          </cell>
          <cell r="B93" t="str">
            <v>Fabricação de Guarda-corpo</v>
          </cell>
          <cell r="E93" t="str">
            <v>m</v>
          </cell>
        </row>
        <row r="94">
          <cell r="A94" t="str">
            <v>1 A 01 725 01</v>
          </cell>
          <cell r="B94" t="str">
            <v>Fabricação de balizador de concreto</v>
          </cell>
          <cell r="E94" t="str">
            <v>un</v>
          </cell>
        </row>
        <row r="95">
          <cell r="A95" t="str">
            <v>1 A 01 730 00</v>
          </cell>
          <cell r="B95" t="str">
            <v>Concreto fck=18MPa p/ pré moldados (mourões)</v>
          </cell>
          <cell r="E95" t="str">
            <v>m3</v>
          </cell>
        </row>
        <row r="96">
          <cell r="A96" t="str">
            <v>1 A 01 730 01</v>
          </cell>
          <cell r="B96" t="str">
            <v>Fabr. mourão de concr. esticador seção quad. 15cm</v>
          </cell>
          <cell r="E96" t="str">
            <v>un</v>
          </cell>
        </row>
        <row r="97">
          <cell r="A97" t="str">
            <v>1 A 01 730 02</v>
          </cell>
          <cell r="B97" t="str">
            <v>Fabr. mourão de concr esticador seção triang. 15cm</v>
          </cell>
          <cell r="E97" t="str">
            <v>un</v>
          </cell>
        </row>
        <row r="98">
          <cell r="A98" t="str">
            <v>1 A 01 735 01</v>
          </cell>
          <cell r="B98" t="str">
            <v>Fabr. mourão de concreto suporte seção quad. 11cm</v>
          </cell>
          <cell r="E98" t="str">
            <v>un</v>
          </cell>
        </row>
        <row r="99">
          <cell r="A99" t="str">
            <v>1 A 01 735 02</v>
          </cell>
          <cell r="B99" t="str">
            <v>Fabr. mourão de concr. suporte seção triang. 11cm</v>
          </cell>
          <cell r="E99" t="str">
            <v>un</v>
          </cell>
        </row>
        <row r="100">
          <cell r="A100" t="str">
            <v>1 A 01 739 01</v>
          </cell>
          <cell r="B100" t="str">
            <v>Confecção de tubos de concreto D=0,20m</v>
          </cell>
          <cell r="E100" t="str">
            <v>m</v>
          </cell>
        </row>
        <row r="101">
          <cell r="A101" t="str">
            <v>1 A 01 740 01</v>
          </cell>
          <cell r="B101" t="str">
            <v>Confecção de tubos de concreto perfurado D=0,20m</v>
          </cell>
          <cell r="E101" t="str">
            <v>m</v>
          </cell>
        </row>
        <row r="102">
          <cell r="A102" t="str">
            <v>1 A 01 741 01</v>
          </cell>
          <cell r="B102" t="str">
            <v>Confecção de tubos de concreto poroso D=0,20m</v>
          </cell>
          <cell r="E102" t="str">
            <v>m</v>
          </cell>
        </row>
        <row r="103">
          <cell r="A103" t="str">
            <v>1 A 01 745 01</v>
          </cell>
          <cell r="B103" t="str">
            <v>Confecção de tubos de concreto D=0,30m</v>
          </cell>
          <cell r="E103" t="str">
            <v>m</v>
          </cell>
        </row>
        <row r="104">
          <cell r="A104" t="str">
            <v>1 A 01 746 01</v>
          </cell>
          <cell r="B104" t="str">
            <v>Confecção de tubos de concreto perfurado D=0,30m</v>
          </cell>
          <cell r="E104" t="str">
            <v>m</v>
          </cell>
        </row>
        <row r="105">
          <cell r="A105" t="str">
            <v>1 A 01 747 01</v>
          </cell>
          <cell r="B105" t="str">
            <v>Confecção de tubos de concreto poroso D=0,30m</v>
          </cell>
          <cell r="E105" t="str">
            <v>m</v>
          </cell>
        </row>
        <row r="106">
          <cell r="A106" t="str">
            <v>1 A 01 751 01</v>
          </cell>
          <cell r="B106" t="str">
            <v>Confecção de tubos de concreto D=0,40m</v>
          </cell>
          <cell r="E106" t="str">
            <v>m</v>
          </cell>
        </row>
        <row r="107">
          <cell r="A107" t="str">
            <v>1 A 01 752 01</v>
          </cell>
          <cell r="B107" t="str">
            <v>Confecção de tubos de concreto perfurado D=0,40m</v>
          </cell>
          <cell r="E107" t="str">
            <v>m</v>
          </cell>
        </row>
        <row r="108">
          <cell r="A108" t="str">
            <v>1 A 01 753 01</v>
          </cell>
          <cell r="B108" t="str">
            <v>Confecção de tubos de concreto poroso D=0,40m</v>
          </cell>
          <cell r="E108" t="str">
            <v>m</v>
          </cell>
        </row>
        <row r="109">
          <cell r="A109" t="str">
            <v>1 A 01 755 01</v>
          </cell>
          <cell r="B109" t="str">
            <v>Confecção de tubos de concreto armado D=0,60m CA-4</v>
          </cell>
          <cell r="E109" t="str">
            <v>m</v>
          </cell>
        </row>
        <row r="110">
          <cell r="A110" t="str">
            <v>1 A 01 760 01</v>
          </cell>
          <cell r="B110" t="str">
            <v>Confecção de tubos de concreto armado D=0,80m CA-4</v>
          </cell>
          <cell r="E110" t="str">
            <v>m</v>
          </cell>
        </row>
        <row r="111">
          <cell r="A111" t="str">
            <v>1 A 01 765 01</v>
          </cell>
          <cell r="B111" t="str">
            <v>Confecção de tubos de concreto armado D=1,00m CA-4</v>
          </cell>
          <cell r="E111" t="str">
            <v>m</v>
          </cell>
        </row>
        <row r="112">
          <cell r="A112" t="str">
            <v>1 A 01 770 01</v>
          </cell>
          <cell r="B112" t="str">
            <v>Confecção de tubos de concreto armado D=1,20m CA-4</v>
          </cell>
          <cell r="E112" t="str">
            <v>m</v>
          </cell>
        </row>
        <row r="113">
          <cell r="A113" t="str">
            <v>1 A 01 775 01</v>
          </cell>
          <cell r="B113" t="str">
            <v>Confecção de tubos de concreto armado D=1,50m CA-4</v>
          </cell>
          <cell r="E113" t="str">
            <v>m</v>
          </cell>
        </row>
        <row r="114">
          <cell r="A114" t="str">
            <v>1 A 01 780 01</v>
          </cell>
          <cell r="B114" t="str">
            <v>Obtenção de grama para replantio</v>
          </cell>
          <cell r="E114" t="str">
            <v>m2</v>
          </cell>
        </row>
        <row r="115">
          <cell r="A115" t="str">
            <v>1 A 01 790 01</v>
          </cell>
          <cell r="B115" t="str">
            <v>Guia de madeira - 2,5 x 7,0 cm</v>
          </cell>
          <cell r="E115" t="str">
            <v>m</v>
          </cell>
        </row>
        <row r="116">
          <cell r="A116" t="str">
            <v>1 A 01 790 02</v>
          </cell>
          <cell r="B116" t="str">
            <v>Guia de madeira - 2,5 x 10,0 cm</v>
          </cell>
          <cell r="E116" t="str">
            <v>m</v>
          </cell>
        </row>
        <row r="117">
          <cell r="A117" t="str">
            <v>1 A 01 800 01</v>
          </cell>
          <cell r="B117" t="str">
            <v>Chapa de aço 16 rec. para placa de sinalização</v>
          </cell>
          <cell r="E117" t="str">
            <v>m2</v>
          </cell>
        </row>
        <row r="118">
          <cell r="A118" t="str">
            <v>1 A 01 810 01</v>
          </cell>
          <cell r="B118" t="str">
            <v>Calha metálica semi-circular D=0,40 m</v>
          </cell>
          <cell r="E118" t="str">
            <v>m</v>
          </cell>
        </row>
        <row r="119">
          <cell r="A119" t="str">
            <v>1 A 01 850 01</v>
          </cell>
          <cell r="B119" t="str">
            <v>Confecção de placa de sinalização semi-refletiva</v>
          </cell>
          <cell r="E119" t="str">
            <v>m2</v>
          </cell>
        </row>
        <row r="120">
          <cell r="A120" t="str">
            <v>1 A 01 860 01</v>
          </cell>
          <cell r="B120" t="str">
            <v>Confecção de placa de sinalização tot. refletiva</v>
          </cell>
          <cell r="E120" t="str">
            <v>m2</v>
          </cell>
        </row>
        <row r="121">
          <cell r="A121" t="str">
            <v>1 A 01 870 01</v>
          </cell>
          <cell r="B121" t="str">
            <v>Confecção de suporte e travessa p/ placa de sinal.</v>
          </cell>
          <cell r="E121" t="str">
            <v>un</v>
          </cell>
        </row>
        <row r="122">
          <cell r="A122" t="str">
            <v>1 A 01 890 01</v>
          </cell>
          <cell r="B122" t="str">
            <v>Escavação manual em material de 1a categoria</v>
          </cell>
          <cell r="E122" t="str">
            <v>m3</v>
          </cell>
        </row>
        <row r="123">
          <cell r="A123" t="str">
            <v>1 A 01 891 01</v>
          </cell>
          <cell r="B123" t="str">
            <v>Escavação manual de vala em material de 1a cat.</v>
          </cell>
          <cell r="E123" t="str">
            <v>m3</v>
          </cell>
        </row>
        <row r="124">
          <cell r="A124" t="str">
            <v>1 A 01 892 01</v>
          </cell>
          <cell r="B124" t="str">
            <v>Escavação mecânica de vala em material de 1a cat.</v>
          </cell>
          <cell r="E124" t="str">
            <v>m3</v>
          </cell>
        </row>
        <row r="125">
          <cell r="A125" t="str">
            <v>1 A 01 893 01</v>
          </cell>
          <cell r="B125" t="str">
            <v>Compactação manual</v>
          </cell>
          <cell r="E125" t="str">
            <v>m3</v>
          </cell>
        </row>
        <row r="126">
          <cell r="A126" t="str">
            <v>1 A 01 894 01</v>
          </cell>
          <cell r="B126" t="str">
            <v>Lastro de brita</v>
          </cell>
          <cell r="E126" t="str">
            <v>m3</v>
          </cell>
        </row>
        <row r="127">
          <cell r="A127" t="str">
            <v>1 A 99 001 00</v>
          </cell>
          <cell r="B127" t="str">
            <v>Mistura areia-asfalto usinada a frio</v>
          </cell>
          <cell r="E127" t="str">
            <v>m3</v>
          </cell>
        </row>
        <row r="128">
          <cell r="A128" t="str">
            <v>1 A 99 002 00</v>
          </cell>
          <cell r="B128" t="str">
            <v>Mistura areia-asfalto usinada a quente</v>
          </cell>
          <cell r="E128" t="str">
            <v>m3</v>
          </cell>
        </row>
        <row r="129">
          <cell r="A129" t="str">
            <v>1 A 99 003 00</v>
          </cell>
          <cell r="B129" t="str">
            <v>Mistura betuminosa usinada a frio</v>
          </cell>
          <cell r="E129" t="str">
            <v>m3</v>
          </cell>
        </row>
        <row r="130">
          <cell r="A130" t="str">
            <v>1 A 99 004 00</v>
          </cell>
          <cell r="B130" t="str">
            <v>Mistura betuminosa usinada a quente</v>
          </cell>
          <cell r="E130" t="str">
            <v>m3</v>
          </cell>
        </row>
        <row r="131">
          <cell r="A131" t="str">
            <v>1 A 99 005 00</v>
          </cell>
          <cell r="B131" t="str">
            <v>Mistura betuminosa</v>
          </cell>
          <cell r="E131" t="str">
            <v>m3</v>
          </cell>
        </row>
        <row r="132">
          <cell r="A132" t="str">
            <v>1 B 00 301 00</v>
          </cell>
          <cell r="B132" t="str">
            <v>Alvenaria de pedra argamassada</v>
          </cell>
          <cell r="E132" t="str">
            <v>m3</v>
          </cell>
        </row>
        <row r="133">
          <cell r="A133" t="str">
            <v>1 B 00 902 01</v>
          </cell>
          <cell r="B133" t="str">
            <v>Alvenaria de tijolos</v>
          </cell>
          <cell r="E133" t="str">
            <v>m2</v>
          </cell>
        </row>
        <row r="134">
          <cell r="A134" t="str">
            <v>1 B 00 903 01</v>
          </cell>
          <cell r="B134" t="str">
            <v>Dentes para bueiros duplos D=1,00 m</v>
          </cell>
          <cell r="E134" t="str">
            <v>und</v>
          </cell>
        </row>
        <row r="135">
          <cell r="A135" t="str">
            <v>1 B 00 904 01</v>
          </cell>
          <cell r="B135" t="str">
            <v>Dentes para bueiros duplos D=1,20 m</v>
          </cell>
          <cell r="E135" t="str">
            <v>und</v>
          </cell>
        </row>
        <row r="136">
          <cell r="A136" t="str">
            <v>1 B 00 905 01</v>
          </cell>
          <cell r="B136" t="str">
            <v>Dentes para bueiros duplos D=1,50 m</v>
          </cell>
          <cell r="E136" t="str">
            <v>und</v>
          </cell>
        </row>
        <row r="137">
          <cell r="A137" t="str">
            <v>1 B 00 906 01</v>
          </cell>
          <cell r="B137" t="str">
            <v>Dentes para bueiros simples D=0,60 m</v>
          </cell>
          <cell r="E137" t="str">
            <v>und</v>
          </cell>
        </row>
        <row r="138">
          <cell r="A138" t="str">
            <v>1 B 00 907 01</v>
          </cell>
          <cell r="B138" t="str">
            <v>Dentes para bueiros simples D=0,80 m</v>
          </cell>
          <cell r="E138" t="str">
            <v>und</v>
          </cell>
        </row>
        <row r="139">
          <cell r="A139" t="str">
            <v>1 B 00 908 01</v>
          </cell>
          <cell r="B139" t="str">
            <v>Dentes para bueiros simples D=1,00 m</v>
          </cell>
          <cell r="E139" t="str">
            <v>und</v>
          </cell>
        </row>
        <row r="140">
          <cell r="A140" t="str">
            <v>1 B 00 909 01</v>
          </cell>
          <cell r="B140" t="str">
            <v>Dentes para bueiros simples D=1,20 m</v>
          </cell>
          <cell r="E140" t="str">
            <v>und</v>
          </cell>
        </row>
        <row r="141">
          <cell r="A141" t="str">
            <v>1 B 00 910 01</v>
          </cell>
          <cell r="B141" t="str">
            <v>Dentes para bueiros simples D=1,50 m</v>
          </cell>
          <cell r="E141" t="str">
            <v>und</v>
          </cell>
        </row>
        <row r="142">
          <cell r="A142" t="str">
            <v>1 B 00 911 01</v>
          </cell>
          <cell r="B142" t="str">
            <v>Dentes para bueiros triplos D=1,00 m</v>
          </cell>
          <cell r="E142" t="str">
            <v>und</v>
          </cell>
        </row>
        <row r="143">
          <cell r="A143" t="str">
            <v>1 B 00 912 01</v>
          </cell>
          <cell r="B143" t="str">
            <v>Dentes para bueiros triplos D=1,20 m</v>
          </cell>
          <cell r="E143" t="str">
            <v>und</v>
          </cell>
        </row>
        <row r="144">
          <cell r="A144" t="str">
            <v>1 B 00 913 01</v>
          </cell>
          <cell r="B144" t="str">
            <v>Dentes para bueiros triplos D=1,50 m</v>
          </cell>
          <cell r="E144" t="str">
            <v>und</v>
          </cell>
        </row>
        <row r="145">
          <cell r="A145" t="str">
            <v>1 B 00 999 06</v>
          </cell>
          <cell r="B145" t="str">
            <v>Solo local / selo de argila apiloado</v>
          </cell>
          <cell r="E145" t="str">
            <v>m3</v>
          </cell>
        </row>
        <row r="146">
          <cell r="A146" t="str">
            <v>1 B 02 702 00</v>
          </cell>
          <cell r="B146" t="str">
            <v>Limp. e enchim. junta pav. concr. (const e rest)</v>
          </cell>
          <cell r="E146" t="str">
            <v>m</v>
          </cell>
        </row>
        <row r="147">
          <cell r="B147" t="str">
            <v>Construção</v>
          </cell>
        </row>
        <row r="148">
          <cell r="A148" t="str">
            <v>2 S 01 000 00</v>
          </cell>
          <cell r="B148" t="str">
            <v>Desm. dest. limpeza áreas c/arv. diam. até 0,15 m</v>
          </cell>
          <cell r="E148" t="str">
            <v>m2</v>
          </cell>
        </row>
        <row r="149">
          <cell r="A149" t="str">
            <v>2 S 01 010 00</v>
          </cell>
          <cell r="B149" t="str">
            <v>Destocamento de árvores D=0,15 a 0,30 m</v>
          </cell>
          <cell r="E149" t="str">
            <v>und</v>
          </cell>
        </row>
        <row r="150">
          <cell r="A150" t="str">
            <v>2 S 01 012 00</v>
          </cell>
          <cell r="B150" t="str">
            <v>Destocamento de árvores c/diâm. &gt; 0,30 m</v>
          </cell>
          <cell r="E150" t="str">
            <v>und</v>
          </cell>
        </row>
        <row r="151">
          <cell r="A151" t="str">
            <v>2 S 01 100 01</v>
          </cell>
          <cell r="B151" t="str">
            <v>Esc. carga transp. mat 1ª cat DMT 50 m</v>
          </cell>
          <cell r="E151" t="str">
            <v>m3</v>
          </cell>
        </row>
        <row r="152">
          <cell r="A152" t="str">
            <v>2 S 01 100 02</v>
          </cell>
          <cell r="B152" t="str">
            <v>Esc. carga transp. mat 1ª cat DMT 50 a 200m c/m</v>
          </cell>
          <cell r="E152" t="str">
            <v>m3</v>
          </cell>
        </row>
        <row r="153">
          <cell r="A153" t="str">
            <v>2 S 01 100 03</v>
          </cell>
          <cell r="B153" t="str">
            <v>Esc. carga transp. mat 1ª cat DMT 200 a 400m c/m</v>
          </cell>
          <cell r="E153" t="str">
            <v>m3</v>
          </cell>
        </row>
        <row r="154">
          <cell r="A154" t="str">
            <v>2 S 01 100 04</v>
          </cell>
          <cell r="B154" t="str">
            <v>Esc. carga transp. mat 1ª cat DMT 400 a 600m c/m</v>
          </cell>
          <cell r="E154" t="str">
            <v>m3</v>
          </cell>
        </row>
        <row r="155">
          <cell r="A155" t="str">
            <v>2 S 01 100 05</v>
          </cell>
          <cell r="B155" t="str">
            <v>Esc. carga transp. mat 1ª cat DMT 600 a 800m c/m</v>
          </cell>
          <cell r="E155" t="str">
            <v>m3</v>
          </cell>
        </row>
        <row r="156">
          <cell r="A156" t="str">
            <v>2 S 01 100 06</v>
          </cell>
          <cell r="B156" t="str">
            <v>Esc. carga transp. mat 1ª cat DMT 800 a 1000m c/m</v>
          </cell>
          <cell r="E156" t="str">
            <v>m3</v>
          </cell>
        </row>
        <row r="157">
          <cell r="A157" t="str">
            <v>2 S 01 100 07</v>
          </cell>
          <cell r="B157" t="str">
            <v>Esc. carga transp. mat 1ª cat DMT 1000 a 1200m c/m</v>
          </cell>
          <cell r="E157" t="str">
            <v>m3</v>
          </cell>
        </row>
        <row r="158">
          <cell r="A158" t="str">
            <v>2 S 01 100 08</v>
          </cell>
          <cell r="B158" t="str">
            <v>Esc. carga transp. mat 1ª cat DMT 1200 a 1400m c/m</v>
          </cell>
          <cell r="E158" t="str">
            <v>m3</v>
          </cell>
        </row>
        <row r="159">
          <cell r="A159" t="str">
            <v>2 S 01 100 09</v>
          </cell>
          <cell r="B159" t="str">
            <v>Esc. carga tr. mat 1ª c. DMT 50 a 200m c/carreg</v>
          </cell>
          <cell r="E159" t="str">
            <v>m3</v>
          </cell>
        </row>
        <row r="160">
          <cell r="A160" t="str">
            <v>2 S 01 100 10</v>
          </cell>
          <cell r="B160" t="str">
            <v>Esc. carga tr. mat 1ª c. DMT 200 a 400m c/carreg</v>
          </cell>
          <cell r="E160" t="str">
            <v>m3</v>
          </cell>
        </row>
        <row r="161">
          <cell r="A161" t="str">
            <v>2 S 01 100 11</v>
          </cell>
          <cell r="B161" t="str">
            <v>Esc. carga tr. mat 1ª c. DMT 400 a 600m c/carreg</v>
          </cell>
          <cell r="E161" t="str">
            <v>m3</v>
          </cell>
        </row>
        <row r="162">
          <cell r="A162" t="str">
            <v>2 S 01 100 12</v>
          </cell>
          <cell r="B162" t="str">
            <v>Esc. carga tr. mat 1ª c. DMT 600 a 800m c/carreg</v>
          </cell>
          <cell r="E162" t="str">
            <v>m3</v>
          </cell>
        </row>
        <row r="163">
          <cell r="A163" t="str">
            <v>2 S 01 100 13</v>
          </cell>
          <cell r="B163" t="str">
            <v>Esc. carga tr. mat 1ª c. DMT 800 a 1000m c/carreg</v>
          </cell>
          <cell r="E163" t="str">
            <v>m3</v>
          </cell>
        </row>
        <row r="164">
          <cell r="A164" t="str">
            <v>2 S 01 100 14</v>
          </cell>
          <cell r="B164" t="str">
            <v>Esc. carga tr. mat 1ª c. DMT 1000 a 1200m c/carreg</v>
          </cell>
          <cell r="E164" t="str">
            <v>m3</v>
          </cell>
        </row>
        <row r="165">
          <cell r="A165" t="str">
            <v>2 S 01 100 15</v>
          </cell>
          <cell r="B165" t="str">
            <v>Esc. carga tr. mat 1ª c. DMT 1200 a 1400m c/carreg</v>
          </cell>
          <cell r="E165" t="str">
            <v>m3</v>
          </cell>
        </row>
        <row r="166">
          <cell r="A166" t="str">
            <v>2 S 01 100 16</v>
          </cell>
          <cell r="B166" t="str">
            <v>Esc. carga tr. mat 1ª c. DMT 1400 a 1600m c/carreg</v>
          </cell>
          <cell r="E166" t="str">
            <v>m3</v>
          </cell>
        </row>
        <row r="167">
          <cell r="A167" t="str">
            <v>2 S 01 100 17</v>
          </cell>
          <cell r="B167" t="str">
            <v>Esc. carga tr. mat 1ª c. DMT 1600 a 1800m c/carreg</v>
          </cell>
          <cell r="E167" t="str">
            <v>m3</v>
          </cell>
        </row>
        <row r="168">
          <cell r="A168" t="str">
            <v>2 S 01 100 18</v>
          </cell>
          <cell r="B168" t="str">
            <v>Esc. carga tr. mat 1ª c. DMT 1800 a 2000m c/carreg</v>
          </cell>
          <cell r="E168" t="str">
            <v>m3</v>
          </cell>
        </row>
        <row r="169">
          <cell r="A169" t="str">
            <v>2 S 01 100 19</v>
          </cell>
          <cell r="B169" t="str">
            <v>Esc. carga tr. mat 1ª c. DMT 2000 a 3000m c/carreg</v>
          </cell>
          <cell r="E169" t="str">
            <v>m3</v>
          </cell>
        </row>
        <row r="170">
          <cell r="A170" t="str">
            <v>2 S 01 100 20</v>
          </cell>
          <cell r="B170" t="str">
            <v>Esc. carga tr. mat 1ª c. DMT 3000 a 5000m c/carreg</v>
          </cell>
          <cell r="E170" t="str">
            <v>m3</v>
          </cell>
        </row>
        <row r="171">
          <cell r="A171" t="str">
            <v>2 S 01 100 21</v>
          </cell>
          <cell r="B171" t="str">
            <v>Escavação carga transp. manual mat.1a cat. DT=20m</v>
          </cell>
          <cell r="E171" t="str">
            <v>m3</v>
          </cell>
        </row>
        <row r="172">
          <cell r="A172" t="str">
            <v>2 S 01 100 22</v>
          </cell>
          <cell r="B172" t="str">
            <v>Esc. carga transp. mat 1ª cat DMT 50 a 200m c/e</v>
          </cell>
          <cell r="E172" t="str">
            <v>m3</v>
          </cell>
        </row>
        <row r="173">
          <cell r="A173" t="str">
            <v>2 S 01 100 23</v>
          </cell>
          <cell r="B173" t="str">
            <v>Esc. carga transp. mat 1ª cat DMT 200 a 400m c/e</v>
          </cell>
          <cell r="E173" t="str">
            <v>m3</v>
          </cell>
        </row>
        <row r="174">
          <cell r="A174" t="str">
            <v>2 S 01 100 24</v>
          </cell>
          <cell r="B174" t="str">
            <v>Esc. carga transp. mat 1ª cat DMT 400 a 600m c/e</v>
          </cell>
          <cell r="E174" t="str">
            <v>m3</v>
          </cell>
        </row>
        <row r="175">
          <cell r="A175" t="str">
            <v>2 S 01 100 25</v>
          </cell>
          <cell r="B175" t="str">
            <v>Esc. carga transp. mat 1ª cat DMT 600 a 800m c/e</v>
          </cell>
          <cell r="E175" t="str">
            <v>m3</v>
          </cell>
        </row>
        <row r="176">
          <cell r="A176" t="str">
            <v>2 S 01 100 26</v>
          </cell>
          <cell r="B176" t="str">
            <v>Esc. carga transp. mat 1ª cat DMT 800 a 1000m c/e</v>
          </cell>
          <cell r="E176" t="str">
            <v>m3</v>
          </cell>
        </row>
        <row r="177">
          <cell r="A177" t="str">
            <v>2 S 01 100 27</v>
          </cell>
          <cell r="B177" t="str">
            <v>Esc. carga transp. mat 1ª cat DMT 1000 a 1200m c/e</v>
          </cell>
          <cell r="E177" t="str">
            <v>m3</v>
          </cell>
        </row>
        <row r="178">
          <cell r="A178" t="str">
            <v>2 S 01 100 28</v>
          </cell>
          <cell r="B178" t="str">
            <v>Esc. carga transp. mat 1ª cat DMT 1200 a 1400m c/e</v>
          </cell>
          <cell r="E178" t="str">
            <v>m3</v>
          </cell>
        </row>
        <row r="179">
          <cell r="A179" t="str">
            <v>2 S 01 100 29</v>
          </cell>
          <cell r="B179" t="str">
            <v>Esc. carga transp. mat 1ª cat DMT 1400 a 1600m c/e</v>
          </cell>
          <cell r="E179" t="str">
            <v>m3</v>
          </cell>
        </row>
        <row r="180">
          <cell r="A180" t="str">
            <v>2 S 01 100 30</v>
          </cell>
          <cell r="B180" t="str">
            <v>Esc. carga transp. mat 1ª cat DMT 1600 a 1800m c/e</v>
          </cell>
          <cell r="E180" t="str">
            <v>m3</v>
          </cell>
        </row>
        <row r="181">
          <cell r="A181" t="str">
            <v>2 S 01 100 31</v>
          </cell>
          <cell r="B181" t="str">
            <v>Esc. carga transp. mat 1ª cat DMT 1800 a 2000m c/e</v>
          </cell>
          <cell r="E181" t="str">
            <v>m3</v>
          </cell>
        </row>
        <row r="182">
          <cell r="A182" t="str">
            <v>2 S 01 100 32</v>
          </cell>
          <cell r="B182" t="str">
            <v>Esc. carga transp. mat 1ª cat DMT 2000 a 3000m c/e</v>
          </cell>
          <cell r="E182" t="str">
            <v>m3</v>
          </cell>
        </row>
        <row r="183">
          <cell r="A183" t="str">
            <v>2 S 01 100 33</v>
          </cell>
          <cell r="B183" t="str">
            <v>Esc. carga transp. mat 1ª cat DMT 3000 a 5000m c/e</v>
          </cell>
          <cell r="E183" t="str">
            <v>m3</v>
          </cell>
        </row>
        <row r="184">
          <cell r="A184" t="str">
            <v>2 S 01 101 01</v>
          </cell>
          <cell r="B184" t="str">
            <v>Esc. carga transp. mat 2ª cat DMT 50m</v>
          </cell>
          <cell r="E184" t="str">
            <v>m3</v>
          </cell>
        </row>
        <row r="185">
          <cell r="A185" t="str">
            <v>2 S 01 101 02</v>
          </cell>
          <cell r="B185" t="str">
            <v>Esc. carga transp. mat 2ª cat DMT 50 a 200m c/m</v>
          </cell>
          <cell r="E185" t="str">
            <v>m3</v>
          </cell>
        </row>
        <row r="186">
          <cell r="A186" t="str">
            <v>2 S 01 101 03</v>
          </cell>
          <cell r="B186" t="str">
            <v>Esc. carga transp. mat 2ª cat DMT 200 a 400m c/m</v>
          </cell>
          <cell r="E186" t="str">
            <v>m3</v>
          </cell>
        </row>
        <row r="187">
          <cell r="A187" t="str">
            <v>2 S 01 101 04</v>
          </cell>
          <cell r="B187" t="str">
            <v>Esc. carga transp. mat 2ª cat DMT 400 a 600m c/m</v>
          </cell>
          <cell r="E187" t="str">
            <v>m3</v>
          </cell>
        </row>
        <row r="188">
          <cell r="A188" t="str">
            <v>2 S 01 101 05</v>
          </cell>
          <cell r="B188" t="str">
            <v>Esc. carga transp. mat 2ª cat DMT 600 a 800m c/m</v>
          </cell>
          <cell r="E188" t="str">
            <v>m3</v>
          </cell>
        </row>
        <row r="189">
          <cell r="A189" t="str">
            <v>2 S 01 101 06</v>
          </cell>
          <cell r="B189" t="str">
            <v>Esc. carga transp. mat 2ª cat DMT 800 a 1000m c/m</v>
          </cell>
          <cell r="E189" t="str">
            <v>m3</v>
          </cell>
        </row>
        <row r="190">
          <cell r="A190" t="str">
            <v>2 S 01 101 07</v>
          </cell>
          <cell r="B190" t="str">
            <v>Esc. carga transp. mat 2ª cat DMT 1000 a 1200m c/m</v>
          </cell>
          <cell r="E190" t="str">
            <v>m3</v>
          </cell>
        </row>
        <row r="191">
          <cell r="A191" t="str">
            <v>2 S 01 101 08</v>
          </cell>
          <cell r="B191" t="str">
            <v>Esc. carga transp. mat 2ª cat DMT 1200 a 1400m c/m</v>
          </cell>
          <cell r="E191" t="str">
            <v>m3</v>
          </cell>
        </row>
        <row r="192">
          <cell r="A192" t="str">
            <v>2 S 01 101 09</v>
          </cell>
          <cell r="B192" t="str">
            <v>Esc. carga tr. mat 2ª c. DMT 50 a 200m c/carreg</v>
          </cell>
          <cell r="E192" t="str">
            <v>m3</v>
          </cell>
        </row>
        <row r="193">
          <cell r="A193" t="str">
            <v>2 S 01 101 10</v>
          </cell>
          <cell r="B193" t="str">
            <v>Esc. carga tr. mat 2ª c. DMT 200 a 400m c/carreg</v>
          </cell>
          <cell r="E193" t="str">
            <v>m3</v>
          </cell>
        </row>
        <row r="194">
          <cell r="A194" t="str">
            <v>2 S 01 101 11</v>
          </cell>
          <cell r="B194" t="str">
            <v>Esc. carga tr. mat 2a c. DMT 400 a 600m c/carreg</v>
          </cell>
          <cell r="E194" t="str">
            <v>m3</v>
          </cell>
        </row>
        <row r="195">
          <cell r="A195" t="str">
            <v>2 S 01 101 12</v>
          </cell>
          <cell r="B195" t="str">
            <v>Esc. carga tr. mat 2a c. DMT 600 a 800m c/carreg</v>
          </cell>
          <cell r="E195" t="str">
            <v>m3</v>
          </cell>
        </row>
        <row r="196">
          <cell r="A196" t="str">
            <v>2 S 01 101 13</v>
          </cell>
          <cell r="B196" t="str">
            <v>Esc. carga tr. mat 2a c. DMT 800 a 1000m c/carreg</v>
          </cell>
          <cell r="E196" t="str">
            <v>m3</v>
          </cell>
        </row>
        <row r="197">
          <cell r="A197" t="str">
            <v>2 S 01 101 14</v>
          </cell>
          <cell r="B197" t="str">
            <v>Esc. carga tr. mat 2a c. DMT 1000 a 1200m c/carreg</v>
          </cell>
          <cell r="E197" t="str">
            <v>m3</v>
          </cell>
        </row>
        <row r="198">
          <cell r="A198" t="str">
            <v>2 S 01 101 15</v>
          </cell>
          <cell r="B198" t="str">
            <v>Esc. carga tr. mat 2a c. DMT 1200 a 1400m c/carreg</v>
          </cell>
          <cell r="E198" t="str">
            <v>m3</v>
          </cell>
        </row>
        <row r="199">
          <cell r="A199" t="str">
            <v>2 S 01 101 16</v>
          </cell>
          <cell r="B199" t="str">
            <v>Esc. carga tr. mat 2a c. DMT 1400 a 1600m c/carreg</v>
          </cell>
          <cell r="E199" t="str">
            <v>m3</v>
          </cell>
        </row>
        <row r="200">
          <cell r="A200" t="str">
            <v>2 S 01 101 17</v>
          </cell>
          <cell r="B200" t="str">
            <v>Esc. carga tr. mat 2a c. DMT 1600 a 1800m c/carreg</v>
          </cell>
          <cell r="E200" t="str">
            <v>m3</v>
          </cell>
        </row>
        <row r="201">
          <cell r="A201" t="str">
            <v>2 S 01 101 18</v>
          </cell>
          <cell r="B201" t="str">
            <v>Esc. carga tr. mat 2a c. DMT 1800 a 2000m c/carreg</v>
          </cell>
          <cell r="E201" t="str">
            <v>m3</v>
          </cell>
        </row>
        <row r="202">
          <cell r="A202" t="str">
            <v>2 S 01 101 19</v>
          </cell>
          <cell r="B202" t="str">
            <v>Esc. carga tr. mat 2a c. DMT 2000 a 3000m c/carreg</v>
          </cell>
          <cell r="E202" t="str">
            <v>m3</v>
          </cell>
        </row>
        <row r="203">
          <cell r="A203" t="str">
            <v>2 S 01 101 20</v>
          </cell>
          <cell r="B203" t="str">
            <v>Esc. carga tr. mat 2a c. DMT 3000 a 5000m c/carreg</v>
          </cell>
          <cell r="E203" t="str">
            <v>m3</v>
          </cell>
        </row>
        <row r="204">
          <cell r="A204" t="str">
            <v>2 S 01 101 22</v>
          </cell>
          <cell r="B204" t="str">
            <v>Esc. carga transp. mat 2a cat DMT 50 a 200m c/e</v>
          </cell>
          <cell r="E204" t="str">
            <v>m3</v>
          </cell>
        </row>
        <row r="205">
          <cell r="A205" t="str">
            <v>2 S 01 101 23</v>
          </cell>
          <cell r="B205" t="str">
            <v>Esc. carga transp. mat 2a cat DMT 200 a 400m c/e</v>
          </cell>
          <cell r="E205" t="str">
            <v>m3</v>
          </cell>
        </row>
        <row r="206">
          <cell r="A206" t="str">
            <v>2 S 01 101 24</v>
          </cell>
          <cell r="B206" t="str">
            <v>Esc. carga transp. mat 2a cat DMT 400 a 600m c/e</v>
          </cell>
          <cell r="E206" t="str">
            <v>m3</v>
          </cell>
        </row>
        <row r="207">
          <cell r="A207" t="str">
            <v>2 S 01 101 25</v>
          </cell>
          <cell r="B207" t="str">
            <v>Esc. carga transp. mat 2a cat DMT 600 a 800m c/e</v>
          </cell>
          <cell r="E207" t="str">
            <v>m3</v>
          </cell>
        </row>
        <row r="208">
          <cell r="A208" t="str">
            <v>2 S 01 101 26</v>
          </cell>
          <cell r="B208" t="str">
            <v>Esc. carga transp. mat 2a cat DMT 800 a 1000m c/e</v>
          </cell>
          <cell r="E208" t="str">
            <v>m3</v>
          </cell>
        </row>
        <row r="209">
          <cell r="A209" t="str">
            <v>2 S 01 101 27</v>
          </cell>
          <cell r="B209" t="str">
            <v>Esc. carga transp. mat 2a cat DMT 1000 a 1200m c/e</v>
          </cell>
          <cell r="E209" t="str">
            <v>m3</v>
          </cell>
        </row>
        <row r="210">
          <cell r="A210" t="str">
            <v>2 S 01 101 28</v>
          </cell>
          <cell r="B210" t="str">
            <v>Esc. carga transp. mat 2a cat DMT 1200 a 1400m c/e</v>
          </cell>
          <cell r="E210" t="str">
            <v>m3</v>
          </cell>
        </row>
        <row r="211">
          <cell r="A211" t="str">
            <v>2 S 01 101 29</v>
          </cell>
          <cell r="B211" t="str">
            <v>Esc. carga transp. mat 2a cat DMT 1400 a 1600m c/e</v>
          </cell>
          <cell r="E211" t="str">
            <v>m3</v>
          </cell>
        </row>
        <row r="212">
          <cell r="A212" t="str">
            <v>2 S 01 101 30</v>
          </cell>
          <cell r="B212" t="str">
            <v>Esc. carga transp. mat 2a cat DMT 1600 a 1800m c/e</v>
          </cell>
          <cell r="E212" t="str">
            <v>m3</v>
          </cell>
        </row>
        <row r="213">
          <cell r="A213" t="str">
            <v>2 S 01 101 31</v>
          </cell>
          <cell r="B213" t="str">
            <v>Esc. carga transp. mat 2a cat DMT 1800 a 2000m c/e</v>
          </cell>
          <cell r="E213" t="str">
            <v>m3</v>
          </cell>
        </row>
        <row r="214">
          <cell r="A214" t="str">
            <v>2 S 01 101 32</v>
          </cell>
          <cell r="B214" t="str">
            <v>Esc. carga transp. mat 2a cat DMT 2000 a 3000m c/e</v>
          </cell>
          <cell r="E214" t="str">
            <v>m3</v>
          </cell>
        </row>
        <row r="215">
          <cell r="A215" t="str">
            <v>2 S 01 101 33</v>
          </cell>
          <cell r="B215" t="str">
            <v>Esc. carga transp. mat 2a cat DMT 3000 a 5000m c/e</v>
          </cell>
          <cell r="E215" t="str">
            <v>m3</v>
          </cell>
        </row>
        <row r="216">
          <cell r="A216" t="str">
            <v>2 S 01 102 01</v>
          </cell>
          <cell r="B216" t="str">
            <v>Esc. carga transp. mat 3a cat DMT até 50m</v>
          </cell>
          <cell r="E216" t="str">
            <v>m3</v>
          </cell>
        </row>
        <row r="217">
          <cell r="A217" t="str">
            <v>2 S 01 102 02</v>
          </cell>
          <cell r="B217" t="str">
            <v>Esc. carga transp. mat 3a cat DMT 50 a 200m</v>
          </cell>
          <cell r="E217" t="str">
            <v>m3</v>
          </cell>
        </row>
        <row r="218">
          <cell r="A218" t="str">
            <v>2 S 01 102 03</v>
          </cell>
          <cell r="B218" t="str">
            <v>Esc. carga transp. mat 3a cat DMT 200 a 400m</v>
          </cell>
          <cell r="E218" t="str">
            <v>m3</v>
          </cell>
        </row>
        <row r="219">
          <cell r="A219" t="str">
            <v>2 S 01 102 04</v>
          </cell>
          <cell r="B219" t="str">
            <v>Esc. carga transp. mat 3a cat DMT 400 a 600m</v>
          </cell>
          <cell r="E219" t="str">
            <v>m3</v>
          </cell>
        </row>
        <row r="220">
          <cell r="A220" t="str">
            <v>2 S 01 102 05</v>
          </cell>
          <cell r="B220" t="str">
            <v>Esc. carga transp. mat 3a cat DMT 600 a 800m</v>
          </cell>
          <cell r="E220" t="str">
            <v>m3</v>
          </cell>
        </row>
        <row r="221">
          <cell r="A221" t="str">
            <v>2 S 01 102 06</v>
          </cell>
          <cell r="B221" t="str">
            <v>Esc. carga transp. mat 3a cat DMT 800 a 1000m</v>
          </cell>
          <cell r="E221" t="str">
            <v>m3</v>
          </cell>
        </row>
        <row r="222">
          <cell r="A222" t="str">
            <v>2 S 01 102 07</v>
          </cell>
          <cell r="B222" t="str">
            <v>Esc. carga transp. mat 3a cat DMT 1000 a 1200m</v>
          </cell>
          <cell r="E222" t="str">
            <v>m3</v>
          </cell>
        </row>
        <row r="223">
          <cell r="A223" t="str">
            <v>2 S 01 300 01</v>
          </cell>
          <cell r="B223" t="str">
            <v>Esc. carga transp. solos moles DMT 0 a 200m</v>
          </cell>
          <cell r="E223" t="str">
            <v>m3</v>
          </cell>
        </row>
        <row r="224">
          <cell r="A224" t="str">
            <v>2 S 01 300 02</v>
          </cell>
          <cell r="B224" t="str">
            <v>Esc. carga transp. solos moles DMT 200 a 400m</v>
          </cell>
          <cell r="E224" t="str">
            <v>m3</v>
          </cell>
        </row>
        <row r="225">
          <cell r="A225" t="str">
            <v>2 S 01 300 03</v>
          </cell>
          <cell r="B225" t="str">
            <v>Esc. carga transp. solos moles DMT 400 a 600m</v>
          </cell>
          <cell r="E225" t="str">
            <v>m3</v>
          </cell>
        </row>
        <row r="226">
          <cell r="A226" t="str">
            <v>2 S 01 300 04</v>
          </cell>
          <cell r="B226" t="str">
            <v>Esc. carga transp. solos moles DMT 600 a 800m</v>
          </cell>
          <cell r="E226" t="str">
            <v>m3</v>
          </cell>
        </row>
        <row r="227">
          <cell r="A227" t="str">
            <v>2 S 01 300 05</v>
          </cell>
          <cell r="B227" t="str">
            <v>Esc. carga transp. solos moles DMT 800 a 1000m</v>
          </cell>
          <cell r="E227" t="str">
            <v>m3</v>
          </cell>
        </row>
        <row r="228">
          <cell r="A228" t="str">
            <v>2 S 01 510 00</v>
          </cell>
          <cell r="B228" t="str">
            <v>Compactação de aterros a 95% proctor normal</v>
          </cell>
          <cell r="E228" t="str">
            <v>m3</v>
          </cell>
        </row>
        <row r="229">
          <cell r="A229" t="str">
            <v>2 S 01 511 00</v>
          </cell>
          <cell r="B229" t="str">
            <v>Compactação de aterros a 100% proctor normal</v>
          </cell>
          <cell r="E229" t="str">
            <v>m3</v>
          </cell>
        </row>
        <row r="230">
          <cell r="A230" t="str">
            <v>2 S 01 512 01</v>
          </cell>
          <cell r="B230" t="str">
            <v>Construção de corpo de aterro em rocha</v>
          </cell>
          <cell r="E230" t="str">
            <v>m3</v>
          </cell>
        </row>
        <row r="231">
          <cell r="A231" t="str">
            <v>2 S 01 512 02</v>
          </cell>
          <cell r="B231" t="str">
            <v>Compactação de camada final de aterro de rocha</v>
          </cell>
          <cell r="E231" t="str">
            <v>m3</v>
          </cell>
        </row>
        <row r="232">
          <cell r="A232" t="str">
            <v>2 S 01 513 01</v>
          </cell>
          <cell r="B232" t="str">
            <v>Compactação de material de "bota-fora"</v>
          </cell>
          <cell r="E232" t="str">
            <v>m3</v>
          </cell>
        </row>
        <row r="233">
          <cell r="A233" t="str">
            <v>2 S 02 100 00</v>
          </cell>
          <cell r="B233" t="str">
            <v>Reforço do subleito</v>
          </cell>
          <cell r="E233" t="str">
            <v>m3</v>
          </cell>
        </row>
        <row r="234">
          <cell r="A234" t="str">
            <v>2 S 02 110 00</v>
          </cell>
          <cell r="B234" t="str">
            <v>Regularização do subleito</v>
          </cell>
          <cell r="E234" t="str">
            <v>m2</v>
          </cell>
        </row>
        <row r="235">
          <cell r="A235" t="str">
            <v>2 S 02 110 01</v>
          </cell>
          <cell r="B235" t="str">
            <v>Regul. subleito c/ fres. corte contr.autom. greide</v>
          </cell>
          <cell r="E235" t="str">
            <v>m2</v>
          </cell>
        </row>
        <row r="236">
          <cell r="A236" t="str">
            <v>2 S 02 200 00</v>
          </cell>
          <cell r="B236" t="str">
            <v>Sub-base solo estabilizado granul. s/ mistura</v>
          </cell>
          <cell r="E236" t="str">
            <v>m3</v>
          </cell>
        </row>
        <row r="237">
          <cell r="A237" t="str">
            <v>2 S 02 200 01</v>
          </cell>
          <cell r="B237" t="str">
            <v>Base solo estabilizado granul. s/ mistura</v>
          </cell>
          <cell r="E237" t="str">
            <v>m3</v>
          </cell>
        </row>
        <row r="238">
          <cell r="A238" t="str">
            <v>2 S 02 210 00</v>
          </cell>
          <cell r="B238" t="str">
            <v>Sub-base estab. granul. c/ mistura solo na pista</v>
          </cell>
          <cell r="E238" t="str">
            <v>m3</v>
          </cell>
        </row>
        <row r="239">
          <cell r="A239" t="str">
            <v>2 S 02 210 01</v>
          </cell>
          <cell r="B239" t="str">
            <v>Sub-base estab. granul. c/ mist. solo-areia pista</v>
          </cell>
          <cell r="E239" t="str">
            <v>m3</v>
          </cell>
        </row>
        <row r="240">
          <cell r="A240" t="str">
            <v>2 S 02 210 02</v>
          </cell>
          <cell r="B240" t="str">
            <v>Base estab.granul.c/ mist.solo - areia na pista</v>
          </cell>
          <cell r="E240" t="str">
            <v>m3</v>
          </cell>
        </row>
        <row r="241">
          <cell r="A241" t="str">
            <v>2 S 02 220 00</v>
          </cell>
          <cell r="B241" t="str">
            <v>Base estab.granul.c/ mistura solo - brita</v>
          </cell>
          <cell r="E241" t="str">
            <v>m3</v>
          </cell>
        </row>
        <row r="242">
          <cell r="A242" t="str">
            <v>2 S 02 230 00</v>
          </cell>
          <cell r="B242" t="str">
            <v>Base de brita graduada</v>
          </cell>
          <cell r="E242" t="str">
            <v>m3</v>
          </cell>
        </row>
        <row r="243">
          <cell r="A243" t="str">
            <v>2 S 02 230 01</v>
          </cell>
          <cell r="B243" t="str">
            <v>Base brita grad. c/ dist. agreg. contr. de greide</v>
          </cell>
          <cell r="E243" t="str">
            <v>m3</v>
          </cell>
        </row>
        <row r="244">
          <cell r="A244" t="str">
            <v>2 S 02 231 00</v>
          </cell>
          <cell r="B244" t="str">
            <v>Base de macadame hidráulico</v>
          </cell>
          <cell r="E244" t="str">
            <v>m3</v>
          </cell>
        </row>
        <row r="245">
          <cell r="A245" t="str">
            <v>2 S 02 241 01</v>
          </cell>
          <cell r="B245" t="str">
            <v>Base de solo cimento c/ mistura em usina</v>
          </cell>
          <cell r="E245" t="str">
            <v>m3</v>
          </cell>
        </row>
        <row r="246">
          <cell r="A246" t="str">
            <v>2 S 02 243 01</v>
          </cell>
          <cell r="B246" t="str">
            <v>Sub-base de solo melhor. c/ cimento mist. em usina</v>
          </cell>
          <cell r="E246" t="str">
            <v>m3</v>
          </cell>
        </row>
        <row r="247">
          <cell r="A247" t="str">
            <v>2 S 02 300 00</v>
          </cell>
          <cell r="B247" t="str">
            <v>Imprimação</v>
          </cell>
          <cell r="E247" t="str">
            <v>m2</v>
          </cell>
        </row>
        <row r="248">
          <cell r="A248" t="str">
            <v>2 S 02 400 00</v>
          </cell>
          <cell r="B248" t="str">
            <v>Pintura de ligação</v>
          </cell>
          <cell r="E248" t="str">
            <v>m2</v>
          </cell>
        </row>
        <row r="249">
          <cell r="A249" t="str">
            <v>2 S 02 500 00</v>
          </cell>
          <cell r="B249" t="str">
            <v>Tratamento superficial simples c/ cap</v>
          </cell>
          <cell r="E249" t="str">
            <v>m2</v>
          </cell>
        </row>
        <row r="250">
          <cell r="A250" t="str">
            <v>2 S 02 500 01</v>
          </cell>
          <cell r="B250" t="str">
            <v>Tratamento superficial simples c/ emulsão</v>
          </cell>
          <cell r="E250" t="str">
            <v>m2</v>
          </cell>
        </row>
        <row r="251">
          <cell r="A251" t="str">
            <v>2 S 02 500 02</v>
          </cell>
          <cell r="B251" t="str">
            <v>Tratamento superficial simples c/ banho diluído</v>
          </cell>
          <cell r="E251" t="str">
            <v>m2</v>
          </cell>
        </row>
        <row r="252">
          <cell r="A252" t="str">
            <v>2 S 02 501 00</v>
          </cell>
          <cell r="B252" t="str">
            <v>Tratamento superficial duplo c/ cap</v>
          </cell>
          <cell r="E252" t="str">
            <v>m2</v>
          </cell>
        </row>
        <row r="253">
          <cell r="A253" t="str">
            <v>2 S 02 501 01</v>
          </cell>
          <cell r="B253" t="str">
            <v>Tratamento superficial duplo c/ emulsão</v>
          </cell>
          <cell r="E253" t="str">
            <v>m2</v>
          </cell>
        </row>
        <row r="254">
          <cell r="A254" t="str">
            <v>2 S 02 501 02</v>
          </cell>
          <cell r="B254" t="str">
            <v>Tratamento superficial duplo c/ banho diluído</v>
          </cell>
          <cell r="E254" t="str">
            <v>m2</v>
          </cell>
        </row>
        <row r="255">
          <cell r="A255" t="str">
            <v>2 S 02 502 00</v>
          </cell>
          <cell r="B255" t="str">
            <v>Tratamento superficial triplo c/ cap</v>
          </cell>
          <cell r="E255" t="str">
            <v>m2</v>
          </cell>
        </row>
        <row r="256">
          <cell r="A256" t="str">
            <v>2 S 02 502 01</v>
          </cell>
          <cell r="B256" t="str">
            <v>Tratamento superficial triplo c/ emulsão</v>
          </cell>
          <cell r="E256" t="str">
            <v>m2</v>
          </cell>
        </row>
        <row r="257">
          <cell r="A257" t="str">
            <v>2 S 02 502 02</v>
          </cell>
          <cell r="B257" t="str">
            <v>Tratamento superficial triplo c/ banho diluído</v>
          </cell>
          <cell r="E257" t="str">
            <v>m2</v>
          </cell>
        </row>
        <row r="258">
          <cell r="A258" t="str">
            <v>2 S 02 530 00</v>
          </cell>
          <cell r="B258" t="str">
            <v>Pré-misturado a frio</v>
          </cell>
          <cell r="E258" t="str">
            <v>m3</v>
          </cell>
        </row>
        <row r="259">
          <cell r="A259" t="str">
            <v>2 S 02 531 00</v>
          </cell>
          <cell r="B259" t="str">
            <v>Macadame betuminoso por penetração</v>
          </cell>
          <cell r="E259" t="str">
            <v>m3</v>
          </cell>
        </row>
        <row r="260">
          <cell r="A260" t="str">
            <v>2 S 02 532 00</v>
          </cell>
          <cell r="B260" t="str">
            <v>Areia-asfalto a quente</v>
          </cell>
          <cell r="E260" t="str">
            <v>t</v>
          </cell>
        </row>
        <row r="261">
          <cell r="A261" t="str">
            <v>2 S 02 540 01</v>
          </cell>
          <cell r="B261" t="str">
            <v>Conc. betuminoso usinado a quente - capa rolamento</v>
          </cell>
          <cell r="E261" t="str">
            <v>t</v>
          </cell>
        </row>
        <row r="262">
          <cell r="A262" t="str">
            <v>2 S 02 540 02</v>
          </cell>
          <cell r="B262" t="str">
            <v>Concreto betuminoso usinado a quente - "binder"</v>
          </cell>
          <cell r="E262" t="str">
            <v>t</v>
          </cell>
        </row>
        <row r="263">
          <cell r="A263" t="str">
            <v>2 S 02 603 00</v>
          </cell>
          <cell r="B263" t="str">
            <v>Sub-base de concreto rolado</v>
          </cell>
          <cell r="E263" t="str">
            <v>m3</v>
          </cell>
        </row>
        <row r="264">
          <cell r="A264" t="str">
            <v>2 S 02 604 00</v>
          </cell>
          <cell r="B264" t="str">
            <v>Sub-base de concreto de cimento portland</v>
          </cell>
          <cell r="E264" t="str">
            <v>m3</v>
          </cell>
        </row>
        <row r="265">
          <cell r="A265" t="str">
            <v>2 S 02 606 00</v>
          </cell>
          <cell r="B265" t="str">
            <v>Concreto de cimento portland com fôrma deslizante</v>
          </cell>
          <cell r="E265" t="str">
            <v>m3</v>
          </cell>
        </row>
        <row r="266">
          <cell r="A266" t="str">
            <v>2 S 02 607 00</v>
          </cell>
          <cell r="B266" t="str">
            <v>Concreto cimento portland c/ equip. pequeno porte</v>
          </cell>
          <cell r="E266" t="str">
            <v>m3</v>
          </cell>
        </row>
        <row r="267">
          <cell r="A267" t="str">
            <v>2 S 02 700 01</v>
          </cell>
          <cell r="B267" t="str">
            <v>Execução pavim. c/ peças pré-moldadas concr.</v>
          </cell>
          <cell r="E267" t="str">
            <v>m2</v>
          </cell>
        </row>
        <row r="268">
          <cell r="A268" t="str">
            <v>2 S 02 702 00</v>
          </cell>
          <cell r="B268" t="str">
            <v>Limpeza e enchimento de junta de pavimento de conc</v>
          </cell>
          <cell r="E268" t="str">
            <v>m</v>
          </cell>
        </row>
        <row r="269">
          <cell r="A269" t="str">
            <v>2 S 03 000 02</v>
          </cell>
          <cell r="B269" t="str">
            <v>Escavação manual de cavas em material 1a cat</v>
          </cell>
          <cell r="E269" t="str">
            <v>m3</v>
          </cell>
        </row>
        <row r="270">
          <cell r="A270" t="str">
            <v>2 S 03 000 03</v>
          </cell>
          <cell r="B270" t="str">
            <v>Escavação manual de cavas em material 2a cat</v>
          </cell>
          <cell r="E270" t="str">
            <v>m3</v>
          </cell>
        </row>
        <row r="271">
          <cell r="A271" t="str">
            <v>2 S 03 010 01</v>
          </cell>
          <cell r="B271" t="str">
            <v>Escavação em cavas de fundação com esgotamento</v>
          </cell>
          <cell r="E271" t="str">
            <v>m3</v>
          </cell>
        </row>
        <row r="272">
          <cell r="A272" t="str">
            <v>2 S 03 119 01</v>
          </cell>
          <cell r="B272" t="str">
            <v>Escoramento com madeira de OAE</v>
          </cell>
          <cell r="E272" t="str">
            <v>m3</v>
          </cell>
        </row>
        <row r="273">
          <cell r="A273" t="str">
            <v>2 S 03 300 01</v>
          </cell>
          <cell r="B273" t="str">
            <v>Confecção e lançamento concr. magro em betoneira</v>
          </cell>
          <cell r="E273" t="str">
            <v>m3</v>
          </cell>
        </row>
        <row r="274">
          <cell r="A274" t="str">
            <v>2 S 03 321 00</v>
          </cell>
          <cell r="B274" t="str">
            <v>Conc.estr.fck=8 MPa-contr.raz.uso ger.conf. e lanç</v>
          </cell>
          <cell r="E274" t="str">
            <v>m3</v>
          </cell>
        </row>
        <row r="275">
          <cell r="A275" t="str">
            <v>2 S 03 322 00</v>
          </cell>
          <cell r="B275" t="str">
            <v>Conc.estr.fck=10 MPa-contr.raz.uso ger.conf.e lanç</v>
          </cell>
          <cell r="E275" t="str">
            <v>m3</v>
          </cell>
        </row>
        <row r="276">
          <cell r="A276" t="str">
            <v>2 S 03 323 00</v>
          </cell>
          <cell r="B276" t="str">
            <v>Conc.estr.fck=12 MPa-contr.raz.uso ger.conf.e lanç</v>
          </cell>
          <cell r="E276" t="str">
            <v>m3</v>
          </cell>
        </row>
        <row r="277">
          <cell r="A277" t="str">
            <v>2 S 03 324 00</v>
          </cell>
          <cell r="B277" t="str">
            <v>Conc.estr.fck=15 MPa-contr.raz.uso ger.conf.e lanç</v>
          </cell>
          <cell r="E277" t="str">
            <v>m3</v>
          </cell>
        </row>
        <row r="278">
          <cell r="A278" t="str">
            <v>2 S 03 324 01</v>
          </cell>
          <cell r="B278" t="str">
            <v>Conc.estr.fck=15 MPa-contr.raz.c/adit.conf. e lanç</v>
          </cell>
          <cell r="E278" t="str">
            <v>m3</v>
          </cell>
        </row>
        <row r="279">
          <cell r="A279" t="str">
            <v>2 S 03 325 00</v>
          </cell>
          <cell r="B279" t="str">
            <v>Conc.estr.fck=18 MPa-contr.raz.uso ger.conf.e lanç</v>
          </cell>
          <cell r="E279" t="str">
            <v>m3</v>
          </cell>
        </row>
        <row r="280">
          <cell r="A280" t="str">
            <v>2 S 03 325 01</v>
          </cell>
          <cell r="B280" t="str">
            <v>Conc.estr.fck=18 MPa-contr.raz.c/adit.conf. e lanç</v>
          </cell>
          <cell r="E280" t="str">
            <v>m3</v>
          </cell>
        </row>
        <row r="281">
          <cell r="A281" t="str">
            <v>2 S 03 326 00</v>
          </cell>
          <cell r="B281" t="str">
            <v>Conc.estr.fck=20 MPa-contr.raz.uso ger.conf.e lanç</v>
          </cell>
          <cell r="E281" t="str">
            <v>m3</v>
          </cell>
        </row>
        <row r="282">
          <cell r="A282" t="str">
            <v>2 S 03 326 01</v>
          </cell>
          <cell r="B282" t="str">
            <v>Conc.estr.fck=20 MPa-contr.raz.c/adit.conf. e lanç</v>
          </cell>
          <cell r="E282" t="str">
            <v>m3</v>
          </cell>
        </row>
        <row r="283">
          <cell r="A283" t="str">
            <v>2 S 03 327 00</v>
          </cell>
          <cell r="B283" t="str">
            <v>Conc.estr.fck=22 MPa-contr.raz.uso ger.conf.e lanç</v>
          </cell>
          <cell r="E283" t="str">
            <v>m3</v>
          </cell>
        </row>
        <row r="284">
          <cell r="A284" t="str">
            <v>2 S 03 328 00</v>
          </cell>
          <cell r="B284" t="str">
            <v>Conc.estr.fck=24 MPa-contr.raz.uso ger.conf.e lanç</v>
          </cell>
          <cell r="E284" t="str">
            <v>m3</v>
          </cell>
        </row>
        <row r="285">
          <cell r="A285" t="str">
            <v>2 S 03 329 00</v>
          </cell>
          <cell r="B285" t="str">
            <v>Conc.estr.fck=25 MPa-contr.raz.c/adit.conf. e lanç</v>
          </cell>
          <cell r="E285" t="str">
            <v>m3</v>
          </cell>
        </row>
        <row r="286">
          <cell r="A286" t="str">
            <v>2 S 03 329 01</v>
          </cell>
          <cell r="B286" t="str">
            <v>Conc.estr.fck=26 MPa-contr.raz.uso ger.conf.e lanç</v>
          </cell>
          <cell r="E286" t="str">
            <v>m3</v>
          </cell>
        </row>
        <row r="287">
          <cell r="A287" t="str">
            <v>2 S 03 329 02</v>
          </cell>
          <cell r="B287" t="str">
            <v>Conc.estr.fck=30 MPa-contr.raz.uso ger.conf.e lanç</v>
          </cell>
          <cell r="E287" t="str">
            <v>m3</v>
          </cell>
        </row>
        <row r="288">
          <cell r="A288" t="str">
            <v>2 S 03 329 03</v>
          </cell>
          <cell r="B288" t="str">
            <v>Conc.estr.fck=30 MPa-contr.raz.uso ger.conf.e lanç</v>
          </cell>
          <cell r="E288" t="str">
            <v>m3</v>
          </cell>
        </row>
        <row r="289">
          <cell r="A289" t="str">
            <v>2 S 03 329 04</v>
          </cell>
          <cell r="B289" t="str">
            <v>Conc.estr.fck=35 MPa-contr.raz.c/adit.conf. e lanç</v>
          </cell>
          <cell r="E289" t="str">
            <v>m3</v>
          </cell>
        </row>
        <row r="290">
          <cell r="A290" t="str">
            <v>2 S 03 370 00</v>
          </cell>
          <cell r="B290" t="str">
            <v>Forma comum de madeira</v>
          </cell>
          <cell r="E290" t="str">
            <v>m2</v>
          </cell>
        </row>
        <row r="291">
          <cell r="A291" t="str">
            <v>2 S 03 371 01</v>
          </cell>
          <cell r="B291" t="str">
            <v>Forma de placa compensada resinada</v>
          </cell>
          <cell r="E291" t="str">
            <v>m2</v>
          </cell>
        </row>
        <row r="292">
          <cell r="A292" t="str">
            <v>2 S 03 371 02</v>
          </cell>
          <cell r="B292" t="str">
            <v>Forma de placa compensada plastificada</v>
          </cell>
          <cell r="E292" t="str">
            <v>m2</v>
          </cell>
        </row>
        <row r="293">
          <cell r="A293" t="str">
            <v>2 S 03 372 01</v>
          </cell>
          <cell r="B293" t="str">
            <v>Formas para tubulão</v>
          </cell>
          <cell r="E293" t="str">
            <v>m2</v>
          </cell>
        </row>
        <row r="294">
          <cell r="A294" t="str">
            <v>2 S 03 401 01</v>
          </cell>
          <cell r="B294" t="str">
            <v>Estaca tipo Franki D=350 mm</v>
          </cell>
          <cell r="E294" t="str">
            <v>m</v>
          </cell>
        </row>
        <row r="295">
          <cell r="A295" t="str">
            <v>2 S 03 401 02</v>
          </cell>
          <cell r="B295" t="str">
            <v>Estaca tipo Franki D=400 mm</v>
          </cell>
          <cell r="E295" t="str">
            <v>m</v>
          </cell>
        </row>
        <row r="296">
          <cell r="A296" t="str">
            <v>2 S 03 401 03</v>
          </cell>
          <cell r="B296" t="str">
            <v>Estaca tipo Franki D=520 mm</v>
          </cell>
          <cell r="E296" t="str">
            <v>m</v>
          </cell>
        </row>
        <row r="297">
          <cell r="A297" t="str">
            <v>2 S 03 401 04</v>
          </cell>
          <cell r="B297" t="str">
            <v>Estaca tipo Franki D=600 mm</v>
          </cell>
          <cell r="E297" t="str">
            <v>m</v>
          </cell>
        </row>
        <row r="298">
          <cell r="A298" t="str">
            <v>2 S 03 402 01</v>
          </cell>
          <cell r="B298" t="str">
            <v>Cravação estacas pré-mold. de concreto 30 x 30 cm</v>
          </cell>
          <cell r="E298" t="str">
            <v>m</v>
          </cell>
        </row>
        <row r="299">
          <cell r="A299" t="str">
            <v>2 S 03 404 01</v>
          </cell>
          <cell r="B299" t="str">
            <v>Forn. e crav. estacas perfil met. I de 10" simples</v>
          </cell>
          <cell r="E299" t="str">
            <v>m</v>
          </cell>
        </row>
        <row r="300">
          <cell r="A300" t="str">
            <v>2 S 03 404 04</v>
          </cell>
          <cell r="B300" t="str">
            <v>Forn. e crav. estacas perfil met. I de 10" duplo</v>
          </cell>
          <cell r="E300" t="str">
            <v>m</v>
          </cell>
        </row>
        <row r="301">
          <cell r="A301" t="str">
            <v>2 S 03 404 11</v>
          </cell>
          <cell r="B301" t="str">
            <v>Cravação estacas met. trilhos soldados - estrela</v>
          </cell>
          <cell r="E301" t="str">
            <v>m</v>
          </cell>
        </row>
        <row r="302">
          <cell r="A302" t="str">
            <v>2 S 03 410 01</v>
          </cell>
          <cell r="B302" t="str">
            <v>Tubulão a céu aberto diâmetro externo = 1,00 m</v>
          </cell>
          <cell r="E302" t="str">
            <v>m</v>
          </cell>
        </row>
        <row r="303">
          <cell r="A303" t="str">
            <v>2 S 03 410 11</v>
          </cell>
          <cell r="B303" t="str">
            <v>Tubulão a céu aberto diâmetro externo = 1,20 m</v>
          </cell>
          <cell r="E303" t="str">
            <v>m</v>
          </cell>
        </row>
        <row r="304">
          <cell r="A304" t="str">
            <v>2 S 03 410 21</v>
          </cell>
          <cell r="B304" t="str">
            <v>Tubulão a céu aberto diâmetro externo = 1,40 m</v>
          </cell>
          <cell r="E304" t="str">
            <v>m</v>
          </cell>
        </row>
        <row r="305">
          <cell r="A305" t="str">
            <v>2 S 03 410 31</v>
          </cell>
          <cell r="B305" t="str">
            <v>Tubulão a céu aberto diâmetro externo = 1,60 m</v>
          </cell>
          <cell r="E305" t="str">
            <v>m</v>
          </cell>
        </row>
        <row r="306">
          <cell r="A306" t="str">
            <v>2 S 03 410 41</v>
          </cell>
          <cell r="B306" t="str">
            <v>Tubulão a céu aberto diâmetro externo = 1,80 m</v>
          </cell>
          <cell r="E306" t="str">
            <v>m</v>
          </cell>
        </row>
        <row r="307">
          <cell r="A307" t="str">
            <v>2 S 03 410 51</v>
          </cell>
          <cell r="B307" t="str">
            <v>Tubulão a céu aberto diâmetro externo = 2,00 m</v>
          </cell>
          <cell r="E307" t="str">
            <v>m</v>
          </cell>
        </row>
        <row r="308">
          <cell r="A308" t="str">
            <v>2 S 03 410 61</v>
          </cell>
          <cell r="B308" t="str">
            <v>Tubulão a céu aberto diâmetro externo = 2,20 m</v>
          </cell>
          <cell r="E308" t="str">
            <v>m</v>
          </cell>
        </row>
        <row r="309">
          <cell r="A309" t="str">
            <v>2 S 03 411 11</v>
          </cell>
          <cell r="B309" t="str">
            <v>Tub.ar comp.D=1,2 m prof.até 12 m lâmina d'água LF</v>
          </cell>
          <cell r="E309" t="str">
            <v>m</v>
          </cell>
        </row>
        <row r="310">
          <cell r="A310" t="str">
            <v>2 S 03 411 12</v>
          </cell>
          <cell r="B310" t="str">
            <v>Tub.ar comp.D=1,2 m prof. 12/18 m lâmina d'água LF</v>
          </cell>
          <cell r="E310" t="str">
            <v>m</v>
          </cell>
        </row>
        <row r="311">
          <cell r="A311" t="str">
            <v>2 S 03 411 13</v>
          </cell>
          <cell r="B311" t="str">
            <v>Tub.ar comp.D=1,2 m prof. 18/24 m lâmina d'água LF</v>
          </cell>
          <cell r="E311" t="str">
            <v>m</v>
          </cell>
        </row>
        <row r="312">
          <cell r="A312" t="str">
            <v>2 S 03 411 14</v>
          </cell>
          <cell r="B312" t="str">
            <v>Tub.ar comp.D=1,2 m prof. 24/27 m lâmina d'água LF</v>
          </cell>
          <cell r="E312" t="str">
            <v>m</v>
          </cell>
        </row>
        <row r="313">
          <cell r="A313" t="str">
            <v>2 S 03 411 15</v>
          </cell>
          <cell r="B313" t="str">
            <v>Tub.ar.comp.D=1,2 m prof. 27/31 m lâmina d'água LF</v>
          </cell>
          <cell r="E313" t="str">
            <v>m</v>
          </cell>
        </row>
        <row r="314">
          <cell r="A314" t="str">
            <v>2 S 03 411 21</v>
          </cell>
          <cell r="B314" t="str">
            <v>Tub.ar.comp.D=1,4 m prof.até 12 m lâmina d'água LF</v>
          </cell>
          <cell r="E314" t="str">
            <v>m</v>
          </cell>
        </row>
        <row r="315">
          <cell r="A315" t="str">
            <v>2 S 03 411 22</v>
          </cell>
          <cell r="B315" t="str">
            <v>Tub.ar comp.D=1,4 m prof. 12/18 m lâmina d'água LF</v>
          </cell>
          <cell r="E315" t="str">
            <v>m</v>
          </cell>
        </row>
        <row r="316">
          <cell r="A316" t="str">
            <v>2 S 03 411 23</v>
          </cell>
          <cell r="B316" t="str">
            <v>Tub.ar comp.D=1,4 m prof. 18/24 m lâmina d'água LF</v>
          </cell>
          <cell r="E316" t="str">
            <v>m</v>
          </cell>
        </row>
        <row r="317">
          <cell r="A317" t="str">
            <v>2 S 03 411 24</v>
          </cell>
          <cell r="B317" t="str">
            <v>Tub.ar comp.D=1,4 m prof. 24/27 m lâmina d'água LF</v>
          </cell>
          <cell r="E317" t="str">
            <v>m</v>
          </cell>
        </row>
        <row r="318">
          <cell r="A318" t="str">
            <v>2 S 03 411 25</v>
          </cell>
          <cell r="B318" t="str">
            <v>Tub.ar comp.D=1,4 m prof. 27/31 m lâmina d'água LF</v>
          </cell>
          <cell r="E318" t="str">
            <v>m</v>
          </cell>
        </row>
        <row r="319">
          <cell r="A319" t="str">
            <v>2 S 03 411 31</v>
          </cell>
          <cell r="B319" t="str">
            <v>Tub.ar comp.D=1,6 m prof.até 12 m lâmina d'água LF</v>
          </cell>
          <cell r="E319" t="str">
            <v>m</v>
          </cell>
        </row>
        <row r="320">
          <cell r="A320" t="str">
            <v>2 S 03 411 32</v>
          </cell>
          <cell r="B320" t="str">
            <v>Tub.ar comp.D=1,6 m prof. 12/18 m lâmina d'água LF</v>
          </cell>
          <cell r="E320" t="str">
            <v>m</v>
          </cell>
        </row>
        <row r="321">
          <cell r="A321" t="str">
            <v>2 S 03 411 33</v>
          </cell>
          <cell r="B321" t="str">
            <v>Tub.ar comp.D=1,6 m prof. 18/24 m lâmina d'água LF</v>
          </cell>
          <cell r="E321" t="str">
            <v>m</v>
          </cell>
        </row>
        <row r="322">
          <cell r="A322" t="str">
            <v>2 S 03 411 34</v>
          </cell>
          <cell r="B322" t="str">
            <v>Tub.ar comp.D=1,6 m prof. 24/27 m lâmina d'água LF</v>
          </cell>
          <cell r="E322" t="str">
            <v>m</v>
          </cell>
        </row>
        <row r="323">
          <cell r="A323" t="str">
            <v>2 S 03 411 35</v>
          </cell>
          <cell r="B323" t="str">
            <v>Tub.ar comp.D=1,6 m prof. 27/31 m lâmina d'água LF</v>
          </cell>
          <cell r="E323" t="str">
            <v>m</v>
          </cell>
        </row>
        <row r="324">
          <cell r="A324" t="str">
            <v>2 S 03 411 41</v>
          </cell>
          <cell r="B324" t="str">
            <v>Tub.ar comp.D=1,8 m prof.até 12 m lâmina d'água LF</v>
          </cell>
          <cell r="E324" t="str">
            <v>m</v>
          </cell>
        </row>
        <row r="325">
          <cell r="A325" t="str">
            <v>2 S 03 411 42</v>
          </cell>
          <cell r="B325" t="str">
            <v>Tub.ar comp.D=1,8 m prof. 12/18 m lâmina d'água LF</v>
          </cell>
          <cell r="E325" t="str">
            <v>m</v>
          </cell>
        </row>
        <row r="326">
          <cell r="A326" t="str">
            <v>2 S 03 411 43</v>
          </cell>
          <cell r="B326" t="str">
            <v>Tub.ar comp.D=1,8 m prof. 18/24 m lâmina d'água LF</v>
          </cell>
          <cell r="E326" t="str">
            <v>m</v>
          </cell>
        </row>
        <row r="327">
          <cell r="A327" t="str">
            <v>2 S 03 411 44</v>
          </cell>
          <cell r="B327" t="str">
            <v>Tub.ar comp.D=1,8 m prof. 24/27 m lâmina d'água LF</v>
          </cell>
          <cell r="E327" t="str">
            <v>m</v>
          </cell>
        </row>
        <row r="328">
          <cell r="A328" t="str">
            <v>2 S 03 411 45</v>
          </cell>
          <cell r="B328" t="str">
            <v>Tub.ar comp.D=1,8 m prof. 27/31 m lâmina d'água LF</v>
          </cell>
          <cell r="E328" t="str">
            <v>m</v>
          </cell>
        </row>
        <row r="329">
          <cell r="A329" t="str">
            <v>2 S 03 411 51</v>
          </cell>
          <cell r="B329" t="str">
            <v>Tub.ar comp.D=2,0 m até 12 m lâmina d'água LF</v>
          </cell>
          <cell r="E329" t="str">
            <v>m</v>
          </cell>
        </row>
        <row r="330">
          <cell r="A330" t="str">
            <v>2 S 03 411 52</v>
          </cell>
          <cell r="B330" t="str">
            <v>Tub.ar comp.D=2,0 m prof. 12/18 m lâmina d'água LF</v>
          </cell>
          <cell r="E330" t="str">
            <v>m</v>
          </cell>
        </row>
        <row r="331">
          <cell r="A331" t="str">
            <v>2 S 03 411 53</v>
          </cell>
          <cell r="B331" t="str">
            <v>Tub.ar comp.D=2,0 m prof.18/24 m lâmina d'água LF</v>
          </cell>
          <cell r="E331" t="str">
            <v>m</v>
          </cell>
        </row>
        <row r="332">
          <cell r="A332" t="str">
            <v>2 S 03 411 54</v>
          </cell>
          <cell r="B332" t="str">
            <v>Tub.ar comp.D=2,0 m prof.24/27 m lâmina d'água LF</v>
          </cell>
          <cell r="E332" t="str">
            <v>m</v>
          </cell>
        </row>
        <row r="333">
          <cell r="A333" t="str">
            <v>2 S 03 411 55</v>
          </cell>
          <cell r="B333" t="str">
            <v>Tub.ar comp.D=2,0 m prof.27/31 m lâmina d'água LF</v>
          </cell>
          <cell r="E333" t="str">
            <v>m</v>
          </cell>
        </row>
        <row r="334">
          <cell r="A334" t="str">
            <v>2 S 03 411 61</v>
          </cell>
          <cell r="B334" t="str">
            <v>Tub.ar comp.D=2,2 m prof.até 12 m lâmina d'água LF</v>
          </cell>
          <cell r="E334" t="str">
            <v>m</v>
          </cell>
        </row>
        <row r="335">
          <cell r="A335" t="str">
            <v>2 S 03 411 62</v>
          </cell>
          <cell r="B335" t="str">
            <v>Tub.ar comp.D=2,2 m prof.12/18 m lâmina d'água LF</v>
          </cell>
          <cell r="E335" t="str">
            <v>m</v>
          </cell>
        </row>
        <row r="336">
          <cell r="A336" t="str">
            <v>2 S 03 411 63</v>
          </cell>
          <cell r="B336" t="str">
            <v>Tub.ar comp.D=2,2 m prof.18/24 m lâmina d'água LF</v>
          </cell>
          <cell r="E336" t="str">
            <v>m</v>
          </cell>
        </row>
        <row r="337">
          <cell r="A337" t="str">
            <v>2 S 03 411 64</v>
          </cell>
          <cell r="B337" t="str">
            <v>Tub.ar comp.D=2,2 m prof.24/27 m lâmina d'água LF</v>
          </cell>
          <cell r="E337" t="str">
            <v>m</v>
          </cell>
        </row>
        <row r="338">
          <cell r="A338" t="str">
            <v>2 S 03 411 65</v>
          </cell>
          <cell r="B338" t="str">
            <v>Tub.ar comp.D=2,2 m prof.27/31m lâmina d'água LF</v>
          </cell>
          <cell r="E338" t="str">
            <v>m</v>
          </cell>
        </row>
        <row r="339">
          <cell r="A339" t="str">
            <v>2 S 03 412 01</v>
          </cell>
          <cell r="B339" t="str">
            <v>Esc.p/alarg. base tub.ar comp.prof. até 12 m LF</v>
          </cell>
          <cell r="E339" t="str">
            <v>m3</v>
          </cell>
        </row>
        <row r="340">
          <cell r="A340" t="str">
            <v>2 S 03 412 02</v>
          </cell>
          <cell r="B340" t="str">
            <v>Esc.p/alarg. base tub.ar comp.prof.12/18 m LF</v>
          </cell>
          <cell r="E340" t="str">
            <v>m3</v>
          </cell>
        </row>
        <row r="341">
          <cell r="A341" t="str">
            <v>2 S 03 412 03</v>
          </cell>
          <cell r="B341" t="str">
            <v>Esc.p/alarg. base tub.ar comp.prof.18/24 m LF</v>
          </cell>
          <cell r="E341" t="str">
            <v>m3</v>
          </cell>
        </row>
        <row r="342">
          <cell r="A342" t="str">
            <v>2 S 03 412 04</v>
          </cell>
          <cell r="B342" t="str">
            <v>Esc.p/alarg. base tub.ar comp.prof.24/27 m LF</v>
          </cell>
          <cell r="E342" t="str">
            <v>m3</v>
          </cell>
        </row>
        <row r="343">
          <cell r="A343" t="str">
            <v>2 S 03 412 05</v>
          </cell>
          <cell r="B343" t="str">
            <v>Esc.p/alarg. base tub.ar comp.prof.27/31m LF</v>
          </cell>
          <cell r="E343" t="str">
            <v>m3</v>
          </cell>
        </row>
        <row r="344">
          <cell r="A344" t="str">
            <v>2 S 03 412 11</v>
          </cell>
          <cell r="B344" t="str">
            <v>Forn.lanç.conc. base tub.ar comp.até 12m LF</v>
          </cell>
          <cell r="E344" t="str">
            <v>m3</v>
          </cell>
        </row>
        <row r="345">
          <cell r="A345" t="str">
            <v>2 S 03 412 12</v>
          </cell>
          <cell r="B345" t="str">
            <v>Forn.lanc.conc.base tub.ar comp.prof.12/18m LF</v>
          </cell>
          <cell r="E345" t="str">
            <v>m3</v>
          </cell>
        </row>
        <row r="346">
          <cell r="A346" t="str">
            <v>2 S 03 412 13</v>
          </cell>
          <cell r="B346" t="str">
            <v>Forn.lanç.conc.base tub.ar comp.prof.18/24m LF</v>
          </cell>
          <cell r="E346" t="str">
            <v>m3</v>
          </cell>
        </row>
        <row r="347">
          <cell r="A347" t="str">
            <v>2 S 03 412 14</v>
          </cell>
          <cell r="B347" t="str">
            <v>Forn.lanç.conc.base tub.ar comp.prof.24/27m LF</v>
          </cell>
          <cell r="E347" t="str">
            <v>m3</v>
          </cell>
        </row>
        <row r="348">
          <cell r="A348" t="str">
            <v>2 S 03 412 15</v>
          </cell>
          <cell r="B348" t="str">
            <v>Forn.lanç.conc.base tub.ar comp.prof. 27/31m LF</v>
          </cell>
          <cell r="E348" t="str">
            <v>m3</v>
          </cell>
        </row>
        <row r="349">
          <cell r="A349" t="str">
            <v>2 S 03 510 00</v>
          </cell>
          <cell r="B349" t="str">
            <v>Aparelho apoio em neoprene fretado-forn. e aplic.</v>
          </cell>
          <cell r="E349" t="str">
            <v>kg</v>
          </cell>
        </row>
        <row r="350">
          <cell r="A350" t="str">
            <v>2 S 03 700 01</v>
          </cell>
          <cell r="B350" t="str">
            <v>Fabricação guarda-corpo tipo GM, moldado no local</v>
          </cell>
          <cell r="E350" t="str">
            <v>m</v>
          </cell>
        </row>
        <row r="351">
          <cell r="A351" t="str">
            <v>2 S 03 920 01</v>
          </cell>
          <cell r="B351" t="str">
            <v>Abertura concretagem bases tubulões céu aberto</v>
          </cell>
          <cell r="E351" t="str">
            <v>m3</v>
          </cell>
        </row>
        <row r="352">
          <cell r="A352" t="str">
            <v>2 S 03 930 00</v>
          </cell>
          <cell r="B352" t="str">
            <v>Junta de cantoneira</v>
          </cell>
          <cell r="E352" t="str">
            <v>m</v>
          </cell>
        </row>
        <row r="353">
          <cell r="A353" t="str">
            <v>2 S 03 940 00</v>
          </cell>
          <cell r="B353" t="str">
            <v>Compactação manual</v>
          </cell>
          <cell r="E353" t="str">
            <v>m3</v>
          </cell>
        </row>
        <row r="354">
          <cell r="A354" t="str">
            <v>2 S 03 940 01</v>
          </cell>
          <cell r="B354" t="str">
            <v>Reaterro e compactação</v>
          </cell>
          <cell r="E354" t="str">
            <v>m3</v>
          </cell>
        </row>
        <row r="355">
          <cell r="A355" t="str">
            <v>2 S 03 951 01</v>
          </cell>
          <cell r="B355" t="str">
            <v>Pintura com nata de cimento</v>
          </cell>
          <cell r="E355" t="str">
            <v>m2</v>
          </cell>
        </row>
        <row r="356">
          <cell r="A356" t="str">
            <v>2 S 03 990 01</v>
          </cell>
          <cell r="B356" t="str">
            <v>Confecção e colocação cabo 4 cord de 12,7 mm - MAC</v>
          </cell>
          <cell r="E356" t="str">
            <v>kg</v>
          </cell>
        </row>
        <row r="357">
          <cell r="A357" t="str">
            <v>2 S 03 990 02</v>
          </cell>
          <cell r="B357" t="str">
            <v>Confecção e colocação cabo 6 cord de 12,7 mm - MAC</v>
          </cell>
          <cell r="E357" t="str">
            <v>kg</v>
          </cell>
        </row>
        <row r="358">
          <cell r="A358" t="str">
            <v>2 S 03 990 03</v>
          </cell>
          <cell r="B358" t="str">
            <v>Confecção e colocação cabo 7 cord de 12,7 mm - MAC</v>
          </cell>
          <cell r="E358" t="str">
            <v>kg</v>
          </cell>
        </row>
        <row r="359">
          <cell r="A359" t="str">
            <v>2 S 03 990 04</v>
          </cell>
          <cell r="B359" t="str">
            <v>Confecção e colocação cabo 12 cord de 12,7 mm -MAC</v>
          </cell>
          <cell r="E359" t="str">
            <v>kg</v>
          </cell>
        </row>
        <row r="360">
          <cell r="A360" t="str">
            <v>2 S 03 990 05</v>
          </cell>
          <cell r="B360" t="str">
            <v>Confecção e colocação cabo 4 cord. D=12,7mm FREYSS</v>
          </cell>
          <cell r="E360" t="str">
            <v>kg</v>
          </cell>
        </row>
        <row r="361">
          <cell r="A361" t="str">
            <v>2 S 03 990 06</v>
          </cell>
          <cell r="B361" t="str">
            <v>Confecção e colocação cabo 6 cord. D=12,7mm FREYSS</v>
          </cell>
          <cell r="E361" t="str">
            <v>kg</v>
          </cell>
        </row>
        <row r="362">
          <cell r="A362" t="str">
            <v>2 S 03 990 07</v>
          </cell>
          <cell r="B362" t="str">
            <v>Confecção e colocação cabo 7 cord. D=12,7mm FREYSS</v>
          </cell>
          <cell r="E362" t="str">
            <v>kg</v>
          </cell>
        </row>
        <row r="363">
          <cell r="A363" t="str">
            <v>2 S 03 990 08</v>
          </cell>
          <cell r="B363" t="str">
            <v>Confecção e colocação cabo 12cord. D=12,7mm FREYSS</v>
          </cell>
          <cell r="E363" t="str">
            <v>kg</v>
          </cell>
        </row>
        <row r="364">
          <cell r="A364" t="str">
            <v>2 S 03 991 01</v>
          </cell>
          <cell r="B364" t="str">
            <v>Dreno de PVC D=75 mm</v>
          </cell>
          <cell r="E364" t="str">
            <v>und</v>
          </cell>
        </row>
        <row r="365">
          <cell r="A365" t="str">
            <v>2 S 03 991 02</v>
          </cell>
          <cell r="B365" t="str">
            <v>Dreno de PVC D=100 mm</v>
          </cell>
          <cell r="E365" t="str">
            <v>und</v>
          </cell>
        </row>
        <row r="366">
          <cell r="A366" t="str">
            <v>2 S 03 999 01</v>
          </cell>
          <cell r="B366" t="str">
            <v>Protensão e injeção cabo 4 cord. D=12,7 mm - MAC</v>
          </cell>
          <cell r="E366" t="str">
            <v>und</v>
          </cell>
        </row>
        <row r="367">
          <cell r="A367" t="str">
            <v>2 S 03 999 02</v>
          </cell>
          <cell r="B367" t="str">
            <v>Protensão e injeção cabo 6 cord. D=12,7 mm - MAC</v>
          </cell>
          <cell r="E367" t="str">
            <v>und</v>
          </cell>
        </row>
        <row r="368">
          <cell r="A368" t="str">
            <v>2 S 03 999 03</v>
          </cell>
          <cell r="B368" t="str">
            <v>Protensão e injeção cabo 7 cord. D=12,7 mm - MAC</v>
          </cell>
          <cell r="E368" t="str">
            <v>und</v>
          </cell>
        </row>
        <row r="369">
          <cell r="A369" t="str">
            <v>2 S 03 999 04</v>
          </cell>
          <cell r="B369" t="str">
            <v>Protensão e injeção cabo 12 cord. D=12,7 mm - MAC</v>
          </cell>
          <cell r="E369" t="str">
            <v>und</v>
          </cell>
        </row>
        <row r="370">
          <cell r="A370" t="str">
            <v>2 S 03 999 05</v>
          </cell>
          <cell r="B370" t="str">
            <v>Protensão e injeção cabo 4 cord. D=12,7mm - FREYSS</v>
          </cell>
          <cell r="E370" t="str">
            <v>und</v>
          </cell>
        </row>
        <row r="371">
          <cell r="A371" t="str">
            <v>2 S 03 999 06</v>
          </cell>
          <cell r="B371" t="str">
            <v>Protensão e injeção cabo 6 cord. D=12,7mm - FREYSS</v>
          </cell>
          <cell r="E371" t="str">
            <v>und</v>
          </cell>
        </row>
        <row r="372">
          <cell r="A372" t="str">
            <v>2 S 03 999 07</v>
          </cell>
          <cell r="B372" t="str">
            <v>Protensão e injeção cabo 7 cord. D=12,7mm - FREYSS</v>
          </cell>
          <cell r="E372" t="str">
            <v>und</v>
          </cell>
        </row>
        <row r="373">
          <cell r="A373" t="str">
            <v>2 S 03 999 08</v>
          </cell>
          <cell r="B373" t="str">
            <v>Protensão e injeção cabo 12 cord. D=12,7mm FREYSS</v>
          </cell>
          <cell r="E373" t="str">
            <v>und</v>
          </cell>
        </row>
        <row r="374">
          <cell r="A374" t="str">
            <v>2 S 04 000 00</v>
          </cell>
          <cell r="B374" t="str">
            <v>Escavação manual em material de 1a cat</v>
          </cell>
          <cell r="E374" t="str">
            <v>m3</v>
          </cell>
        </row>
        <row r="375">
          <cell r="A375" t="str">
            <v>2 S 04 000 01</v>
          </cell>
          <cell r="B375" t="str">
            <v>Escavação manual reat.compact.mat.1a cat.</v>
          </cell>
          <cell r="E375" t="str">
            <v>m3</v>
          </cell>
        </row>
        <row r="376">
          <cell r="A376" t="str">
            <v>2 S 04 001 00</v>
          </cell>
          <cell r="B376" t="str">
            <v>Escavação mecânica de vala em mat.1a cat.</v>
          </cell>
          <cell r="E376" t="str">
            <v>m3</v>
          </cell>
        </row>
        <row r="377">
          <cell r="A377" t="str">
            <v>2 S 04 001 01</v>
          </cell>
          <cell r="B377" t="str">
            <v>Escavação mecânica reat. e comp. vala mat.1a cat.</v>
          </cell>
          <cell r="E377" t="str">
            <v>m3</v>
          </cell>
        </row>
        <row r="378">
          <cell r="A378" t="str">
            <v>2 S 04 002 01</v>
          </cell>
          <cell r="B378" t="str">
            <v>Perfuração para dreno sub-horizontal mat. 1a cat.</v>
          </cell>
          <cell r="E378" t="str">
            <v>m</v>
          </cell>
        </row>
        <row r="379">
          <cell r="A379" t="str">
            <v>2 S 04 010 00</v>
          </cell>
          <cell r="B379" t="str">
            <v>Escavação manual material 2a categoria</v>
          </cell>
          <cell r="E379" t="str">
            <v>m3</v>
          </cell>
        </row>
        <row r="380">
          <cell r="A380" t="str">
            <v>2 S 04 010 01</v>
          </cell>
          <cell r="B380" t="str">
            <v>Escavação manual reat.compactação em mat.2a cat.</v>
          </cell>
          <cell r="E380" t="str">
            <v>m3</v>
          </cell>
        </row>
        <row r="381">
          <cell r="A381" t="str">
            <v>2 S 04 011 00</v>
          </cell>
          <cell r="B381" t="str">
            <v>Escavação mecânica de vala em mat. 2a categoria</v>
          </cell>
          <cell r="E381" t="str">
            <v>m3</v>
          </cell>
        </row>
        <row r="382">
          <cell r="A382" t="str">
            <v>2 S 04 011 01</v>
          </cell>
          <cell r="B382" t="str">
            <v>Escavação mecânica reat.compact. vala mat.2a cat.</v>
          </cell>
          <cell r="E382" t="str">
            <v>m3</v>
          </cell>
        </row>
        <row r="383">
          <cell r="A383" t="str">
            <v>2 S 04 012 01</v>
          </cell>
          <cell r="B383" t="str">
            <v>Perfuração para dreno sub-horizontal mat 2a cat.</v>
          </cell>
          <cell r="E383" t="str">
            <v>m</v>
          </cell>
        </row>
        <row r="384">
          <cell r="A384" t="str">
            <v>2 S 04 020 00</v>
          </cell>
          <cell r="B384" t="str">
            <v>Escavação em vala material de 3a categoria</v>
          </cell>
          <cell r="E384" t="str">
            <v>m3</v>
          </cell>
        </row>
        <row r="385">
          <cell r="A385" t="str">
            <v>2 S 04 100 01</v>
          </cell>
          <cell r="B385" t="str">
            <v>Corpo BSTC D=0,60m</v>
          </cell>
          <cell r="E385" t="str">
            <v>m</v>
          </cell>
        </row>
        <row r="386">
          <cell r="A386" t="str">
            <v>2 S 04 100 02</v>
          </cell>
          <cell r="B386" t="str">
            <v>Corpo BSTC D=0,80m</v>
          </cell>
          <cell r="E386" t="str">
            <v>m</v>
          </cell>
        </row>
        <row r="387">
          <cell r="A387" t="str">
            <v>2 S 04 100 03</v>
          </cell>
          <cell r="B387" t="str">
            <v>Corpo BSTC D=1,00m</v>
          </cell>
          <cell r="E387" t="str">
            <v>m</v>
          </cell>
        </row>
        <row r="388">
          <cell r="A388" t="str">
            <v>2 S 04 100 04</v>
          </cell>
          <cell r="B388" t="str">
            <v>Corpo BSTC D=1,20m</v>
          </cell>
          <cell r="E388" t="str">
            <v>m</v>
          </cell>
        </row>
        <row r="389">
          <cell r="A389" t="str">
            <v>2 S 04 100 05</v>
          </cell>
          <cell r="B389" t="str">
            <v>Corpo BSTC D=1,50m</v>
          </cell>
          <cell r="E389" t="str">
            <v>m</v>
          </cell>
        </row>
        <row r="390">
          <cell r="A390" t="str">
            <v>2 S 04 101 01</v>
          </cell>
          <cell r="B390" t="str">
            <v>Boca BSTC D=0,60 m normal</v>
          </cell>
          <cell r="E390" t="str">
            <v>und</v>
          </cell>
        </row>
        <row r="391">
          <cell r="A391" t="str">
            <v>2 S 04 101 02</v>
          </cell>
          <cell r="B391" t="str">
            <v>Boca BSTC D=0,80m normal</v>
          </cell>
          <cell r="E391" t="str">
            <v>und</v>
          </cell>
        </row>
        <row r="392">
          <cell r="A392" t="str">
            <v>2 S 04 101 03</v>
          </cell>
          <cell r="B392" t="str">
            <v>Boca BSTC D=1,00m normal</v>
          </cell>
          <cell r="E392" t="str">
            <v>und</v>
          </cell>
        </row>
        <row r="393">
          <cell r="A393" t="str">
            <v>2 S 04 101 04</v>
          </cell>
          <cell r="B393" t="str">
            <v>Boca BSTC D=1,20m normal</v>
          </cell>
          <cell r="E393" t="str">
            <v>und</v>
          </cell>
        </row>
        <row r="394">
          <cell r="A394" t="str">
            <v>2 S 04 101 05</v>
          </cell>
          <cell r="B394" t="str">
            <v>Boca BSTC D=1,50m normal</v>
          </cell>
          <cell r="E394" t="str">
            <v>und</v>
          </cell>
        </row>
        <row r="395">
          <cell r="A395" t="str">
            <v>2 S 04 101 06</v>
          </cell>
          <cell r="B395" t="str">
            <v>Boca BSTC D=0,60m - esc.=15</v>
          </cell>
          <cell r="E395" t="str">
            <v>und</v>
          </cell>
        </row>
        <row r="396">
          <cell r="A396" t="str">
            <v>2 S 04 101 07</v>
          </cell>
          <cell r="B396" t="str">
            <v>Boca BSTC D=0,80 m - esc.=15</v>
          </cell>
          <cell r="E396" t="str">
            <v>und</v>
          </cell>
        </row>
        <row r="397">
          <cell r="A397" t="str">
            <v>2 S 04 101 08</v>
          </cell>
          <cell r="B397" t="str">
            <v>Boca BSTC D=1,00 m - esc.=15</v>
          </cell>
          <cell r="E397" t="str">
            <v>und</v>
          </cell>
        </row>
        <row r="398">
          <cell r="A398" t="str">
            <v>2 S 04 101 09</v>
          </cell>
          <cell r="B398" t="str">
            <v>Boca BSTC D=1,20 m - esc.=15</v>
          </cell>
          <cell r="E398" t="str">
            <v>und</v>
          </cell>
        </row>
        <row r="399">
          <cell r="A399" t="str">
            <v>2 S 04 101 10</v>
          </cell>
          <cell r="B399" t="str">
            <v>Boca BSTC D=1,50 m - esc.=15</v>
          </cell>
          <cell r="E399" t="str">
            <v>und</v>
          </cell>
        </row>
        <row r="400">
          <cell r="A400" t="str">
            <v>2 S 04 101 11</v>
          </cell>
          <cell r="B400" t="str">
            <v>Boca BSTC D=0,60 m - esc.=30</v>
          </cell>
          <cell r="E400" t="str">
            <v>und</v>
          </cell>
        </row>
        <row r="401">
          <cell r="A401" t="str">
            <v>2 S 04 101 12</v>
          </cell>
          <cell r="B401" t="str">
            <v>Boca BSTC D=0,80 m - esc.=30</v>
          </cell>
          <cell r="E401" t="str">
            <v>und</v>
          </cell>
        </row>
        <row r="402">
          <cell r="A402" t="str">
            <v>2 S 04 101 13</v>
          </cell>
          <cell r="B402" t="str">
            <v>Boca BSTC D=1,00 m - esc.=30</v>
          </cell>
          <cell r="E402" t="str">
            <v>und</v>
          </cell>
        </row>
        <row r="403">
          <cell r="A403" t="str">
            <v>2 S 04 101 14</v>
          </cell>
          <cell r="B403" t="str">
            <v>Boca BSTC D=1,20 m - esc.=30</v>
          </cell>
          <cell r="E403" t="str">
            <v>und</v>
          </cell>
        </row>
        <row r="404">
          <cell r="A404" t="str">
            <v>2 S 04 101 15</v>
          </cell>
          <cell r="B404" t="str">
            <v>Boca BSTC D=1,50 m - esc.=30</v>
          </cell>
          <cell r="E404" t="str">
            <v>und</v>
          </cell>
        </row>
        <row r="405">
          <cell r="A405" t="str">
            <v>2 S 04 101 16</v>
          </cell>
          <cell r="B405" t="str">
            <v>Boca BSTC D=0,60 m - esc.=45</v>
          </cell>
          <cell r="E405" t="str">
            <v>und</v>
          </cell>
        </row>
        <row r="406">
          <cell r="A406" t="str">
            <v>2 S 04 101 17</v>
          </cell>
          <cell r="B406" t="str">
            <v>Boca BSTC D=0,80 m - esc.=45</v>
          </cell>
          <cell r="E406" t="str">
            <v>und</v>
          </cell>
        </row>
        <row r="407">
          <cell r="A407" t="str">
            <v>2 S 04 101 18</v>
          </cell>
          <cell r="B407" t="str">
            <v>Boca BSTC D=1,00 m - esc.=45</v>
          </cell>
          <cell r="E407" t="str">
            <v>und</v>
          </cell>
        </row>
        <row r="408">
          <cell r="A408" t="str">
            <v>2 S 04 101 19</v>
          </cell>
          <cell r="B408" t="str">
            <v>Boca BSTC D=1,20 m - esc.=45</v>
          </cell>
          <cell r="E408" t="str">
            <v>und</v>
          </cell>
        </row>
        <row r="409">
          <cell r="A409" t="str">
            <v>2 S 04 101 20</v>
          </cell>
          <cell r="B409" t="str">
            <v>Boca BSTC D=1,50 m - esc.=45</v>
          </cell>
          <cell r="E409" t="str">
            <v>und</v>
          </cell>
        </row>
        <row r="410">
          <cell r="A410" t="str">
            <v>2 S 04 110 01</v>
          </cell>
          <cell r="B410" t="str">
            <v>Corpo BDTC D=1,00m</v>
          </cell>
          <cell r="E410" t="str">
            <v>m</v>
          </cell>
        </row>
        <row r="411">
          <cell r="A411" t="str">
            <v>2 S 04 110 02</v>
          </cell>
          <cell r="B411" t="str">
            <v>Corpo BDTC D=1,20m</v>
          </cell>
          <cell r="E411" t="str">
            <v>m</v>
          </cell>
        </row>
        <row r="412">
          <cell r="A412" t="str">
            <v>2 S 04 110 03</v>
          </cell>
          <cell r="B412" t="str">
            <v>Corpo BDTC D=1,50m</v>
          </cell>
          <cell r="E412" t="str">
            <v>m</v>
          </cell>
        </row>
        <row r="413">
          <cell r="A413" t="str">
            <v>2 S 04 111 01</v>
          </cell>
          <cell r="B413" t="str">
            <v>Boca BDTC D=1,00m normal</v>
          </cell>
          <cell r="E413" t="str">
            <v>und</v>
          </cell>
        </row>
        <row r="414">
          <cell r="A414" t="str">
            <v>2 S 04 111 02</v>
          </cell>
          <cell r="B414" t="str">
            <v>Boca BDTC D=1,20m normal</v>
          </cell>
          <cell r="E414" t="str">
            <v>und</v>
          </cell>
        </row>
        <row r="415">
          <cell r="A415" t="str">
            <v>2 S 04 111 03</v>
          </cell>
          <cell r="B415" t="str">
            <v>Boca BDTC D=1,50m normal</v>
          </cell>
          <cell r="E415" t="str">
            <v>und</v>
          </cell>
        </row>
        <row r="416">
          <cell r="A416" t="str">
            <v>2 S 04 111 05</v>
          </cell>
          <cell r="B416" t="str">
            <v>Boca BDTC D=1,00 m - esc.=15</v>
          </cell>
          <cell r="E416" t="str">
            <v>und</v>
          </cell>
        </row>
        <row r="417">
          <cell r="A417" t="str">
            <v>2 S 04 111 06</v>
          </cell>
          <cell r="B417" t="str">
            <v>Boca BDTC D=1,20 m - esc.=15</v>
          </cell>
          <cell r="E417" t="str">
            <v>und</v>
          </cell>
        </row>
        <row r="418">
          <cell r="A418" t="str">
            <v>2 S 04 111 07</v>
          </cell>
          <cell r="B418" t="str">
            <v>Boca BDTC D=1,50 m - esc.=15</v>
          </cell>
          <cell r="E418" t="str">
            <v>und</v>
          </cell>
        </row>
        <row r="419">
          <cell r="A419" t="str">
            <v>2 S 04 111 08</v>
          </cell>
          <cell r="B419" t="str">
            <v>Boca BDTC D=1,00 - esc.=30</v>
          </cell>
          <cell r="E419" t="str">
            <v>und</v>
          </cell>
        </row>
        <row r="420">
          <cell r="A420" t="str">
            <v>2 S 04 111 09</v>
          </cell>
          <cell r="B420" t="str">
            <v>Boca BDTC D=1,20 m - esc.=30</v>
          </cell>
          <cell r="E420" t="str">
            <v>und</v>
          </cell>
        </row>
        <row r="421">
          <cell r="A421" t="str">
            <v>2 S 04 111 10</v>
          </cell>
          <cell r="B421" t="str">
            <v>Boca BDTC D=1,50 m - esc.=30</v>
          </cell>
          <cell r="E421" t="str">
            <v>und</v>
          </cell>
        </row>
        <row r="422">
          <cell r="A422" t="str">
            <v>2 S 04 111 11</v>
          </cell>
          <cell r="B422" t="str">
            <v>Boca BDTC D=1,00 m - esc.=45</v>
          </cell>
          <cell r="E422" t="str">
            <v>und</v>
          </cell>
        </row>
        <row r="423">
          <cell r="A423" t="str">
            <v>2 S 04 111 12</v>
          </cell>
          <cell r="B423" t="str">
            <v>Boca BDTC D=1,20 m - esc.=45</v>
          </cell>
          <cell r="E423" t="str">
            <v>und</v>
          </cell>
        </row>
        <row r="424">
          <cell r="A424" t="str">
            <v>2 S 04 111 13</v>
          </cell>
          <cell r="B424" t="str">
            <v>Boca BDTC D=1,50 m - esc.=45</v>
          </cell>
          <cell r="E424" t="str">
            <v>und</v>
          </cell>
        </row>
        <row r="425">
          <cell r="A425" t="str">
            <v>2 S 04 120 01</v>
          </cell>
          <cell r="B425" t="str">
            <v>Corpo BTTC D=1,00m</v>
          </cell>
          <cell r="E425" t="str">
            <v>m</v>
          </cell>
        </row>
        <row r="426">
          <cell r="A426" t="str">
            <v>2 S 04 120 02</v>
          </cell>
          <cell r="B426" t="str">
            <v>Corpo BTTC D=1,20m</v>
          </cell>
          <cell r="E426" t="str">
            <v>m</v>
          </cell>
        </row>
        <row r="427">
          <cell r="A427" t="str">
            <v>2 S 04 120 03</v>
          </cell>
          <cell r="B427" t="str">
            <v>Corpo BTTC D=1,50m</v>
          </cell>
          <cell r="E427" t="str">
            <v>m</v>
          </cell>
        </row>
        <row r="428">
          <cell r="A428" t="str">
            <v>2 S 04 121 01</v>
          </cell>
          <cell r="B428" t="str">
            <v>Boca BTTC D=1,00m normal</v>
          </cell>
          <cell r="E428" t="str">
            <v>und</v>
          </cell>
        </row>
        <row r="429">
          <cell r="A429" t="str">
            <v>2 S 04 121 02</v>
          </cell>
          <cell r="B429" t="str">
            <v>Boca BTTC D=1,20m normal</v>
          </cell>
          <cell r="E429" t="str">
            <v>und</v>
          </cell>
        </row>
        <row r="430">
          <cell r="A430" t="str">
            <v>2 S 04 121 03</v>
          </cell>
          <cell r="B430" t="str">
            <v>Boca BTTC D=1,50m normal</v>
          </cell>
          <cell r="E430" t="str">
            <v>und</v>
          </cell>
        </row>
        <row r="431">
          <cell r="A431" t="str">
            <v>2 S 04 121 04</v>
          </cell>
          <cell r="B431" t="str">
            <v>Boca BTTC D=1,00 m - esc.=15</v>
          </cell>
          <cell r="E431" t="str">
            <v>und</v>
          </cell>
        </row>
        <row r="432">
          <cell r="A432" t="str">
            <v>2 S 04 121 05</v>
          </cell>
          <cell r="B432" t="str">
            <v>Boca BTTC D=1,20 m - esc.=15</v>
          </cell>
          <cell r="E432" t="str">
            <v>und</v>
          </cell>
        </row>
        <row r="433">
          <cell r="A433" t="str">
            <v>2 S 04 121 06</v>
          </cell>
          <cell r="B433" t="str">
            <v>Boca BTTC D=1,50 m - esc.=15</v>
          </cell>
          <cell r="E433" t="str">
            <v>und</v>
          </cell>
        </row>
        <row r="434">
          <cell r="A434" t="str">
            <v>2 S 04 121 07</v>
          </cell>
          <cell r="B434" t="str">
            <v>Boca BTTC D=1,00 m - esc.=30</v>
          </cell>
          <cell r="E434" t="str">
            <v>und</v>
          </cell>
        </row>
        <row r="435">
          <cell r="A435" t="str">
            <v>2 S 04 121 08</v>
          </cell>
          <cell r="B435" t="str">
            <v>Boca BTTC D=1,20 m - esc.=30</v>
          </cell>
          <cell r="E435" t="str">
            <v>und</v>
          </cell>
        </row>
        <row r="436">
          <cell r="A436" t="str">
            <v>2 S 04 121 09</v>
          </cell>
          <cell r="B436" t="str">
            <v>Boca BTTC D=1,50 m - esc.=30</v>
          </cell>
          <cell r="E436" t="str">
            <v>und</v>
          </cell>
        </row>
        <row r="437">
          <cell r="A437" t="str">
            <v>2 S 04 121 10</v>
          </cell>
          <cell r="B437" t="str">
            <v>Boca BTTC D=1,00 m - esc.=45</v>
          </cell>
          <cell r="E437" t="str">
            <v>und</v>
          </cell>
        </row>
        <row r="438">
          <cell r="A438" t="str">
            <v>2 S 04 121 11</v>
          </cell>
          <cell r="B438" t="str">
            <v>Boca BTTC D=1,20 m - esc.=45</v>
          </cell>
          <cell r="E438" t="str">
            <v>und</v>
          </cell>
        </row>
        <row r="439">
          <cell r="A439" t="str">
            <v>2 S 04 121 12</v>
          </cell>
          <cell r="B439" t="str">
            <v>Boca BTTC D=1,50 m - esc.=45</v>
          </cell>
          <cell r="E439" t="str">
            <v>und</v>
          </cell>
        </row>
        <row r="440">
          <cell r="A440" t="str">
            <v>2 S 04 200 01</v>
          </cell>
          <cell r="B440" t="str">
            <v>Corpo BSCC 1,50 x 1,50 m alt. 0 a 1,00 m</v>
          </cell>
          <cell r="E440" t="str">
            <v>und</v>
          </cell>
        </row>
        <row r="441">
          <cell r="A441" t="str">
            <v>2 S 04 200 02</v>
          </cell>
          <cell r="B441" t="str">
            <v>Corpo BSCC 2,00 x 2,00 m alt. 0 a 1,00 m</v>
          </cell>
          <cell r="E441" t="str">
            <v>und</v>
          </cell>
        </row>
        <row r="442">
          <cell r="A442" t="str">
            <v>2 S 04 200 03</v>
          </cell>
          <cell r="B442" t="str">
            <v>Corpo BSCC 2,50 x 2,50 m alt. 0 a 1,00 m</v>
          </cell>
          <cell r="E442" t="str">
            <v>m</v>
          </cell>
        </row>
        <row r="443">
          <cell r="A443" t="str">
            <v>2 S 04 200 04</v>
          </cell>
          <cell r="B443" t="str">
            <v>Corpo BSCC 3,00 x 3,00 m alt. 0 a 1,00 m</v>
          </cell>
          <cell r="E443" t="str">
            <v>m</v>
          </cell>
        </row>
        <row r="444">
          <cell r="A444" t="str">
            <v>2 S 04 200 05</v>
          </cell>
          <cell r="B444" t="str">
            <v>Corpo BSCC 1,50 x 1,50 m alt. 1,00 a 2,50 m</v>
          </cell>
          <cell r="E444" t="str">
            <v>m</v>
          </cell>
        </row>
        <row r="445">
          <cell r="A445" t="str">
            <v>2 S 04 200 06</v>
          </cell>
          <cell r="B445" t="str">
            <v>Corpo BSCC 2,00 x 2,00 m alt. 1,00 a 2,50 m</v>
          </cell>
          <cell r="E445" t="str">
            <v>m</v>
          </cell>
        </row>
        <row r="446">
          <cell r="A446" t="str">
            <v>2 S 04 200 07</v>
          </cell>
          <cell r="B446" t="str">
            <v>Corpo BSCC 2,50 x 2,50 m alt. 1,00 a 2,50 m</v>
          </cell>
          <cell r="E446" t="str">
            <v>m</v>
          </cell>
        </row>
        <row r="447">
          <cell r="A447" t="str">
            <v>2 S 04 200 08</v>
          </cell>
          <cell r="B447" t="str">
            <v>Corpo BSCC 3,00 x 3,00 m alt. 1,00 a 2,50 m</v>
          </cell>
          <cell r="E447" t="str">
            <v>m</v>
          </cell>
        </row>
        <row r="448">
          <cell r="A448" t="str">
            <v>2 S 04 200 09</v>
          </cell>
          <cell r="B448" t="str">
            <v>Corpo BSCC 1,50 x 1,50 m alt. 2,50 a 5,00 m</v>
          </cell>
          <cell r="E448" t="str">
            <v>m</v>
          </cell>
        </row>
        <row r="449">
          <cell r="A449" t="str">
            <v>2 S 04 200 10</v>
          </cell>
          <cell r="B449" t="str">
            <v>Corpo BSCC 2,00 x 2,00 m alt. 2,50 a 5,00 m</v>
          </cell>
          <cell r="E449" t="str">
            <v>m</v>
          </cell>
        </row>
        <row r="450">
          <cell r="A450" t="str">
            <v>2 S 04 200 11</v>
          </cell>
          <cell r="B450" t="str">
            <v>Corpo BSCC 2,50 x 2,50 m alt. 2,50 a 5,00 m</v>
          </cell>
          <cell r="E450" t="str">
            <v>m</v>
          </cell>
        </row>
        <row r="451">
          <cell r="A451" t="str">
            <v>2 S 04 200 12</v>
          </cell>
          <cell r="B451" t="str">
            <v>Corpo BSCC 3,00 x 3,00 m alt. 2,50 a 5,00 m</v>
          </cell>
          <cell r="E451" t="str">
            <v>m</v>
          </cell>
        </row>
        <row r="452">
          <cell r="A452" t="str">
            <v>2 S 04 200 13</v>
          </cell>
          <cell r="B452" t="str">
            <v>Corpo BSCC 1,50 x 1,50 m alt. 5,00 a 7,50 m</v>
          </cell>
          <cell r="E452" t="str">
            <v>m</v>
          </cell>
        </row>
        <row r="453">
          <cell r="A453" t="str">
            <v>2 S 04 200 14</v>
          </cell>
          <cell r="B453" t="str">
            <v>Corpo BSCC 2,00 x 2,00 m alt. 5,00 a 7,50 m</v>
          </cell>
          <cell r="E453" t="str">
            <v>m</v>
          </cell>
        </row>
        <row r="454">
          <cell r="A454" t="str">
            <v>2 S 04 200 15</v>
          </cell>
          <cell r="B454" t="str">
            <v>Corpo BSCC 2,50 x 2,50 m alt. 5,00 a 7,50 m</v>
          </cell>
          <cell r="E454" t="str">
            <v>m</v>
          </cell>
        </row>
        <row r="455">
          <cell r="A455" t="str">
            <v>2 S 04 200 16</v>
          </cell>
          <cell r="B455" t="str">
            <v>Corpo BSCC 3,00 x 3,00 m alt. 5,00 a 7,50 m</v>
          </cell>
          <cell r="E455" t="str">
            <v>m</v>
          </cell>
        </row>
        <row r="456">
          <cell r="A456" t="str">
            <v>2 S 04 200 17</v>
          </cell>
          <cell r="B456" t="str">
            <v>Corpo BSCC 1,50 x 1,50 m alt. 7,50 a 10,00 m</v>
          </cell>
          <cell r="E456" t="str">
            <v>m</v>
          </cell>
        </row>
        <row r="457">
          <cell r="A457" t="str">
            <v>2 S 04 200 18</v>
          </cell>
          <cell r="B457" t="str">
            <v>Corpo BSCC 2,00 x 2,00 m alt. 7,50 a 10,00 m</v>
          </cell>
          <cell r="E457" t="str">
            <v>m</v>
          </cell>
        </row>
        <row r="458">
          <cell r="A458" t="str">
            <v>2 S 04 200 19</v>
          </cell>
          <cell r="B458" t="str">
            <v>Corpo BSCC 2,50 x 2,50 m alt. 7,50 a 10,00 m</v>
          </cell>
          <cell r="E458" t="str">
            <v>m</v>
          </cell>
        </row>
        <row r="459">
          <cell r="A459" t="str">
            <v>2 S 04 200 20</v>
          </cell>
          <cell r="B459" t="str">
            <v>Corpo BSCC 3,00 x 3,00 m alt. 7,50 a 10,00 m</v>
          </cell>
          <cell r="E459" t="str">
            <v>m</v>
          </cell>
        </row>
        <row r="460">
          <cell r="A460" t="str">
            <v>2 S 04 200 21</v>
          </cell>
          <cell r="B460" t="str">
            <v>Corpo BSCC 1,50 x 1,50 m alt. 10,00 a 12,50 m</v>
          </cell>
          <cell r="E460" t="str">
            <v>m</v>
          </cell>
        </row>
        <row r="461">
          <cell r="A461" t="str">
            <v>2 S 04 200 22</v>
          </cell>
          <cell r="B461" t="str">
            <v>Corpo BSCC 2,00 x 2,00 m alt. 10,00 a 12,50 m</v>
          </cell>
          <cell r="E461" t="str">
            <v>m</v>
          </cell>
        </row>
        <row r="462">
          <cell r="A462" t="str">
            <v>2 S 04 200 23</v>
          </cell>
          <cell r="B462" t="str">
            <v>Corpo BSCC 2,50 x 2,50 m alt. 10,00 a 12,50 m</v>
          </cell>
          <cell r="E462" t="str">
            <v>m</v>
          </cell>
        </row>
        <row r="463">
          <cell r="A463" t="str">
            <v>2 S 04 200 24</v>
          </cell>
          <cell r="B463" t="str">
            <v>Corpo BSCC 3,00 a 3,00 m alt. 10,00 a 12,50 m</v>
          </cell>
          <cell r="E463" t="str">
            <v>m</v>
          </cell>
        </row>
        <row r="464">
          <cell r="A464" t="str">
            <v>2 S 04 200 25</v>
          </cell>
          <cell r="B464" t="str">
            <v>Corpo BSCC 1,50 x 1,50 m alt. 12,50 a 15,00 m</v>
          </cell>
          <cell r="E464" t="str">
            <v>m</v>
          </cell>
        </row>
        <row r="465">
          <cell r="A465" t="str">
            <v>2 S 04 200 26</v>
          </cell>
          <cell r="B465" t="str">
            <v>Corpo BSCC 2,00 a 2,00 m alt. 12,50 a 15,00 m</v>
          </cell>
          <cell r="E465" t="str">
            <v>m</v>
          </cell>
        </row>
        <row r="466">
          <cell r="A466" t="str">
            <v>2 S 04 200 27</v>
          </cell>
          <cell r="B466" t="str">
            <v>Corpo BSCC 2,50 x 2,50 m alt. 12,50 a 15,00 m</v>
          </cell>
          <cell r="E466" t="str">
            <v>m</v>
          </cell>
        </row>
        <row r="467">
          <cell r="A467" t="str">
            <v>2 S 04 200 28</v>
          </cell>
          <cell r="B467" t="str">
            <v>Corpo BSCC 3,00 x 3,00 m alt. 12,50 a 15,00 m</v>
          </cell>
          <cell r="E467" t="str">
            <v>m</v>
          </cell>
        </row>
        <row r="468">
          <cell r="A468" t="str">
            <v>2 S 04 201 01</v>
          </cell>
          <cell r="B468" t="str">
            <v>Boca BSCC 1,50 x 1,50 m normal</v>
          </cell>
          <cell r="E468" t="str">
            <v>und</v>
          </cell>
        </row>
        <row r="469">
          <cell r="A469" t="str">
            <v>2 S 04 201 02</v>
          </cell>
          <cell r="B469" t="str">
            <v>Boca BSCC 2,00 x 2,00 m normal</v>
          </cell>
          <cell r="E469" t="str">
            <v>und</v>
          </cell>
        </row>
        <row r="470">
          <cell r="A470" t="str">
            <v>2 S 04 201 03</v>
          </cell>
          <cell r="B470" t="str">
            <v>Boca BSCC 2,50 x 2,50 m normal</v>
          </cell>
          <cell r="E470" t="str">
            <v>und</v>
          </cell>
        </row>
        <row r="471">
          <cell r="A471" t="str">
            <v>2 S 04 201 04</v>
          </cell>
          <cell r="B471" t="str">
            <v>Boca BSCC 3,00 x 3,00 m normal</v>
          </cell>
          <cell r="E471" t="str">
            <v>und</v>
          </cell>
        </row>
        <row r="472">
          <cell r="A472" t="str">
            <v>2 S 04 201 05</v>
          </cell>
          <cell r="B472" t="str">
            <v>Boca BSCC 1,50 x 1,50 m - esc.=15</v>
          </cell>
          <cell r="E472" t="str">
            <v>und</v>
          </cell>
        </row>
        <row r="473">
          <cell r="A473" t="str">
            <v>2 S 04 201 06</v>
          </cell>
          <cell r="B473" t="str">
            <v>Boca BSCC 2,00 x 2,00 m - esc.=15</v>
          </cell>
          <cell r="E473" t="str">
            <v>und</v>
          </cell>
        </row>
        <row r="474">
          <cell r="A474" t="str">
            <v>2 S 04 201 07</v>
          </cell>
          <cell r="B474" t="str">
            <v>Boca BSCC 2,50 x 2,50 m - esc.=15</v>
          </cell>
          <cell r="E474" t="str">
            <v>und</v>
          </cell>
        </row>
        <row r="475">
          <cell r="A475" t="str">
            <v>2 S 04 201 08</v>
          </cell>
          <cell r="B475" t="str">
            <v>Boca BSCC 3,00 x 3,00 m - esc.=15</v>
          </cell>
          <cell r="E475" t="str">
            <v>und</v>
          </cell>
        </row>
        <row r="476">
          <cell r="A476" t="str">
            <v>2 S 04 201 09</v>
          </cell>
          <cell r="B476" t="str">
            <v>Boca BSCC 1,50 x 1,50 m - esc.=30</v>
          </cell>
          <cell r="E476" t="str">
            <v>und</v>
          </cell>
        </row>
        <row r="477">
          <cell r="A477" t="str">
            <v>2 S 04 201 10</v>
          </cell>
          <cell r="B477" t="str">
            <v>Boca BSCC 2,00 x 2,00 m - esc.=30</v>
          </cell>
          <cell r="E477" t="str">
            <v>und</v>
          </cell>
        </row>
        <row r="478">
          <cell r="A478" t="str">
            <v>2 S 04 201 11</v>
          </cell>
          <cell r="B478" t="str">
            <v>Boca BSCC 2,50 x 2,50 m - esc.=30</v>
          </cell>
          <cell r="E478" t="str">
            <v>und</v>
          </cell>
        </row>
        <row r="479">
          <cell r="A479" t="str">
            <v>2 S 04 201 12</v>
          </cell>
          <cell r="B479" t="str">
            <v>Boca BSCC 3,00 x 3,00 m =esc.=30</v>
          </cell>
          <cell r="E479" t="str">
            <v>und</v>
          </cell>
        </row>
        <row r="480">
          <cell r="A480" t="str">
            <v>2 S 04 201 13</v>
          </cell>
          <cell r="B480" t="str">
            <v>Boca BSCC 1,50 x 1,50 m - esc.=45</v>
          </cell>
          <cell r="E480" t="str">
            <v>und</v>
          </cell>
        </row>
        <row r="481">
          <cell r="A481" t="str">
            <v>2 S 04 201 14</v>
          </cell>
          <cell r="B481" t="str">
            <v>Boca BSCC 2,00 x 2,00 m - esc.=45</v>
          </cell>
          <cell r="E481" t="str">
            <v>und</v>
          </cell>
        </row>
        <row r="482">
          <cell r="A482" t="str">
            <v>2 S 04 201 15</v>
          </cell>
          <cell r="B482" t="str">
            <v>Boca BSCC 2,50 x 2,50 m - esc.=45</v>
          </cell>
          <cell r="E482" t="str">
            <v>und</v>
          </cell>
        </row>
        <row r="483">
          <cell r="A483" t="str">
            <v>2 S 04 201 16</v>
          </cell>
          <cell r="B483" t="str">
            <v>Boca BSCC 3,00 x 3,00 m - esc.=45</v>
          </cell>
          <cell r="E483" t="str">
            <v>und</v>
          </cell>
        </row>
        <row r="484">
          <cell r="A484" t="str">
            <v>2 S 04 210 01</v>
          </cell>
          <cell r="B484" t="str">
            <v>Corpo BDCC 1,50 x 1,50 m alt. 0 a 1,00 m</v>
          </cell>
          <cell r="E484" t="str">
            <v>m</v>
          </cell>
        </row>
        <row r="485">
          <cell r="A485" t="str">
            <v>2 S 04 210 02</v>
          </cell>
          <cell r="B485" t="str">
            <v>Corpo BDCC 2,00 x 2,00 m alt. 0 a 1,00 m</v>
          </cell>
          <cell r="E485" t="str">
            <v>m</v>
          </cell>
        </row>
        <row r="486">
          <cell r="A486" t="str">
            <v>2 S 04 210 03</v>
          </cell>
          <cell r="B486" t="str">
            <v>Corpo BDCC 2,50 x 2,50 m alt. 0 a 1,00 m</v>
          </cell>
          <cell r="E486" t="str">
            <v>m</v>
          </cell>
        </row>
        <row r="487">
          <cell r="A487" t="str">
            <v>2 S 04 210 04</v>
          </cell>
          <cell r="B487" t="str">
            <v>Corpo BDCC 3,00 x 3,00 m alt. 0 a 1,00</v>
          </cell>
          <cell r="E487" t="str">
            <v>m</v>
          </cell>
        </row>
        <row r="488">
          <cell r="A488" t="str">
            <v>2 S 04 210 05</v>
          </cell>
          <cell r="B488" t="str">
            <v>Corpo BDCC 1,50 x 1,50 m alt. 1,00 a 2,50 m</v>
          </cell>
          <cell r="E488" t="str">
            <v>m</v>
          </cell>
        </row>
        <row r="489">
          <cell r="A489" t="str">
            <v>2 S 04 210 06</v>
          </cell>
          <cell r="B489" t="str">
            <v>Corpo BDCC 2,00 x 2,00 m alt. 1,00 a 2,50 m</v>
          </cell>
          <cell r="E489" t="str">
            <v>m</v>
          </cell>
        </row>
        <row r="490">
          <cell r="A490" t="str">
            <v>2 S 04 210 07</v>
          </cell>
          <cell r="B490" t="str">
            <v>Corpo BDCC 2,50 x 2,50 m alt. 1,00 a 2,50 m</v>
          </cell>
          <cell r="E490" t="str">
            <v>m</v>
          </cell>
        </row>
        <row r="491">
          <cell r="A491" t="str">
            <v>2 S 04 210 08</v>
          </cell>
          <cell r="B491" t="str">
            <v>Corpo BDCC 3,00 x 3,00 m alt. 1,00 a 2,50 m</v>
          </cell>
          <cell r="E491" t="str">
            <v>m</v>
          </cell>
        </row>
        <row r="492">
          <cell r="A492" t="str">
            <v>2 S 04 210 09</v>
          </cell>
          <cell r="B492" t="str">
            <v>Corpo BDCC 1,50 x 1,50 m alt. 2,50 a 5,00 m</v>
          </cell>
          <cell r="E492" t="str">
            <v>m</v>
          </cell>
        </row>
        <row r="493">
          <cell r="A493" t="str">
            <v>2 S 04 210 10</v>
          </cell>
          <cell r="B493" t="str">
            <v>Corpo BDCC 2,00 x 2,00 m alt. 2,50 a 5,00 m</v>
          </cell>
          <cell r="E493" t="str">
            <v>m</v>
          </cell>
        </row>
        <row r="494">
          <cell r="A494" t="str">
            <v>2 S 04 210 11</v>
          </cell>
          <cell r="B494" t="str">
            <v>Corpo BDCC 2,50 x 2,50 m alt. 2,50 a 5,00 m</v>
          </cell>
          <cell r="E494" t="str">
            <v>m</v>
          </cell>
        </row>
        <row r="495">
          <cell r="A495" t="str">
            <v>2 S 04 210 12</v>
          </cell>
          <cell r="B495" t="str">
            <v>Corpo BDCC 3,00 x 3,00 m alt. 2,50 a 5,00 m</v>
          </cell>
          <cell r="E495" t="str">
            <v>m</v>
          </cell>
        </row>
        <row r="496">
          <cell r="A496" t="str">
            <v>2 S 04 210 13</v>
          </cell>
          <cell r="B496" t="str">
            <v>Corpo BDCC 1,50 x 1,50 m alt. 5,00 a 7,50 m</v>
          </cell>
          <cell r="E496" t="str">
            <v>m</v>
          </cell>
        </row>
        <row r="497">
          <cell r="A497" t="str">
            <v>2 S 04 210 14</v>
          </cell>
          <cell r="B497" t="str">
            <v>Corpo BDCC 2,00 a 2,00 m alt. 5,00 a 7,50 m</v>
          </cell>
          <cell r="E497" t="str">
            <v>m</v>
          </cell>
        </row>
        <row r="498">
          <cell r="A498" t="str">
            <v>2 S 04 210 15</v>
          </cell>
          <cell r="B498" t="str">
            <v>Corpo BDCC 2,50 x 2,50 m alt. 5,00 a 7,50 m</v>
          </cell>
          <cell r="E498" t="str">
            <v>m</v>
          </cell>
        </row>
        <row r="499">
          <cell r="A499" t="str">
            <v>2 S 04 210 16</v>
          </cell>
          <cell r="B499" t="str">
            <v>Corpo BDCC 3,00 x 3,00 m alt. 5,00 a 7,50 m</v>
          </cell>
          <cell r="E499" t="str">
            <v>m</v>
          </cell>
        </row>
        <row r="500">
          <cell r="A500" t="str">
            <v>2 S 04 210 17</v>
          </cell>
          <cell r="B500" t="str">
            <v>Corpo BDCC 1,50 x 1,50 m alt. 7,50 a 10,00 m</v>
          </cell>
          <cell r="E500" t="str">
            <v>m</v>
          </cell>
        </row>
        <row r="501">
          <cell r="A501" t="str">
            <v>2 S 04 210 18</v>
          </cell>
          <cell r="B501" t="str">
            <v>Corpo BDCC 2,00 x 2,00 m alt. 7,50 a 10,00 m</v>
          </cell>
          <cell r="E501" t="str">
            <v>m</v>
          </cell>
        </row>
        <row r="502">
          <cell r="A502" t="str">
            <v>2 S 04 210 19</v>
          </cell>
          <cell r="B502" t="str">
            <v>Corpo BDCC 2,50 x 2,50 m alt. 7,50 a 10,00 m</v>
          </cell>
          <cell r="E502" t="str">
            <v>m</v>
          </cell>
        </row>
        <row r="503">
          <cell r="A503" t="str">
            <v>2 S 04 210 20</v>
          </cell>
          <cell r="B503" t="str">
            <v>Corpo BDCC 3,00 x 3,00 m alt. 7,50 a 10,00 m</v>
          </cell>
          <cell r="E503" t="str">
            <v>m</v>
          </cell>
        </row>
        <row r="504">
          <cell r="A504" t="str">
            <v>2 S 04 210 21</v>
          </cell>
          <cell r="B504" t="str">
            <v>Corpo BDCC 1,50 x 1,50 m alt. 10,00 a 12,50 m</v>
          </cell>
          <cell r="E504" t="str">
            <v>m</v>
          </cell>
        </row>
        <row r="505">
          <cell r="A505" t="str">
            <v>2 S 04 210 22</v>
          </cell>
          <cell r="B505" t="str">
            <v>Corpo BDCC 2,00 x 2,00 m alt. 10,00 a 12,50 m</v>
          </cell>
          <cell r="E505" t="str">
            <v>m</v>
          </cell>
        </row>
        <row r="506">
          <cell r="A506" t="str">
            <v>2 S 04 210 23</v>
          </cell>
          <cell r="B506" t="str">
            <v>Corpo BDCC 2,50 x 2,50 m alt. 10,00 a 12,50 m</v>
          </cell>
          <cell r="E506" t="str">
            <v>m</v>
          </cell>
        </row>
        <row r="507">
          <cell r="A507" t="str">
            <v>2 S 04 210 24</v>
          </cell>
          <cell r="B507" t="str">
            <v>Corpo BDCC 3,00 x 3,00 m alt. 10,00 a 12,50 m</v>
          </cell>
          <cell r="E507" t="str">
            <v>m</v>
          </cell>
        </row>
        <row r="508">
          <cell r="A508" t="str">
            <v>2 S 04 210 25</v>
          </cell>
          <cell r="B508" t="str">
            <v>Corpo BDCC 1,50 x 1,50 m alt. 12,50 a 15,00 m</v>
          </cell>
          <cell r="E508" t="str">
            <v>m</v>
          </cell>
        </row>
        <row r="509">
          <cell r="A509" t="str">
            <v>2 S 04 210 26</v>
          </cell>
          <cell r="B509" t="str">
            <v>Corpo BDCC 2,00 x 2,00 m alt. 12,50 a 15,00 m</v>
          </cell>
          <cell r="E509" t="str">
            <v>m</v>
          </cell>
        </row>
        <row r="510">
          <cell r="A510" t="str">
            <v>2 S 04 210 27</v>
          </cell>
          <cell r="B510" t="str">
            <v>Corpo BDCC 2,50 x 2,50 m alt. 12,50 a 15,00 m</v>
          </cell>
          <cell r="E510" t="str">
            <v>m</v>
          </cell>
        </row>
        <row r="511">
          <cell r="A511" t="str">
            <v>2 S 04 210 28</v>
          </cell>
          <cell r="B511" t="str">
            <v>Corpo BDCC 3,00 x 3,00 m alt. 12,50 a 15,00 m</v>
          </cell>
          <cell r="E511" t="str">
            <v>m</v>
          </cell>
        </row>
        <row r="512">
          <cell r="A512" t="str">
            <v>2 S 04 211 01</v>
          </cell>
          <cell r="B512" t="str">
            <v>Boca BDCC 1,50 x 1,50 m normal</v>
          </cell>
          <cell r="E512" t="str">
            <v>und</v>
          </cell>
        </row>
        <row r="513">
          <cell r="A513" t="str">
            <v>2 S 04 211 02</v>
          </cell>
          <cell r="B513" t="str">
            <v>Boca BDCC 2,00 x 2,00 m normal</v>
          </cell>
          <cell r="E513" t="str">
            <v>und</v>
          </cell>
        </row>
        <row r="514">
          <cell r="A514" t="str">
            <v>2 S 04 211 03</v>
          </cell>
          <cell r="B514" t="str">
            <v>Boca BDCC 2,50 x 2,50 m normal</v>
          </cell>
          <cell r="E514" t="str">
            <v>und</v>
          </cell>
        </row>
        <row r="515">
          <cell r="A515" t="str">
            <v>2 S 04 211 04</v>
          </cell>
          <cell r="B515" t="str">
            <v>Boca BDCC 3,00 x 3,00 m normal</v>
          </cell>
          <cell r="E515" t="str">
            <v>und</v>
          </cell>
        </row>
        <row r="516">
          <cell r="A516" t="str">
            <v>2 S 04 211 05</v>
          </cell>
          <cell r="B516" t="str">
            <v>Boca BDCC 1,50 x 1,50 m esc.=15</v>
          </cell>
          <cell r="E516" t="str">
            <v>und</v>
          </cell>
        </row>
        <row r="517">
          <cell r="A517" t="str">
            <v>2 S 04 211 06</v>
          </cell>
          <cell r="B517" t="str">
            <v>Boca BDCC 2,00 x 2,00 m esc=15</v>
          </cell>
          <cell r="E517" t="str">
            <v>und</v>
          </cell>
        </row>
        <row r="518">
          <cell r="A518" t="str">
            <v>2 S 04 211 07</v>
          </cell>
          <cell r="B518" t="str">
            <v>Boca BDCC 2,50 x 2,50 m esc=15</v>
          </cell>
          <cell r="E518" t="str">
            <v>und</v>
          </cell>
        </row>
        <row r="519">
          <cell r="A519" t="str">
            <v>2 S 04 211 08</v>
          </cell>
          <cell r="B519" t="str">
            <v>Boca BDCC 3,00 x 3,00 m esc=15</v>
          </cell>
          <cell r="E519" t="str">
            <v>und</v>
          </cell>
        </row>
        <row r="520">
          <cell r="A520" t="str">
            <v>2 S 04 211 09</v>
          </cell>
          <cell r="B520" t="str">
            <v>Boca BDCC 1,50 x 1,50 m - esc.=30</v>
          </cell>
          <cell r="E520" t="str">
            <v>und</v>
          </cell>
        </row>
        <row r="521">
          <cell r="A521" t="str">
            <v>2 S 04 211 10</v>
          </cell>
          <cell r="B521" t="str">
            <v>Boca BDCC 2,00 x 2,00 m esc=30</v>
          </cell>
          <cell r="E521" t="str">
            <v>und</v>
          </cell>
        </row>
        <row r="522">
          <cell r="A522" t="str">
            <v>2 S 04 211 11</v>
          </cell>
          <cell r="B522" t="str">
            <v>Boca BDCC 2,50 x 2,50 m esc.=30</v>
          </cell>
          <cell r="E522" t="str">
            <v>und</v>
          </cell>
        </row>
        <row r="523">
          <cell r="A523" t="str">
            <v>2 S 04 211 12</v>
          </cell>
          <cell r="B523" t="str">
            <v>Boca BDCC 3,00 x 3,00 m esc=30</v>
          </cell>
          <cell r="E523" t="str">
            <v>und</v>
          </cell>
        </row>
        <row r="524">
          <cell r="A524" t="str">
            <v>2 S 04 211 13</v>
          </cell>
          <cell r="B524" t="str">
            <v>Boca BDCC 1,50 x 1,50 m esc=45</v>
          </cell>
          <cell r="E524" t="str">
            <v>und</v>
          </cell>
        </row>
        <row r="525">
          <cell r="A525" t="str">
            <v>2 S 04 211 14</v>
          </cell>
          <cell r="B525" t="str">
            <v>Boca BDCC 2,00 x 2,00 m esc=45</v>
          </cell>
          <cell r="E525" t="str">
            <v>und</v>
          </cell>
        </row>
        <row r="526">
          <cell r="A526" t="str">
            <v>2 S 04 211 15</v>
          </cell>
          <cell r="B526" t="str">
            <v>Boca BDCC 2,50 x 2,50 m esc=45</v>
          </cell>
          <cell r="E526" t="str">
            <v>und</v>
          </cell>
        </row>
        <row r="527">
          <cell r="A527" t="str">
            <v>2 S 04 211 16</v>
          </cell>
          <cell r="B527" t="str">
            <v>Boca BDCC 3,00x3,00m - esc=45</v>
          </cell>
          <cell r="E527" t="str">
            <v>und</v>
          </cell>
        </row>
        <row r="528">
          <cell r="A528" t="str">
            <v>2 S 04 220 01</v>
          </cell>
          <cell r="B528" t="str">
            <v>Corpo BTCC 1,50 x 1,50 m alt. 0 a 1,00 m</v>
          </cell>
          <cell r="E528" t="str">
            <v>m</v>
          </cell>
        </row>
        <row r="529">
          <cell r="A529" t="str">
            <v>2 S 04 220 02</v>
          </cell>
          <cell r="B529" t="str">
            <v>Corpo BTCC 2,00 x 2,00 m alt. 0 a 1,00 m</v>
          </cell>
          <cell r="E529" t="str">
            <v>m</v>
          </cell>
        </row>
        <row r="530">
          <cell r="A530" t="str">
            <v>2 S 04 220 03</v>
          </cell>
          <cell r="B530" t="str">
            <v>Corpo BTCC 2,50 x 2,50 m alt. 0 a 1,00 m</v>
          </cell>
          <cell r="E530" t="str">
            <v>m</v>
          </cell>
        </row>
        <row r="531">
          <cell r="A531" t="str">
            <v>2 S 04 220 04</v>
          </cell>
          <cell r="B531" t="str">
            <v>Corpo BTCC 3,00 x 3,00 m alt. 0 a 1,00 m</v>
          </cell>
          <cell r="E531" t="str">
            <v>m</v>
          </cell>
        </row>
        <row r="532">
          <cell r="A532" t="str">
            <v>2 S 04 220 05</v>
          </cell>
          <cell r="B532" t="str">
            <v>Corpo BTCC 1,50 x 1,50 m alt. 1,00 a 2,50 m</v>
          </cell>
          <cell r="E532" t="str">
            <v>m</v>
          </cell>
        </row>
        <row r="533">
          <cell r="A533" t="str">
            <v>2 S 04 220 06</v>
          </cell>
          <cell r="B533" t="str">
            <v>Corpo BTCC 2,00 x 2,00 m alt. 1,00 a 2,50 m</v>
          </cell>
          <cell r="E533" t="str">
            <v>m</v>
          </cell>
        </row>
        <row r="534">
          <cell r="A534" t="str">
            <v>2 S 04 220 07</v>
          </cell>
          <cell r="B534" t="str">
            <v>Corpo BTCC 2,50 a 2,50 m alt. 1,00 a 2,50 m</v>
          </cell>
          <cell r="E534" t="str">
            <v>m</v>
          </cell>
        </row>
        <row r="535">
          <cell r="A535" t="str">
            <v>2 S 04 220 08</v>
          </cell>
          <cell r="B535" t="str">
            <v>Corpo BTCC 3,00 x 3,00 m alt. 1,00 a 2,50 m</v>
          </cell>
          <cell r="E535" t="str">
            <v>m</v>
          </cell>
        </row>
        <row r="536">
          <cell r="A536" t="str">
            <v>2 S 04 220 09</v>
          </cell>
          <cell r="B536" t="str">
            <v>Corpo BTCC 1,50 x 1,50 m alt. 2,50 a 5,00 m</v>
          </cell>
          <cell r="E536" t="str">
            <v>m</v>
          </cell>
        </row>
        <row r="537">
          <cell r="A537" t="str">
            <v>2 S 04 220 10</v>
          </cell>
          <cell r="B537" t="str">
            <v>Corpo BTCC 2,00 x 2,00 m alt. 2,50 a 5,00 m</v>
          </cell>
          <cell r="E537" t="str">
            <v>m</v>
          </cell>
        </row>
        <row r="538">
          <cell r="A538" t="str">
            <v>2 S 04 220 11</v>
          </cell>
          <cell r="B538" t="str">
            <v>Corpo BTCC 2,50 x 2,50 m alt. 2,50 a 5,00 m</v>
          </cell>
          <cell r="E538" t="str">
            <v>m</v>
          </cell>
        </row>
        <row r="539">
          <cell r="A539" t="str">
            <v>2 S 04 220 12</v>
          </cell>
          <cell r="B539" t="str">
            <v>Corpo BTCC 3,00 x 3,00 m alt. 2,50 a 5,00 m</v>
          </cell>
          <cell r="E539" t="str">
            <v>m</v>
          </cell>
        </row>
        <row r="540">
          <cell r="A540" t="str">
            <v>2 S 04 220 13</v>
          </cell>
          <cell r="B540" t="str">
            <v>Corpo BTCC 1,50 x 1,50 m alt. 5,00 a 7,50 m</v>
          </cell>
          <cell r="E540" t="str">
            <v>m</v>
          </cell>
        </row>
        <row r="541">
          <cell r="A541" t="str">
            <v>2 S 04 220 14</v>
          </cell>
          <cell r="B541" t="str">
            <v>Corpo BTCC 2,00 x 2,00 m alt. 5,00 a 7,50 m</v>
          </cell>
          <cell r="E541" t="str">
            <v>m</v>
          </cell>
        </row>
        <row r="542">
          <cell r="A542" t="str">
            <v>2 S 04 220 15</v>
          </cell>
          <cell r="B542" t="str">
            <v>Corpo BTCC 2,50 x 2,50 m alt. 5,00 a 7,50 m</v>
          </cell>
          <cell r="E542" t="str">
            <v>m</v>
          </cell>
        </row>
        <row r="543">
          <cell r="A543" t="str">
            <v>2 S 04 220 16</v>
          </cell>
          <cell r="B543" t="str">
            <v>Corpo BTCC 3,00 x 3,00 m alt. 5,00 a 7,50 m</v>
          </cell>
          <cell r="E543" t="str">
            <v>m</v>
          </cell>
        </row>
        <row r="544">
          <cell r="A544" t="str">
            <v>2 S 04 220 17</v>
          </cell>
          <cell r="B544" t="str">
            <v>Corpo BTCC 1,50 x 1,50 m alt. 7,50 a 10,00 m</v>
          </cell>
          <cell r="E544" t="str">
            <v>m</v>
          </cell>
        </row>
        <row r="545">
          <cell r="A545" t="str">
            <v>2 S 04 220 18</v>
          </cell>
          <cell r="B545" t="str">
            <v>Corpo BTCC 2,00 x 2,00 m alt. 7,50 m a 10,00 m</v>
          </cell>
          <cell r="E545" t="str">
            <v>m</v>
          </cell>
        </row>
        <row r="546">
          <cell r="A546" t="str">
            <v>2 S 04 220 19</v>
          </cell>
          <cell r="B546" t="str">
            <v>Corpo BTCC 2,50 x 2,50 m alt. 7,50 a 10,00 m</v>
          </cell>
          <cell r="E546" t="str">
            <v>m</v>
          </cell>
        </row>
        <row r="547">
          <cell r="A547" t="str">
            <v>2 S 04 220 20</v>
          </cell>
          <cell r="B547" t="str">
            <v>Corpo BTCC 3,00 x 3,00 m alt 7,50 a 10,00 m</v>
          </cell>
          <cell r="E547" t="str">
            <v>m</v>
          </cell>
        </row>
        <row r="548">
          <cell r="A548" t="str">
            <v>2 S 04 220 21</v>
          </cell>
          <cell r="B548" t="str">
            <v>Corpo BTCC 1,50 x 1,50 m alt. 10,00 a 12,50 m</v>
          </cell>
          <cell r="E548" t="str">
            <v>m</v>
          </cell>
        </row>
        <row r="549">
          <cell r="A549" t="str">
            <v>2 S 04 220 22</v>
          </cell>
          <cell r="B549" t="str">
            <v>Corpo BTCC 2,00 x 2,00 m alt. 10,00 a 12,50 m</v>
          </cell>
          <cell r="E549" t="str">
            <v>m</v>
          </cell>
        </row>
        <row r="550">
          <cell r="A550" t="str">
            <v>2 S 04 220 23</v>
          </cell>
          <cell r="B550" t="str">
            <v>Corpo BTCC 2,50 x 2,50 m alt. 10,00 a 12,50 m</v>
          </cell>
          <cell r="E550" t="str">
            <v>m</v>
          </cell>
        </row>
        <row r="551">
          <cell r="A551" t="str">
            <v>2 S 04 220 24</v>
          </cell>
          <cell r="B551" t="str">
            <v>Corpo BTCC 3,00 x 3,00 m alt. 10,00 a 12,50 m</v>
          </cell>
          <cell r="E551" t="str">
            <v>m</v>
          </cell>
        </row>
        <row r="552">
          <cell r="A552" t="str">
            <v>2 S 04 220 25</v>
          </cell>
          <cell r="B552" t="str">
            <v>Corpo BTCC 1,50 x 1,50 m alt. 12,50 a 15,00 m</v>
          </cell>
          <cell r="E552" t="str">
            <v>m</v>
          </cell>
        </row>
        <row r="553">
          <cell r="A553" t="str">
            <v>2 S 04 220 26</v>
          </cell>
          <cell r="B553" t="str">
            <v>Corpo BTCC 2,00 x 2,00 m alt. 12,50 a 15,00 m</v>
          </cell>
          <cell r="E553" t="str">
            <v>m</v>
          </cell>
        </row>
        <row r="554">
          <cell r="A554" t="str">
            <v>2 S 04 220 27</v>
          </cell>
          <cell r="B554" t="str">
            <v>Corpo BTCC 2,50 x 2,50 m alt. 12,50 a 15,00 m</v>
          </cell>
          <cell r="E554" t="str">
            <v>m</v>
          </cell>
        </row>
        <row r="555">
          <cell r="A555" t="str">
            <v>2 S 04 220 28</v>
          </cell>
          <cell r="B555" t="str">
            <v>Corpo BTCC 3,00 x 3,00 m alt. 12,50 a 15,00 m</v>
          </cell>
          <cell r="E555" t="str">
            <v>m</v>
          </cell>
        </row>
        <row r="556">
          <cell r="A556" t="str">
            <v>2 S 04 221 01</v>
          </cell>
          <cell r="B556" t="str">
            <v>Boca BTCC 1,50 x 1,50 m normal</v>
          </cell>
          <cell r="E556" t="str">
            <v>und</v>
          </cell>
        </row>
        <row r="557">
          <cell r="A557" t="str">
            <v>2 S 04 221 02</v>
          </cell>
          <cell r="B557" t="str">
            <v>Boca BTCC 2,00 x 2,00 m normal</v>
          </cell>
          <cell r="E557" t="str">
            <v>und</v>
          </cell>
        </row>
        <row r="558">
          <cell r="A558" t="str">
            <v>2 S 04 221 03</v>
          </cell>
          <cell r="B558" t="str">
            <v>Boca BTCC 2,50 x 2,50 m normal</v>
          </cell>
          <cell r="E558" t="str">
            <v>und</v>
          </cell>
        </row>
        <row r="559">
          <cell r="A559" t="str">
            <v>2 S 04 221 04</v>
          </cell>
          <cell r="B559" t="str">
            <v>Boca BTCC 3,00 x 3,00 m normal</v>
          </cell>
          <cell r="E559" t="str">
            <v>und</v>
          </cell>
        </row>
        <row r="560">
          <cell r="A560" t="str">
            <v>2 S 04 221 05</v>
          </cell>
          <cell r="B560" t="str">
            <v>Boca BTCC 1,50 x 1,50 m esc=15</v>
          </cell>
          <cell r="E560" t="str">
            <v>und</v>
          </cell>
        </row>
        <row r="561">
          <cell r="A561" t="str">
            <v>2 S 04 221 06</v>
          </cell>
          <cell r="B561" t="str">
            <v>Boca BTCC 2,00 x 2,00 m esc=15</v>
          </cell>
          <cell r="E561" t="str">
            <v>und</v>
          </cell>
        </row>
        <row r="562">
          <cell r="A562" t="str">
            <v>2 S 04 221 07</v>
          </cell>
          <cell r="B562" t="str">
            <v>Boca BTCC 2,50 x 2,50 m esc=15</v>
          </cell>
          <cell r="E562" t="str">
            <v>und</v>
          </cell>
        </row>
        <row r="563">
          <cell r="A563" t="str">
            <v>2 S 04 221 08</v>
          </cell>
          <cell r="B563" t="str">
            <v>Boca BTCC 3,00 x 3,00 m esc=15</v>
          </cell>
          <cell r="E563" t="str">
            <v>und</v>
          </cell>
        </row>
        <row r="564">
          <cell r="A564" t="str">
            <v>2 S 04 221 09</v>
          </cell>
          <cell r="B564" t="str">
            <v>Boca BTCC 1,50 x 1,50 m esc=30</v>
          </cell>
          <cell r="E564" t="str">
            <v>und</v>
          </cell>
        </row>
        <row r="565">
          <cell r="A565" t="str">
            <v>2 S 04 221 10</v>
          </cell>
          <cell r="B565" t="str">
            <v>Boca BTCC 2,00 x 2,00 m exc.=30</v>
          </cell>
          <cell r="E565" t="str">
            <v>und</v>
          </cell>
        </row>
        <row r="566">
          <cell r="A566" t="str">
            <v>2 S 04 221 11</v>
          </cell>
          <cell r="B566" t="str">
            <v>Boca BTCC 2,50 x 2,50 m esc=30</v>
          </cell>
          <cell r="E566" t="str">
            <v>und</v>
          </cell>
        </row>
        <row r="567">
          <cell r="A567" t="str">
            <v>2 S 04 221 12</v>
          </cell>
          <cell r="B567" t="str">
            <v>Boca BTCC 3,00 x 3,00 m esc=30</v>
          </cell>
          <cell r="E567" t="str">
            <v>und</v>
          </cell>
        </row>
        <row r="568">
          <cell r="A568" t="str">
            <v>2 S 04 221 13</v>
          </cell>
          <cell r="B568" t="str">
            <v>Boca BTCC 1,50 x 1,50 m esc.=45</v>
          </cell>
          <cell r="E568" t="str">
            <v>und</v>
          </cell>
        </row>
        <row r="569">
          <cell r="A569" t="str">
            <v>2 S 04 221 14</v>
          </cell>
          <cell r="B569" t="str">
            <v>Boca BTCC 2,00 x 2,00 m esc=45</v>
          </cell>
          <cell r="E569" t="str">
            <v>und</v>
          </cell>
        </row>
        <row r="570">
          <cell r="A570" t="str">
            <v>2 S 04 221 15</v>
          </cell>
          <cell r="B570" t="str">
            <v>Boca BTCC 2,50 x 2,50 m esc=45</v>
          </cell>
          <cell r="E570" t="str">
            <v>und</v>
          </cell>
        </row>
        <row r="571">
          <cell r="A571" t="str">
            <v>2 S 04 221 16</v>
          </cell>
          <cell r="B571" t="str">
            <v>Boca BTCC 3,00 x 3,00 m esc=45</v>
          </cell>
          <cell r="E571" t="str">
            <v>und</v>
          </cell>
        </row>
        <row r="572">
          <cell r="A572" t="str">
            <v>2 S 04 300 16</v>
          </cell>
          <cell r="B572" t="str">
            <v>Bueiro met. chapas múltiplas D=1,60 m galv.</v>
          </cell>
          <cell r="E572" t="str">
            <v>m</v>
          </cell>
        </row>
        <row r="573">
          <cell r="A573" t="str">
            <v>2 S 04 300 20</v>
          </cell>
          <cell r="B573" t="str">
            <v>Bueiro met.chapas múltiplas D=2,00 m galv.</v>
          </cell>
          <cell r="E573" t="str">
            <v>m</v>
          </cell>
        </row>
        <row r="574">
          <cell r="A574" t="str">
            <v>2 S 04 301 16</v>
          </cell>
          <cell r="B574" t="str">
            <v>Bueiro met. chapas múltiplas D=1,60 m rev. epoxy</v>
          </cell>
          <cell r="E574" t="str">
            <v>m</v>
          </cell>
        </row>
        <row r="575">
          <cell r="A575" t="str">
            <v>2 S 04 301 20</v>
          </cell>
          <cell r="B575" t="str">
            <v>Bueiro met. chapa múltipla D=2,00 m rev. epoxy</v>
          </cell>
          <cell r="E575" t="str">
            <v>m</v>
          </cell>
        </row>
        <row r="576">
          <cell r="A576" t="str">
            <v>2 S 04 310 16</v>
          </cell>
          <cell r="B576" t="str">
            <v>Bueiro met.s/ interrupção tráf. D=1,60m galv.</v>
          </cell>
          <cell r="E576" t="str">
            <v>m</v>
          </cell>
        </row>
        <row r="577">
          <cell r="A577" t="str">
            <v>2 S 04 310 20</v>
          </cell>
          <cell r="B577" t="str">
            <v>Bueiro met.s/ interrupção tráf. D=2,00m galv.</v>
          </cell>
          <cell r="E577" t="str">
            <v>m</v>
          </cell>
        </row>
        <row r="578">
          <cell r="A578" t="str">
            <v>2 S 04 311 16</v>
          </cell>
          <cell r="B578" t="str">
            <v>Bueiro met.s/interrupção tráf.D=1,60 m rev.epoxy</v>
          </cell>
          <cell r="E578" t="str">
            <v>m</v>
          </cell>
        </row>
        <row r="579">
          <cell r="A579" t="str">
            <v>2 S 04 311 20</v>
          </cell>
          <cell r="B579" t="str">
            <v>Bueiro met.s/interrupção traf.D=2,00 m rev.epoxy</v>
          </cell>
          <cell r="E579" t="str">
            <v>m</v>
          </cell>
        </row>
        <row r="580">
          <cell r="A580" t="str">
            <v>2 S 04 400 01</v>
          </cell>
          <cell r="B580" t="str">
            <v>Valeta prot.cortes c/revest. vegetal - VPC 01</v>
          </cell>
          <cell r="E580" t="str">
            <v>m</v>
          </cell>
        </row>
        <row r="581">
          <cell r="A581" t="str">
            <v>2 S 04 400 02</v>
          </cell>
          <cell r="B581" t="str">
            <v>Valeta prot.cortes c/revest. vegetal - VPC 02</v>
          </cell>
          <cell r="E581" t="str">
            <v>m</v>
          </cell>
        </row>
        <row r="582">
          <cell r="A582" t="str">
            <v>2 S 04 400 03</v>
          </cell>
          <cell r="B582" t="str">
            <v>Valeta prot.cortes c/revest.concreto - VPC 03</v>
          </cell>
          <cell r="E582" t="str">
            <v>m</v>
          </cell>
        </row>
        <row r="583">
          <cell r="A583" t="str">
            <v>2 S 04 400 04</v>
          </cell>
          <cell r="B583" t="str">
            <v>Valeta prot.cortes c/revest.concreto - VPC 04</v>
          </cell>
          <cell r="E583" t="str">
            <v>m</v>
          </cell>
        </row>
        <row r="584">
          <cell r="A584" t="str">
            <v>2 S 04 401 01</v>
          </cell>
          <cell r="B584" t="str">
            <v>Valeta prot.aterros c/revest. vegetal - VPA 01</v>
          </cell>
          <cell r="E584" t="str">
            <v>m</v>
          </cell>
        </row>
        <row r="585">
          <cell r="A585" t="str">
            <v>2 S 04 401 02</v>
          </cell>
          <cell r="B585" t="str">
            <v>Valeta prot.aterros c/revest. vegetal - VPA 02</v>
          </cell>
          <cell r="E585" t="str">
            <v>m</v>
          </cell>
        </row>
        <row r="586">
          <cell r="A586" t="str">
            <v>2 S 04 401 03</v>
          </cell>
          <cell r="B586" t="str">
            <v>Valeta prot.aterro c/revest. concreto - VPA 03</v>
          </cell>
          <cell r="E586" t="str">
            <v>m</v>
          </cell>
        </row>
        <row r="587">
          <cell r="A587" t="str">
            <v>2 S 04 401 04</v>
          </cell>
          <cell r="B587" t="str">
            <v>Valeta prot.aterro c/revest. concreto - VPA 04</v>
          </cell>
          <cell r="E587" t="str">
            <v>m</v>
          </cell>
        </row>
        <row r="588">
          <cell r="A588" t="str">
            <v>2 S 04 401 05</v>
          </cell>
          <cell r="B588" t="str">
            <v>Valeta prot.corte/aterro s/rev. - VPC 05/VPA 05</v>
          </cell>
          <cell r="E588" t="str">
            <v>m</v>
          </cell>
        </row>
        <row r="589">
          <cell r="A589" t="str">
            <v>2 S 04 401 06</v>
          </cell>
          <cell r="B589" t="str">
            <v>Valeta prot.corte/aterro s/rev. - VPC 06/VPA 06</v>
          </cell>
          <cell r="E589" t="str">
            <v>m</v>
          </cell>
        </row>
        <row r="590">
          <cell r="A590" t="str">
            <v>2 S 04 500 01</v>
          </cell>
          <cell r="B590" t="str">
            <v>Dreno longitudinal prof. p/corte em solo - DPS 01</v>
          </cell>
          <cell r="E590" t="str">
            <v>m</v>
          </cell>
        </row>
        <row r="591">
          <cell r="A591" t="str">
            <v>2 S 04 500 02</v>
          </cell>
          <cell r="B591" t="str">
            <v>Dreno longitudinal prof. p/corte em solo - DPS 02</v>
          </cell>
          <cell r="E591" t="str">
            <v>m</v>
          </cell>
        </row>
        <row r="592">
          <cell r="A592" t="str">
            <v>2 S 04 500 03</v>
          </cell>
          <cell r="B592" t="str">
            <v>Dreno longitudinal prof. p/corte em solo - DPS 03</v>
          </cell>
          <cell r="E592" t="str">
            <v>m</v>
          </cell>
        </row>
        <row r="593">
          <cell r="A593" t="str">
            <v>2 S 04 500 04</v>
          </cell>
          <cell r="B593" t="str">
            <v>Dreno longitudinal prof. p/corte em solo - DPS 04</v>
          </cell>
          <cell r="E593" t="str">
            <v>m</v>
          </cell>
        </row>
        <row r="594">
          <cell r="A594" t="str">
            <v>2 S 04 500 05</v>
          </cell>
          <cell r="B594" t="str">
            <v>Dreno longitudinal prof. p/corte em solo - DPS 05</v>
          </cell>
          <cell r="E594" t="str">
            <v>m</v>
          </cell>
        </row>
        <row r="595">
          <cell r="A595" t="str">
            <v>2 S 04 500 06</v>
          </cell>
          <cell r="B595" t="str">
            <v>Dreno longitudinal prof. p/corte em solo - DPS 06</v>
          </cell>
          <cell r="E595" t="str">
            <v>m</v>
          </cell>
        </row>
        <row r="596">
          <cell r="A596" t="str">
            <v>2 S 04 500 07</v>
          </cell>
          <cell r="B596" t="str">
            <v>Dreno longitudinal prof. p/corte em solo - DPS 07</v>
          </cell>
          <cell r="E596" t="str">
            <v>m</v>
          </cell>
        </row>
        <row r="597">
          <cell r="A597" t="str">
            <v>2 S 04 500 08</v>
          </cell>
          <cell r="B597" t="str">
            <v>Dreno longitudinal prof. p/corte em solo - DPS 08</v>
          </cell>
          <cell r="E597" t="str">
            <v>m</v>
          </cell>
        </row>
        <row r="598">
          <cell r="A598" t="str">
            <v>2 S 04 501 01</v>
          </cell>
          <cell r="B598" t="str">
            <v>Dreno longitudinal prof. p/corte em rocha - DPR 01</v>
          </cell>
          <cell r="E598" t="str">
            <v>m</v>
          </cell>
        </row>
        <row r="599">
          <cell r="A599" t="str">
            <v>2 S 04 501 02</v>
          </cell>
          <cell r="B599" t="str">
            <v>Dreno longitudinal prof. p/corte em rocha - DPR 02</v>
          </cell>
          <cell r="E599" t="str">
            <v>m</v>
          </cell>
        </row>
        <row r="600">
          <cell r="A600" t="str">
            <v>2 S 04 501 03</v>
          </cell>
          <cell r="B600" t="str">
            <v>Dreno longitudinal prof. p/corte em rocha - DPR 03</v>
          </cell>
          <cell r="E600" t="str">
            <v>m</v>
          </cell>
        </row>
        <row r="601">
          <cell r="A601" t="str">
            <v>2 S 04 501 04</v>
          </cell>
          <cell r="B601" t="str">
            <v>Dreno longitudinal prof. p/corte em rocha - DPR 04</v>
          </cell>
          <cell r="E601" t="str">
            <v>m</v>
          </cell>
        </row>
        <row r="602">
          <cell r="A602" t="str">
            <v>2 S 04 501 05</v>
          </cell>
          <cell r="B602" t="str">
            <v>Dreno longitudinal prof. p/corte em rocha - DPR 05</v>
          </cell>
          <cell r="E602" t="str">
            <v>m</v>
          </cell>
        </row>
        <row r="603">
          <cell r="A603" t="str">
            <v>2 S 04 502 01</v>
          </cell>
          <cell r="B603" t="str">
            <v>Boca saída p/dreno longitudinal prof. BSD 01</v>
          </cell>
          <cell r="E603" t="str">
            <v>und</v>
          </cell>
        </row>
        <row r="604">
          <cell r="A604" t="str">
            <v>2 S 04 502 02</v>
          </cell>
          <cell r="B604" t="str">
            <v>Boca saída p/dreno longitudinal prof. BSD 02</v>
          </cell>
          <cell r="E604" t="str">
            <v>und</v>
          </cell>
        </row>
        <row r="605">
          <cell r="A605" t="str">
            <v>2 S 04 510 01</v>
          </cell>
          <cell r="B605" t="str">
            <v>Dreno sub-superficial - DSS 01</v>
          </cell>
          <cell r="E605" t="str">
            <v>m</v>
          </cell>
        </row>
        <row r="606">
          <cell r="A606" t="str">
            <v>2 S 04 510 02</v>
          </cell>
          <cell r="B606" t="str">
            <v>Dreno sub-superficial - DSS 02</v>
          </cell>
          <cell r="E606" t="str">
            <v>m</v>
          </cell>
        </row>
        <row r="607">
          <cell r="A607" t="str">
            <v>2 S 04 510 03</v>
          </cell>
          <cell r="B607" t="str">
            <v>Dreno sub-superficial - DSS 03</v>
          </cell>
          <cell r="E607" t="str">
            <v>m</v>
          </cell>
        </row>
        <row r="608">
          <cell r="A608" t="str">
            <v>2 S 04 510 04</v>
          </cell>
          <cell r="B608" t="str">
            <v>Dreno sub-superficial - DSS 04</v>
          </cell>
          <cell r="E608" t="str">
            <v>m</v>
          </cell>
        </row>
        <row r="609">
          <cell r="A609" t="str">
            <v>2 S 04 511 01</v>
          </cell>
          <cell r="B609" t="str">
            <v>Boca saída p/dreno sub-superficial - BSD 03</v>
          </cell>
          <cell r="E609" t="str">
            <v>und</v>
          </cell>
        </row>
        <row r="610">
          <cell r="A610" t="str">
            <v>2 S 04 520 01</v>
          </cell>
          <cell r="B610" t="str">
            <v>Dreno sub-horizontal - DSH 01</v>
          </cell>
          <cell r="E610" t="str">
            <v>m</v>
          </cell>
        </row>
        <row r="611">
          <cell r="A611" t="str">
            <v>2 S 04 521 01</v>
          </cell>
          <cell r="B611" t="str">
            <v>Boca saída p/dreno sub-horizontal - BSD 04</v>
          </cell>
          <cell r="E611" t="str">
            <v>und</v>
          </cell>
        </row>
        <row r="612">
          <cell r="A612" t="str">
            <v>2 S 04 900 01</v>
          </cell>
          <cell r="B612" t="str">
            <v>Sarjeta triangular de concreto - STC 01</v>
          </cell>
          <cell r="E612" t="str">
            <v>m</v>
          </cell>
        </row>
        <row r="613">
          <cell r="A613" t="str">
            <v>2 S 04 900 02</v>
          </cell>
          <cell r="B613" t="str">
            <v>Sarjeta triangular de concreto - STC 02</v>
          </cell>
          <cell r="E613" t="str">
            <v>m</v>
          </cell>
        </row>
        <row r="614">
          <cell r="A614" t="str">
            <v>2 S 04 900 03</v>
          </cell>
          <cell r="B614" t="str">
            <v>Sarjeta triangular de concreto - STC 03</v>
          </cell>
          <cell r="E614" t="str">
            <v>m</v>
          </cell>
        </row>
        <row r="615">
          <cell r="A615" t="str">
            <v>2 S 04 900 04</v>
          </cell>
          <cell r="B615" t="str">
            <v>Sarjeta triangular de concreto - STC 04</v>
          </cell>
          <cell r="E615" t="str">
            <v>m</v>
          </cell>
        </row>
        <row r="616">
          <cell r="A616" t="str">
            <v>2 S 04 900 05</v>
          </cell>
          <cell r="B616" t="str">
            <v>Sarjeta triangular de concreto - STC 05</v>
          </cell>
          <cell r="E616" t="str">
            <v>m</v>
          </cell>
        </row>
        <row r="617">
          <cell r="A617" t="str">
            <v>2 S 04 900 06</v>
          </cell>
          <cell r="B617" t="str">
            <v>Sarjeta triangular de concreto - STC 06</v>
          </cell>
          <cell r="E617" t="str">
            <v>m</v>
          </cell>
        </row>
        <row r="618">
          <cell r="A618" t="str">
            <v>2 S 04 900 07</v>
          </cell>
          <cell r="B618" t="str">
            <v>Sarjeta triangular de concreto - STC 07</v>
          </cell>
          <cell r="E618" t="str">
            <v>m</v>
          </cell>
        </row>
        <row r="619">
          <cell r="A619" t="str">
            <v>2 S 04 900 08</v>
          </cell>
          <cell r="B619" t="str">
            <v>Sarjeta triangular de concreto - STC 08</v>
          </cell>
          <cell r="E619" t="str">
            <v>m</v>
          </cell>
        </row>
        <row r="620">
          <cell r="A620" t="str">
            <v>2 S 04 900 21</v>
          </cell>
          <cell r="B620" t="str">
            <v>Sarjeta canteiro central concreto - SCC 01</v>
          </cell>
          <cell r="E620" t="str">
            <v>m</v>
          </cell>
        </row>
        <row r="621">
          <cell r="A621" t="str">
            <v>2 S 04 900 22</v>
          </cell>
          <cell r="B621" t="str">
            <v>Sarjeta canteiro central concreto - SCC 02</v>
          </cell>
          <cell r="E621" t="str">
            <v>m</v>
          </cell>
        </row>
        <row r="622">
          <cell r="A622" t="str">
            <v>2 S 04 900 31</v>
          </cell>
          <cell r="B622" t="str">
            <v>Sarjeta triangular de grama - STG 01</v>
          </cell>
          <cell r="E622" t="str">
            <v>m</v>
          </cell>
        </row>
        <row r="623">
          <cell r="A623" t="str">
            <v>2 S 04 900 32</v>
          </cell>
          <cell r="B623" t="str">
            <v>Sarjeta triangular de grama - STG 02</v>
          </cell>
          <cell r="E623" t="str">
            <v>m</v>
          </cell>
        </row>
        <row r="624">
          <cell r="A624" t="str">
            <v>2 S 04 900 33</v>
          </cell>
          <cell r="B624" t="str">
            <v>Sarjeta triangular de grama - STG 03</v>
          </cell>
          <cell r="E624" t="str">
            <v>m</v>
          </cell>
        </row>
        <row r="625">
          <cell r="A625" t="str">
            <v>2 S 04 900 34</v>
          </cell>
          <cell r="B625" t="str">
            <v>Sarjeta triangular de grama - STG 04</v>
          </cell>
          <cell r="E625" t="str">
            <v>m</v>
          </cell>
        </row>
        <row r="626">
          <cell r="A626" t="str">
            <v>2 S 04 900 41</v>
          </cell>
          <cell r="B626" t="str">
            <v>Sarjeta triangular não revestida - STT 01</v>
          </cell>
          <cell r="E626" t="str">
            <v>m</v>
          </cell>
        </row>
        <row r="627">
          <cell r="A627" t="str">
            <v>2 S 04 900 42</v>
          </cell>
          <cell r="B627" t="str">
            <v>Sarjeta triangular não revestida - STT 02</v>
          </cell>
          <cell r="E627" t="str">
            <v>m</v>
          </cell>
        </row>
        <row r="628">
          <cell r="A628" t="str">
            <v>2 S 04 900 43</v>
          </cell>
          <cell r="B628" t="str">
            <v>Sarjeta triangular não revestida - STT 03</v>
          </cell>
          <cell r="E628" t="str">
            <v>m</v>
          </cell>
        </row>
        <row r="629">
          <cell r="A629" t="str">
            <v>2 S 04 900 44</v>
          </cell>
          <cell r="B629" t="str">
            <v>Sarjeta triangular não revestida - STT 04</v>
          </cell>
          <cell r="E629" t="str">
            <v>m</v>
          </cell>
        </row>
        <row r="630">
          <cell r="A630" t="str">
            <v>2 S 04 901 01</v>
          </cell>
          <cell r="B630" t="str">
            <v>Sarjeta trapezoidal de concreto - SZC 01</v>
          </cell>
          <cell r="E630" t="str">
            <v>m</v>
          </cell>
        </row>
        <row r="631">
          <cell r="A631" t="str">
            <v>2 S 04 901 02</v>
          </cell>
          <cell r="B631" t="str">
            <v>Sarjeta trapezoidal de concreto - SZC 02</v>
          </cell>
          <cell r="E631" t="str">
            <v>m</v>
          </cell>
        </row>
        <row r="632">
          <cell r="A632" t="str">
            <v>2 S 04 901 21</v>
          </cell>
          <cell r="B632" t="str">
            <v>Sarjeta de canteiro central de concreto - SCC 03</v>
          </cell>
          <cell r="E632" t="str">
            <v>m</v>
          </cell>
        </row>
        <row r="633">
          <cell r="A633" t="str">
            <v>2 S 04 901 22</v>
          </cell>
          <cell r="B633" t="str">
            <v>Sarjeta de canteiro central de cocnreto - SCC 04</v>
          </cell>
          <cell r="E633" t="str">
            <v>m</v>
          </cell>
        </row>
        <row r="634">
          <cell r="A634" t="str">
            <v>2 S 04 901 31</v>
          </cell>
          <cell r="B634" t="str">
            <v>Sarjeta trapezoidal de grama - SZG 01</v>
          </cell>
          <cell r="E634" t="str">
            <v>m</v>
          </cell>
        </row>
        <row r="635">
          <cell r="A635" t="str">
            <v>2 S 04 901 32</v>
          </cell>
          <cell r="B635" t="str">
            <v>Sarjeta trapezoidal de grama - SZG 02</v>
          </cell>
          <cell r="E635" t="str">
            <v>m</v>
          </cell>
        </row>
        <row r="636">
          <cell r="A636" t="str">
            <v>2 S 04 901 41</v>
          </cell>
          <cell r="B636" t="str">
            <v>Sarjeta trapezoidal não revestida - SZT 01</v>
          </cell>
          <cell r="E636" t="str">
            <v>m</v>
          </cell>
        </row>
        <row r="637">
          <cell r="A637" t="str">
            <v>2 S 04 901 42</v>
          </cell>
          <cell r="B637" t="str">
            <v>Sarjeta trapezoidal não revestida - SZT 02</v>
          </cell>
          <cell r="E637" t="str">
            <v>m</v>
          </cell>
        </row>
        <row r="638">
          <cell r="A638" t="str">
            <v>2 S 04 910 01</v>
          </cell>
          <cell r="B638" t="str">
            <v>Meio fio de concreto - MFC 01</v>
          </cell>
          <cell r="E638" t="str">
            <v>m</v>
          </cell>
        </row>
        <row r="639">
          <cell r="A639" t="str">
            <v>2 S 04 910 02</v>
          </cell>
          <cell r="B639" t="str">
            <v>Meio fio de concreto - MFC 02</v>
          </cell>
          <cell r="E639" t="str">
            <v>m</v>
          </cell>
        </row>
        <row r="640">
          <cell r="A640" t="str">
            <v>2 S 04 910 03</v>
          </cell>
          <cell r="B640" t="str">
            <v>Meio fio de concreto - MFC 03</v>
          </cell>
          <cell r="E640" t="str">
            <v>m</v>
          </cell>
        </row>
        <row r="641">
          <cell r="A641" t="str">
            <v>2 S 04 910 04</v>
          </cell>
          <cell r="B641" t="str">
            <v>Meio fio de concreto - MFC 04</v>
          </cell>
          <cell r="E641" t="str">
            <v>m</v>
          </cell>
        </row>
        <row r="642">
          <cell r="A642" t="str">
            <v>2 S 04 910 05</v>
          </cell>
          <cell r="B642" t="str">
            <v>Meio fio de concreto - MFC 05</v>
          </cell>
          <cell r="E642" t="str">
            <v>m</v>
          </cell>
        </row>
        <row r="643">
          <cell r="A643" t="str">
            <v>2 S 04 910 06</v>
          </cell>
          <cell r="B643" t="str">
            <v>Meio fio de concreto - MFC 06</v>
          </cell>
          <cell r="E643" t="str">
            <v>m</v>
          </cell>
        </row>
        <row r="644">
          <cell r="A644" t="str">
            <v>2 S 04 910 07</v>
          </cell>
          <cell r="B644" t="str">
            <v>Meio fio de concreto - MFC 07</v>
          </cell>
          <cell r="E644" t="str">
            <v>m</v>
          </cell>
        </row>
        <row r="645">
          <cell r="A645" t="str">
            <v>2 S 04 910 08</v>
          </cell>
          <cell r="B645" t="str">
            <v>Meio fio de concreto - MFC 08</v>
          </cell>
          <cell r="E645" t="str">
            <v>m</v>
          </cell>
        </row>
        <row r="646">
          <cell r="A646" t="str">
            <v>2 S 04 930 01</v>
          </cell>
          <cell r="B646" t="str">
            <v>Caixa coletora de sarjeta - CCS 01</v>
          </cell>
          <cell r="E646" t="str">
            <v>und</v>
          </cell>
        </row>
        <row r="647">
          <cell r="A647" t="str">
            <v>2 S 04 930 02</v>
          </cell>
          <cell r="B647" t="str">
            <v>Caixa coletora de sarjeta - CCS 02</v>
          </cell>
          <cell r="E647" t="str">
            <v>und</v>
          </cell>
        </row>
        <row r="648">
          <cell r="A648" t="str">
            <v>2 S 04 930 03</v>
          </cell>
          <cell r="B648" t="str">
            <v>Caixa coletora de sarjeta - CCS 03</v>
          </cell>
          <cell r="E648" t="str">
            <v>und</v>
          </cell>
        </row>
        <row r="649">
          <cell r="A649" t="str">
            <v>2 S 04 930 04</v>
          </cell>
          <cell r="B649" t="str">
            <v>Caixa coletora de sarjeta - CCS 04</v>
          </cell>
          <cell r="E649" t="str">
            <v>und</v>
          </cell>
        </row>
        <row r="650">
          <cell r="A650" t="str">
            <v>2 S 04 930 05</v>
          </cell>
          <cell r="B650" t="str">
            <v>Caixa coletora de sarjeta - CCS 05</v>
          </cell>
          <cell r="E650" t="str">
            <v>und</v>
          </cell>
        </row>
        <row r="651">
          <cell r="A651" t="str">
            <v>2 S 04 930 06</v>
          </cell>
          <cell r="B651" t="str">
            <v>Caixa coletora de sarjeta - CCS 06</v>
          </cell>
          <cell r="E651" t="str">
            <v>und</v>
          </cell>
        </row>
        <row r="652">
          <cell r="A652" t="str">
            <v>2 S 04 930 07</v>
          </cell>
          <cell r="B652" t="str">
            <v>Caixa coletora de sarjeta - CCS 07</v>
          </cell>
          <cell r="E652" t="str">
            <v>und</v>
          </cell>
        </row>
        <row r="653">
          <cell r="A653" t="str">
            <v>2 S 04 930 08</v>
          </cell>
          <cell r="B653" t="str">
            <v>Caixa coletora de sarjeta - CCS 08</v>
          </cell>
          <cell r="E653" t="str">
            <v>und</v>
          </cell>
        </row>
        <row r="654">
          <cell r="A654" t="str">
            <v>2 S 04 930 09</v>
          </cell>
          <cell r="B654" t="str">
            <v>Caixa coletora de sarjeta - CCS 09</v>
          </cell>
          <cell r="E654" t="str">
            <v>und</v>
          </cell>
        </row>
        <row r="655">
          <cell r="A655" t="str">
            <v>2 S 04 930 10</v>
          </cell>
          <cell r="B655" t="str">
            <v>Caixa coletora de sarjeta - CCS 10</v>
          </cell>
          <cell r="E655" t="str">
            <v>und</v>
          </cell>
        </row>
        <row r="656">
          <cell r="A656" t="str">
            <v>2 S 04 930 11</v>
          </cell>
          <cell r="B656" t="str">
            <v>Caixa coletora de sarjeta - CCS 11</v>
          </cell>
          <cell r="E656" t="str">
            <v>und</v>
          </cell>
        </row>
        <row r="657">
          <cell r="A657" t="str">
            <v>2 S 04 930 12</v>
          </cell>
          <cell r="B657" t="str">
            <v>Caixa coletora de sarjeta - CCS 12</v>
          </cell>
          <cell r="E657" t="str">
            <v>und</v>
          </cell>
        </row>
        <row r="658">
          <cell r="A658" t="str">
            <v>2 S 04 930 13</v>
          </cell>
          <cell r="B658" t="str">
            <v>Caixa coletora de sarjeta - CCS 13</v>
          </cell>
          <cell r="E658" t="str">
            <v>und</v>
          </cell>
        </row>
        <row r="659">
          <cell r="A659" t="str">
            <v>2 S 04 930 14</v>
          </cell>
          <cell r="B659" t="str">
            <v>Caixa coletora de sarjeta - CCS14</v>
          </cell>
          <cell r="E659" t="str">
            <v>und</v>
          </cell>
        </row>
        <row r="660">
          <cell r="A660" t="str">
            <v>2 S 04 930 15</v>
          </cell>
          <cell r="B660" t="str">
            <v>Caixa coletora de sarjeta - CCS 15</v>
          </cell>
          <cell r="E660" t="str">
            <v>und</v>
          </cell>
        </row>
        <row r="661">
          <cell r="A661" t="str">
            <v>2 S 04 930 16</v>
          </cell>
          <cell r="B661" t="str">
            <v>Caixa coletora de sarjeta - CCS 16</v>
          </cell>
          <cell r="E661" t="str">
            <v>und</v>
          </cell>
        </row>
        <row r="662">
          <cell r="A662" t="str">
            <v>2 S 04 930 17</v>
          </cell>
          <cell r="B662" t="str">
            <v>Caixa coletora de sarjeta - CCS 17</v>
          </cell>
          <cell r="E662" t="str">
            <v>und</v>
          </cell>
        </row>
        <row r="663">
          <cell r="A663" t="str">
            <v>2 S 04 930 18</v>
          </cell>
          <cell r="B663" t="str">
            <v>Caixa coletora de sarjeta - CCS 18</v>
          </cell>
          <cell r="E663" t="str">
            <v>und</v>
          </cell>
        </row>
        <row r="664">
          <cell r="A664" t="str">
            <v>2 S 04 930 19</v>
          </cell>
          <cell r="B664" t="str">
            <v>Caixa coletora de sarjeta - CCS 19</v>
          </cell>
          <cell r="E664" t="str">
            <v>und</v>
          </cell>
        </row>
        <row r="665">
          <cell r="A665" t="str">
            <v>2 S 04 930 20</v>
          </cell>
          <cell r="B665" t="str">
            <v>Caixa coletora de sarjeta - CCS 20</v>
          </cell>
          <cell r="E665" t="str">
            <v>und</v>
          </cell>
        </row>
        <row r="666">
          <cell r="A666" t="str">
            <v>2 S 04 931 01</v>
          </cell>
          <cell r="B666" t="str">
            <v>Caixa coletora de talvegue - CCT 01</v>
          </cell>
          <cell r="E666" t="str">
            <v>und</v>
          </cell>
        </row>
        <row r="667">
          <cell r="A667" t="str">
            <v>2 S 04 931 02</v>
          </cell>
          <cell r="B667" t="str">
            <v>Caixa coletora de talvegue - CCT 02</v>
          </cell>
          <cell r="E667" t="str">
            <v>und</v>
          </cell>
        </row>
        <row r="668">
          <cell r="A668" t="str">
            <v>2 S 04 931 03</v>
          </cell>
          <cell r="B668" t="str">
            <v>Caixa coletora de talvegue - CCT 03</v>
          </cell>
          <cell r="E668" t="str">
            <v>und</v>
          </cell>
        </row>
        <row r="669">
          <cell r="A669" t="str">
            <v>2 S 04 931 04</v>
          </cell>
          <cell r="B669" t="str">
            <v>Caixa coletora de talvegue - CCT 04</v>
          </cell>
          <cell r="E669" t="str">
            <v>und</v>
          </cell>
        </row>
        <row r="670">
          <cell r="A670" t="str">
            <v>2 S 04 931 05</v>
          </cell>
          <cell r="B670" t="str">
            <v>Caixa coletora de talvegue - CCT 05</v>
          </cell>
          <cell r="E670" t="str">
            <v>und</v>
          </cell>
        </row>
        <row r="671">
          <cell r="A671" t="str">
            <v>2 S 04 931 06</v>
          </cell>
          <cell r="B671" t="str">
            <v>Caixa coletora de talvegue - CCT 06</v>
          </cell>
          <cell r="E671" t="str">
            <v>und</v>
          </cell>
        </row>
        <row r="672">
          <cell r="A672" t="str">
            <v>2 S 04 931 07</v>
          </cell>
          <cell r="B672" t="str">
            <v>Caixa coletora de talvegue - CCT 07</v>
          </cell>
          <cell r="E672" t="str">
            <v>und</v>
          </cell>
        </row>
        <row r="673">
          <cell r="A673" t="str">
            <v>2 S 04 931 08</v>
          </cell>
          <cell r="B673" t="str">
            <v>Caixa coletora de talvegue - CCT 08</v>
          </cell>
          <cell r="E673" t="str">
            <v>und</v>
          </cell>
        </row>
        <row r="674">
          <cell r="A674" t="str">
            <v>2 S 04 931 09</v>
          </cell>
          <cell r="B674" t="str">
            <v>Caixa coletora de talvegue - CCT 09</v>
          </cell>
          <cell r="E674" t="str">
            <v>und</v>
          </cell>
        </row>
        <row r="675">
          <cell r="A675" t="str">
            <v>2 S 04 931 10</v>
          </cell>
          <cell r="B675" t="str">
            <v>Caixa coletora de talvegue - CCT 10</v>
          </cell>
          <cell r="E675" t="str">
            <v>und</v>
          </cell>
        </row>
        <row r="676">
          <cell r="A676" t="str">
            <v>2 S 04 931 11</v>
          </cell>
          <cell r="B676" t="str">
            <v>Caixa coletora de talvegue - CCT 11</v>
          </cell>
          <cell r="E676" t="str">
            <v>und</v>
          </cell>
        </row>
        <row r="677">
          <cell r="A677" t="str">
            <v>2 S 04 931 12</v>
          </cell>
          <cell r="B677" t="str">
            <v>Caixa coletora de talvegue - CCT 12</v>
          </cell>
          <cell r="E677" t="str">
            <v>und</v>
          </cell>
        </row>
        <row r="678">
          <cell r="A678" t="str">
            <v>2 S 04 931 13</v>
          </cell>
          <cell r="B678" t="str">
            <v>Caixa coletora de talvegue - CCT 13</v>
          </cell>
          <cell r="E678" t="str">
            <v>und</v>
          </cell>
        </row>
        <row r="679">
          <cell r="A679" t="str">
            <v>2 S 04 931 14</v>
          </cell>
          <cell r="B679" t="str">
            <v>Caixa coletora de talvegue - CCT 14</v>
          </cell>
          <cell r="E679" t="str">
            <v>und</v>
          </cell>
        </row>
        <row r="680">
          <cell r="A680" t="str">
            <v>2 S 04 931 15</v>
          </cell>
          <cell r="B680" t="str">
            <v>Caixa coletora de talvegue - CCT 15</v>
          </cell>
          <cell r="E680" t="str">
            <v>und</v>
          </cell>
        </row>
        <row r="681">
          <cell r="A681" t="str">
            <v>2 S 04 931 16</v>
          </cell>
          <cell r="B681" t="str">
            <v>Caixa coletora de talvegue - CCT 16</v>
          </cell>
          <cell r="E681" t="str">
            <v>und</v>
          </cell>
        </row>
        <row r="682">
          <cell r="A682" t="str">
            <v>2 S 04 931 17</v>
          </cell>
          <cell r="B682" t="str">
            <v>Caixa coletora de talvegue - CCT 17</v>
          </cell>
          <cell r="E682" t="str">
            <v>und</v>
          </cell>
        </row>
        <row r="683">
          <cell r="A683" t="str">
            <v>2 S 04 931 18</v>
          </cell>
          <cell r="B683" t="str">
            <v>Caixa coletora de talvegue - CCT 18</v>
          </cell>
          <cell r="E683" t="str">
            <v>und</v>
          </cell>
        </row>
        <row r="684">
          <cell r="A684" t="str">
            <v>2 S 04 931 19</v>
          </cell>
          <cell r="B684" t="str">
            <v>Caixa coletora de talvegue - CCT 19</v>
          </cell>
          <cell r="E684" t="str">
            <v>und</v>
          </cell>
        </row>
        <row r="685">
          <cell r="A685" t="str">
            <v>2 S 04 931 20</v>
          </cell>
          <cell r="B685" t="str">
            <v>Caixa coletora de talvegue - CCT 20</v>
          </cell>
          <cell r="E685" t="str">
            <v>und</v>
          </cell>
        </row>
        <row r="686">
          <cell r="A686" t="str">
            <v>2 S 04 940 01</v>
          </cell>
          <cell r="B686" t="str">
            <v>Descida d'água tipo rap. - calha concr. - DAR 01</v>
          </cell>
          <cell r="E686" t="str">
            <v>m</v>
          </cell>
        </row>
        <row r="687">
          <cell r="A687" t="str">
            <v>2 S 04 940 02</v>
          </cell>
          <cell r="B687" t="str">
            <v>Descida d'água tipo rap. - canal retang.- DAR 02</v>
          </cell>
          <cell r="E687" t="str">
            <v>m</v>
          </cell>
        </row>
        <row r="688">
          <cell r="A688" t="str">
            <v>2 S 04 940 03</v>
          </cell>
          <cell r="B688" t="str">
            <v>Descida d'água tipo rap. - canal retang.- DAR 03</v>
          </cell>
          <cell r="E688" t="str">
            <v>m</v>
          </cell>
        </row>
        <row r="689">
          <cell r="A689" t="str">
            <v>2 S 04 940 04</v>
          </cell>
          <cell r="B689" t="str">
            <v>Descida d'água tipo rap. - calha metálica - DAR</v>
          </cell>
          <cell r="E689" t="str">
            <v>m</v>
          </cell>
        </row>
        <row r="690">
          <cell r="A690" t="str">
            <v>2 S 04 941 01</v>
          </cell>
          <cell r="B690" t="str">
            <v>Descida d'água aterros em degraus - DAD 01</v>
          </cell>
          <cell r="E690" t="str">
            <v>m</v>
          </cell>
        </row>
        <row r="691">
          <cell r="A691" t="str">
            <v>2 S 04 941 02</v>
          </cell>
          <cell r="B691" t="str">
            <v>Descida d'água aterros em degraus - arm - DAD</v>
          </cell>
          <cell r="E691" t="str">
            <v>m</v>
          </cell>
        </row>
        <row r="692">
          <cell r="A692" t="str">
            <v>2 S 04 941 03</v>
          </cell>
          <cell r="B692" t="str">
            <v>Descida d'água aterros em degraus - DAD 03</v>
          </cell>
          <cell r="E692" t="str">
            <v>m</v>
          </cell>
        </row>
        <row r="693">
          <cell r="A693" t="str">
            <v>2 S 04 941 04</v>
          </cell>
          <cell r="B693" t="str">
            <v>Descida d'água aterros em degraus - arm - DAD</v>
          </cell>
          <cell r="E693" t="str">
            <v>m</v>
          </cell>
        </row>
        <row r="694">
          <cell r="A694" t="str">
            <v>2 S 04 941 05</v>
          </cell>
          <cell r="B694" t="str">
            <v>Descida d'água aterros em degraus - DAD 05</v>
          </cell>
          <cell r="E694" t="str">
            <v>m</v>
          </cell>
        </row>
        <row r="695">
          <cell r="A695" t="str">
            <v>2 S 04 941 06</v>
          </cell>
          <cell r="B695" t="str">
            <v>Descida d'água aterros em degraus - arm - DAD</v>
          </cell>
          <cell r="E695" t="str">
            <v>m</v>
          </cell>
        </row>
        <row r="696">
          <cell r="A696" t="str">
            <v>2 S 04 941 07</v>
          </cell>
          <cell r="B696" t="str">
            <v>Descida d'água aterros em degraus - DAD 07</v>
          </cell>
          <cell r="E696" t="str">
            <v>m</v>
          </cell>
        </row>
        <row r="697">
          <cell r="A697" t="str">
            <v>2 S 04 941 08</v>
          </cell>
          <cell r="B697" t="str">
            <v>Descida d'água aterros em degraus - arm - DAD</v>
          </cell>
          <cell r="E697" t="str">
            <v>m</v>
          </cell>
        </row>
        <row r="698">
          <cell r="A698" t="str">
            <v>2 S 04 941 09</v>
          </cell>
          <cell r="B698" t="str">
            <v>Descida d'água aterros em degraus - DAD 09</v>
          </cell>
          <cell r="E698" t="str">
            <v>m</v>
          </cell>
        </row>
        <row r="699">
          <cell r="A699" t="str">
            <v>2 S 04 941 10</v>
          </cell>
          <cell r="B699" t="str">
            <v>Descida d'água aterros em degraus - arm - DAD</v>
          </cell>
          <cell r="E699" t="str">
            <v>m</v>
          </cell>
        </row>
        <row r="700">
          <cell r="A700" t="str">
            <v>2 S 04 941 11</v>
          </cell>
          <cell r="B700" t="str">
            <v>Descida d'água aterros em degraus - DAD 11</v>
          </cell>
          <cell r="E700" t="str">
            <v>m</v>
          </cell>
        </row>
        <row r="701">
          <cell r="A701" t="str">
            <v>2 S 04 941 12</v>
          </cell>
          <cell r="B701" t="str">
            <v>Descida d'água aterros em degraus - arm - dad 12</v>
          </cell>
          <cell r="E701" t="str">
            <v>m</v>
          </cell>
        </row>
        <row r="702">
          <cell r="A702" t="str">
            <v>2 S 04 941 13</v>
          </cell>
          <cell r="B702" t="str">
            <v>Descida d'água aterros em degraus - DAD 13</v>
          </cell>
          <cell r="E702" t="str">
            <v>m</v>
          </cell>
        </row>
        <row r="703">
          <cell r="A703" t="str">
            <v>2 S 04 941 14</v>
          </cell>
          <cell r="B703" t="str">
            <v>Descida d'água aterros em degraus - arm - DAD 14</v>
          </cell>
          <cell r="E703" t="str">
            <v>m</v>
          </cell>
        </row>
        <row r="704">
          <cell r="A704" t="str">
            <v>2 S 04 941 15</v>
          </cell>
          <cell r="B704" t="str">
            <v>Descida d'água aterros em degraus - DAD 15</v>
          </cell>
          <cell r="E704" t="str">
            <v>m</v>
          </cell>
        </row>
        <row r="705">
          <cell r="A705" t="str">
            <v>2 S 04 941 16</v>
          </cell>
          <cell r="B705" t="str">
            <v>Descida d'água aterros em degraus - arm - DAD 16</v>
          </cell>
          <cell r="E705" t="str">
            <v>m</v>
          </cell>
        </row>
        <row r="706">
          <cell r="A706" t="str">
            <v>2 S 04 941 17</v>
          </cell>
          <cell r="B706" t="str">
            <v>Descida d'água aterros em degraus - DAD 17</v>
          </cell>
          <cell r="E706" t="str">
            <v>m</v>
          </cell>
        </row>
        <row r="707">
          <cell r="A707" t="str">
            <v>2 S 04 941 18</v>
          </cell>
          <cell r="B707" t="str">
            <v>Descida d'água aterros em degraus - arm - DAD 18</v>
          </cell>
          <cell r="E707" t="str">
            <v>m</v>
          </cell>
        </row>
        <row r="708">
          <cell r="A708" t="str">
            <v>2 S 04 941 31</v>
          </cell>
          <cell r="B708" t="str">
            <v>Descida d'água cortes em degraus - DCD 01</v>
          </cell>
          <cell r="E708" t="str">
            <v>m</v>
          </cell>
        </row>
        <row r="709">
          <cell r="A709" t="str">
            <v>2 S 04 941 32</v>
          </cell>
          <cell r="B709" t="str">
            <v>Descida d'água cortes em degraus - arm - DCD 02</v>
          </cell>
          <cell r="E709" t="str">
            <v>m</v>
          </cell>
        </row>
        <row r="710">
          <cell r="A710" t="str">
            <v>2 S 04 941 33</v>
          </cell>
          <cell r="B710" t="str">
            <v>Descida d'água cortes em degraus - DCD 03</v>
          </cell>
          <cell r="E710" t="str">
            <v>m</v>
          </cell>
        </row>
        <row r="711">
          <cell r="A711" t="str">
            <v>2 S 04 941 34</v>
          </cell>
          <cell r="B711" t="str">
            <v>Descida d'água cortes em degraus - arm - DCD 04</v>
          </cell>
          <cell r="E711" t="str">
            <v>m</v>
          </cell>
        </row>
        <row r="712">
          <cell r="A712" t="str">
            <v>2 S 04 942 01</v>
          </cell>
          <cell r="B712" t="str">
            <v>Entrada d'água - EDA 01</v>
          </cell>
          <cell r="E712" t="str">
            <v>und</v>
          </cell>
        </row>
        <row r="713">
          <cell r="A713" t="str">
            <v>2 S 04 942 02</v>
          </cell>
          <cell r="B713" t="str">
            <v>Entrada d'água - EDA 02</v>
          </cell>
          <cell r="E713" t="str">
            <v>und</v>
          </cell>
        </row>
        <row r="714">
          <cell r="A714" t="str">
            <v>2 S 04 950 01</v>
          </cell>
          <cell r="B714" t="str">
            <v>Dissipador de energia - DES 01</v>
          </cell>
          <cell r="E714" t="str">
            <v>und</v>
          </cell>
        </row>
        <row r="715">
          <cell r="A715" t="str">
            <v>2 S 04 950 02</v>
          </cell>
          <cell r="B715" t="str">
            <v>Dissipador de energia - DES 02</v>
          </cell>
          <cell r="E715" t="str">
            <v>und</v>
          </cell>
        </row>
        <row r="716">
          <cell r="A716" t="str">
            <v>2 S 04 950 03</v>
          </cell>
          <cell r="B716" t="str">
            <v>Dissipador de energia - DES 03</v>
          </cell>
          <cell r="E716" t="str">
            <v>und</v>
          </cell>
        </row>
        <row r="717">
          <cell r="A717" t="str">
            <v>2 S 04 950 04</v>
          </cell>
          <cell r="B717" t="str">
            <v>Dissipador de energia - DES04</v>
          </cell>
          <cell r="E717" t="str">
            <v>und</v>
          </cell>
        </row>
        <row r="718">
          <cell r="A718" t="str">
            <v>2 S 04 950 21</v>
          </cell>
          <cell r="B718" t="str">
            <v>Dissipador de energia - DEB 01</v>
          </cell>
          <cell r="E718" t="str">
            <v>und</v>
          </cell>
        </row>
        <row r="719">
          <cell r="A719" t="str">
            <v>2 S 04 950 22</v>
          </cell>
          <cell r="B719" t="str">
            <v>Dissipador de energia - DEB 02</v>
          </cell>
          <cell r="E719" t="str">
            <v>und</v>
          </cell>
        </row>
        <row r="720">
          <cell r="A720" t="str">
            <v>2 S 04 950 23</v>
          </cell>
          <cell r="B720" t="str">
            <v>Dissipador de energia - DEB 03</v>
          </cell>
          <cell r="E720" t="str">
            <v>und</v>
          </cell>
        </row>
        <row r="721">
          <cell r="A721" t="str">
            <v>2 S 04 950 24</v>
          </cell>
          <cell r="B721" t="str">
            <v>Dissipador de energia - DEB 04</v>
          </cell>
          <cell r="E721" t="str">
            <v>und</v>
          </cell>
        </row>
        <row r="722">
          <cell r="A722" t="str">
            <v>2 S 04 950 25</v>
          </cell>
          <cell r="B722" t="str">
            <v>Dissipador de energia - DEB 05</v>
          </cell>
          <cell r="E722" t="str">
            <v>und</v>
          </cell>
        </row>
        <row r="723">
          <cell r="A723" t="str">
            <v>2 S 04 950 26</v>
          </cell>
          <cell r="B723" t="str">
            <v>Dissipador de energia - DEB 06</v>
          </cell>
          <cell r="E723" t="str">
            <v>und</v>
          </cell>
        </row>
        <row r="724">
          <cell r="A724" t="str">
            <v>2 S 04 950 27</v>
          </cell>
          <cell r="B724" t="str">
            <v>Dissipador de energia - DEB 07</v>
          </cell>
          <cell r="E724" t="str">
            <v>und</v>
          </cell>
        </row>
        <row r="725">
          <cell r="A725" t="str">
            <v>2 S 04 950 28</v>
          </cell>
          <cell r="B725" t="str">
            <v>Dissipador de energia - DEB 08</v>
          </cell>
          <cell r="E725" t="str">
            <v>und</v>
          </cell>
        </row>
        <row r="726">
          <cell r="A726" t="str">
            <v>2 S 04 950 29</v>
          </cell>
          <cell r="B726" t="str">
            <v>Dissipador de energia - DEB 09</v>
          </cell>
          <cell r="E726" t="str">
            <v>und</v>
          </cell>
        </row>
        <row r="727">
          <cell r="A727" t="str">
            <v>2 S 04 950 30</v>
          </cell>
          <cell r="B727" t="str">
            <v>Dissipador de energia - DEB 10</v>
          </cell>
          <cell r="E727" t="str">
            <v>und</v>
          </cell>
        </row>
        <row r="728">
          <cell r="A728" t="str">
            <v>2 S 04 950 31</v>
          </cell>
          <cell r="B728" t="str">
            <v>Dissipador de energia - DEB 11</v>
          </cell>
          <cell r="E728" t="str">
            <v>und</v>
          </cell>
        </row>
        <row r="729">
          <cell r="A729" t="str">
            <v>2 S 04 950 32</v>
          </cell>
          <cell r="B729" t="str">
            <v>Dissipador de energia - DEB 12</v>
          </cell>
          <cell r="E729" t="str">
            <v>und</v>
          </cell>
        </row>
        <row r="730">
          <cell r="A730" t="str">
            <v>2 S 04 950 51</v>
          </cell>
          <cell r="B730" t="str">
            <v>Dissipador de energia - DED 01</v>
          </cell>
          <cell r="E730" t="str">
            <v>und</v>
          </cell>
        </row>
        <row r="731">
          <cell r="A731" t="str">
            <v>2 S 04 960 01</v>
          </cell>
          <cell r="B731" t="str">
            <v>Boca de lobo simples grelha concr. - BLS 01</v>
          </cell>
          <cell r="E731" t="str">
            <v>und</v>
          </cell>
        </row>
        <row r="732">
          <cell r="A732" t="str">
            <v>2 S 04 960 02</v>
          </cell>
          <cell r="B732" t="str">
            <v>Boca de lobo simples grelha concr. - BLS 02</v>
          </cell>
          <cell r="E732" t="str">
            <v>und</v>
          </cell>
        </row>
        <row r="733">
          <cell r="A733" t="str">
            <v>2 S 04 960 03</v>
          </cell>
          <cell r="B733" t="str">
            <v>Boca de lobo simples grelha concr. - BLS 03</v>
          </cell>
          <cell r="E733" t="str">
            <v>und</v>
          </cell>
        </row>
        <row r="734">
          <cell r="A734" t="str">
            <v>2 S 04 960 04</v>
          </cell>
          <cell r="B734" t="str">
            <v>Boca de lobo simples grelha concr. - BLS 04</v>
          </cell>
          <cell r="E734" t="str">
            <v>und</v>
          </cell>
        </row>
        <row r="735">
          <cell r="A735" t="str">
            <v>2 S 04 960 05</v>
          </cell>
          <cell r="B735" t="str">
            <v>Boca de lobo simples grelha concr. - BLS 05</v>
          </cell>
          <cell r="E735" t="str">
            <v>und</v>
          </cell>
        </row>
        <row r="736">
          <cell r="A736" t="str">
            <v>2 S 04 960 06</v>
          </cell>
          <cell r="B736" t="str">
            <v>Boca de lobo simples grelha concr. - BLS 06</v>
          </cell>
          <cell r="E736" t="str">
            <v>und</v>
          </cell>
        </row>
        <row r="737">
          <cell r="A737" t="str">
            <v>2 S 04 960 07</v>
          </cell>
          <cell r="B737" t="str">
            <v>Boca de lobo simples grelha concr. - BLS 07</v>
          </cell>
          <cell r="E737" t="str">
            <v>und</v>
          </cell>
        </row>
        <row r="738">
          <cell r="A738" t="str">
            <v>2 S 04 961 01</v>
          </cell>
          <cell r="B738" t="str">
            <v>Boca de lobo dupla com grelha de concreto - BLD 01</v>
          </cell>
          <cell r="E738" t="str">
            <v>und</v>
          </cell>
        </row>
        <row r="739">
          <cell r="A739" t="str">
            <v>2 S 04 961 02</v>
          </cell>
          <cell r="B739" t="str">
            <v>Boca de lobo dupla com grelha de concreto - BLD 02</v>
          </cell>
          <cell r="E739" t="str">
            <v>und</v>
          </cell>
        </row>
        <row r="740">
          <cell r="A740" t="str">
            <v>2 S 04 961 03</v>
          </cell>
          <cell r="B740" t="str">
            <v>Boca de lobo dupla com grelha de concreto - BLD 03</v>
          </cell>
          <cell r="E740" t="str">
            <v>und</v>
          </cell>
        </row>
        <row r="741">
          <cell r="A741" t="str">
            <v>2 S 04 961 04</v>
          </cell>
          <cell r="B741" t="str">
            <v>Boca de lobo dupla com grelha de concreto - BLD 04</v>
          </cell>
          <cell r="E741" t="str">
            <v>und</v>
          </cell>
        </row>
        <row r="742">
          <cell r="A742" t="str">
            <v>2 S 04 961 05</v>
          </cell>
          <cell r="B742" t="str">
            <v>Boca de lobo dupla com grelha de concreto - BLD 05</v>
          </cell>
          <cell r="E742" t="str">
            <v>und</v>
          </cell>
        </row>
        <row r="743">
          <cell r="A743" t="str">
            <v>2 S 04 961 06</v>
          </cell>
          <cell r="B743" t="str">
            <v>Boca de lobo dupla com grelha de concreto - BLD 06</v>
          </cell>
          <cell r="E743" t="str">
            <v>und</v>
          </cell>
        </row>
        <row r="744">
          <cell r="A744" t="str">
            <v>2 S 04 961 07</v>
          </cell>
          <cell r="B744" t="str">
            <v>Boca de lobo dupla com grelha de concreto - BLD 07</v>
          </cell>
          <cell r="E744" t="str">
            <v>und</v>
          </cell>
        </row>
        <row r="745">
          <cell r="A745" t="str">
            <v>2 S 04 962 01</v>
          </cell>
          <cell r="B745" t="str">
            <v>Caixa de ligação e passagem - CLP 01</v>
          </cell>
          <cell r="E745" t="str">
            <v>und</v>
          </cell>
        </row>
        <row r="746">
          <cell r="A746" t="str">
            <v>2 S 04 962 02</v>
          </cell>
          <cell r="B746" t="str">
            <v>Caixa de ligação e passagem - CLP 02</v>
          </cell>
          <cell r="E746" t="str">
            <v>und</v>
          </cell>
        </row>
        <row r="747">
          <cell r="A747" t="str">
            <v>2 S 04 962 03</v>
          </cell>
          <cell r="B747" t="str">
            <v>Caixa de ligação e passagem - CLP 03</v>
          </cell>
          <cell r="E747" t="str">
            <v>und</v>
          </cell>
        </row>
        <row r="748">
          <cell r="A748" t="str">
            <v>2 S 04 962 04</v>
          </cell>
          <cell r="B748" t="str">
            <v>Caixa de ligação e passagem - CLP 04</v>
          </cell>
          <cell r="E748" t="str">
            <v>und</v>
          </cell>
        </row>
        <row r="749">
          <cell r="A749" t="str">
            <v>2 S 04 962 05</v>
          </cell>
          <cell r="B749" t="str">
            <v>Caixa de ligação e passagem - CLP 05</v>
          </cell>
          <cell r="E749" t="str">
            <v>und</v>
          </cell>
        </row>
        <row r="750">
          <cell r="A750" t="str">
            <v>2 S 04 962 06</v>
          </cell>
          <cell r="B750" t="str">
            <v>Caixa de ligação e passagem - CLP 06</v>
          </cell>
          <cell r="E750" t="str">
            <v>und</v>
          </cell>
        </row>
        <row r="751">
          <cell r="A751" t="str">
            <v>2 S 04 962 07</v>
          </cell>
          <cell r="B751" t="str">
            <v>Caixa de ligação e passagem - CLP 07</v>
          </cell>
          <cell r="E751" t="str">
            <v>und</v>
          </cell>
        </row>
        <row r="752">
          <cell r="A752" t="str">
            <v>2 S 04 962 08</v>
          </cell>
          <cell r="B752" t="str">
            <v>Caixa de ligação e passagem - CLP 08</v>
          </cell>
          <cell r="E752" t="str">
            <v>und</v>
          </cell>
        </row>
        <row r="753">
          <cell r="A753" t="str">
            <v>2 S 04 962 09</v>
          </cell>
          <cell r="B753" t="str">
            <v>Caixa de ligação e passagem - CLP 09</v>
          </cell>
          <cell r="E753" t="str">
            <v>und</v>
          </cell>
        </row>
        <row r="754">
          <cell r="A754" t="str">
            <v>2 S 04 962 10</v>
          </cell>
          <cell r="B754" t="str">
            <v>Caixa de ligação e passagem - CLP 10</v>
          </cell>
          <cell r="E754" t="str">
            <v>und</v>
          </cell>
        </row>
        <row r="755">
          <cell r="A755" t="str">
            <v>2 S 04 962 11</v>
          </cell>
          <cell r="B755" t="str">
            <v>Caixa de ligação e passagem - CLP 11</v>
          </cell>
          <cell r="E755" t="str">
            <v>und</v>
          </cell>
        </row>
        <row r="756">
          <cell r="A756" t="str">
            <v>2 S 04 962 12</v>
          </cell>
          <cell r="B756" t="str">
            <v>Caixa de ligação e passagem - CLP 12</v>
          </cell>
          <cell r="E756" t="str">
            <v>und</v>
          </cell>
        </row>
        <row r="757">
          <cell r="A757" t="str">
            <v>2 S 04 962 13</v>
          </cell>
          <cell r="B757" t="str">
            <v>Caixa de ligação e passagem - CLP 13</v>
          </cell>
          <cell r="E757" t="str">
            <v>und</v>
          </cell>
        </row>
        <row r="758">
          <cell r="A758" t="str">
            <v>2 S 04 962 14</v>
          </cell>
          <cell r="B758" t="str">
            <v>Caixa de ligação e passagem - CLP 14</v>
          </cell>
          <cell r="E758" t="str">
            <v>und</v>
          </cell>
        </row>
        <row r="759">
          <cell r="A759" t="str">
            <v>2 S 04 962 15</v>
          </cell>
          <cell r="B759" t="str">
            <v>Caixa de ligação e passagem - CLP 15</v>
          </cell>
          <cell r="E759" t="str">
            <v>und</v>
          </cell>
        </row>
        <row r="760">
          <cell r="A760" t="str">
            <v>2 S 04 962 16</v>
          </cell>
          <cell r="B760" t="str">
            <v>Caixa de ligação e passagem - CLP 16</v>
          </cell>
          <cell r="E760" t="str">
            <v>und</v>
          </cell>
        </row>
        <row r="761">
          <cell r="A761" t="str">
            <v>2 S 04 962 17</v>
          </cell>
          <cell r="B761" t="str">
            <v>Caixa de ligação e passagem - CLP 17</v>
          </cell>
          <cell r="E761" t="str">
            <v>und</v>
          </cell>
        </row>
        <row r="762">
          <cell r="A762" t="str">
            <v>2 S 04 962 18</v>
          </cell>
          <cell r="B762" t="str">
            <v>Caixa de ligação e passagem - CLP 18</v>
          </cell>
          <cell r="E762" t="str">
            <v>und</v>
          </cell>
        </row>
        <row r="763">
          <cell r="A763" t="str">
            <v>2 S 04 963 01</v>
          </cell>
          <cell r="B763" t="str">
            <v>Poço de visita - PVI 01</v>
          </cell>
          <cell r="E763" t="str">
            <v>und</v>
          </cell>
        </row>
        <row r="764">
          <cell r="A764" t="str">
            <v>2 S 04 963 02</v>
          </cell>
          <cell r="B764" t="str">
            <v>Poço de visita - PVI 02</v>
          </cell>
          <cell r="E764" t="str">
            <v>und</v>
          </cell>
        </row>
        <row r="765">
          <cell r="A765" t="str">
            <v>2 S 04 963 03</v>
          </cell>
          <cell r="B765" t="str">
            <v>Poço de visita - PVI 03</v>
          </cell>
          <cell r="E765" t="str">
            <v>und</v>
          </cell>
        </row>
        <row r="766">
          <cell r="A766" t="str">
            <v>2 S 04 963 04</v>
          </cell>
          <cell r="B766" t="str">
            <v>Poço de visita - PVI 04</v>
          </cell>
          <cell r="E766" t="str">
            <v>und</v>
          </cell>
        </row>
        <row r="767">
          <cell r="A767" t="str">
            <v>2 S 04 963 05</v>
          </cell>
          <cell r="B767" t="str">
            <v>Poço de visita - PVI 05</v>
          </cell>
          <cell r="E767" t="str">
            <v>und</v>
          </cell>
        </row>
        <row r="768">
          <cell r="A768" t="str">
            <v>2 S 04 963 06</v>
          </cell>
          <cell r="B768" t="str">
            <v>Poço de visita - PVI 06</v>
          </cell>
          <cell r="E768" t="str">
            <v>und</v>
          </cell>
        </row>
        <row r="769">
          <cell r="A769" t="str">
            <v>2 S 04 963 07</v>
          </cell>
          <cell r="B769" t="str">
            <v>Poço de visita - PVI 07</v>
          </cell>
          <cell r="E769" t="str">
            <v>und</v>
          </cell>
        </row>
        <row r="770">
          <cell r="A770" t="str">
            <v>2 S 04 963 08</v>
          </cell>
          <cell r="B770" t="str">
            <v>Poço de visita - PVI 08</v>
          </cell>
          <cell r="E770" t="str">
            <v>und</v>
          </cell>
        </row>
        <row r="771">
          <cell r="A771" t="str">
            <v>2 S 04 963 09</v>
          </cell>
          <cell r="B771" t="str">
            <v>Poço de visita - PVI 09</v>
          </cell>
          <cell r="E771" t="str">
            <v>und</v>
          </cell>
        </row>
        <row r="772">
          <cell r="A772" t="str">
            <v>2 S 04 963 10</v>
          </cell>
          <cell r="B772" t="str">
            <v>Poço de visita - PVI 10</v>
          </cell>
          <cell r="E772" t="str">
            <v>und</v>
          </cell>
        </row>
        <row r="773">
          <cell r="A773" t="str">
            <v>2 S 04 963 11</v>
          </cell>
          <cell r="B773" t="str">
            <v>Poço de visita - PVI 11</v>
          </cell>
          <cell r="E773" t="str">
            <v>und</v>
          </cell>
        </row>
        <row r="774">
          <cell r="A774" t="str">
            <v>2 S 04 963 12</v>
          </cell>
          <cell r="B774" t="str">
            <v>Poço de visita - PVI 12</v>
          </cell>
          <cell r="E774" t="str">
            <v>und</v>
          </cell>
        </row>
        <row r="775">
          <cell r="A775" t="str">
            <v>2 S 04 963 13</v>
          </cell>
          <cell r="B775" t="str">
            <v>Poço de visita - PVI 13</v>
          </cell>
          <cell r="E775" t="str">
            <v>und</v>
          </cell>
        </row>
        <row r="776">
          <cell r="A776" t="str">
            <v>2 S 04 963 14</v>
          </cell>
          <cell r="B776" t="str">
            <v>Poço de visita - PVI 14</v>
          </cell>
          <cell r="E776" t="str">
            <v>und</v>
          </cell>
        </row>
        <row r="777">
          <cell r="A777" t="str">
            <v>2 S 04 963 15</v>
          </cell>
          <cell r="B777" t="str">
            <v>Poço de visita - PVI 15</v>
          </cell>
          <cell r="E777" t="str">
            <v>und</v>
          </cell>
        </row>
        <row r="778">
          <cell r="A778" t="str">
            <v>2 S 04 963 16</v>
          </cell>
          <cell r="B778" t="str">
            <v>Poço de visita - PVI 16</v>
          </cell>
          <cell r="E778" t="str">
            <v>und</v>
          </cell>
        </row>
        <row r="779">
          <cell r="A779" t="str">
            <v>2 S 04 963 17</v>
          </cell>
          <cell r="B779" t="str">
            <v>Poço de visita - PVI 17</v>
          </cell>
          <cell r="E779" t="str">
            <v>und</v>
          </cell>
        </row>
        <row r="780">
          <cell r="A780" t="str">
            <v>2 S 04 963 18</v>
          </cell>
          <cell r="B780" t="str">
            <v>Poço de visita - PVI 18</v>
          </cell>
          <cell r="E780" t="str">
            <v>und</v>
          </cell>
        </row>
        <row r="781">
          <cell r="A781" t="str">
            <v>2 S 04 963 31</v>
          </cell>
          <cell r="B781" t="str">
            <v>Chaminé dos poços de visita - CPV 01</v>
          </cell>
          <cell r="E781" t="str">
            <v>und</v>
          </cell>
        </row>
        <row r="782">
          <cell r="A782" t="str">
            <v>2 S 04 963 32</v>
          </cell>
          <cell r="B782" t="str">
            <v>Chaminé dos poços de visita - CPV 02</v>
          </cell>
          <cell r="E782" t="str">
            <v>und</v>
          </cell>
        </row>
        <row r="783">
          <cell r="A783" t="str">
            <v>2 S 04 963 33</v>
          </cell>
          <cell r="B783" t="str">
            <v>Chaminé dos poços de visita - CPV 03</v>
          </cell>
          <cell r="E783" t="str">
            <v>und</v>
          </cell>
        </row>
        <row r="784">
          <cell r="A784" t="str">
            <v>2 S 04 963 34</v>
          </cell>
          <cell r="B784" t="str">
            <v>Chaminé dos poços de visita - CPV 04</v>
          </cell>
          <cell r="E784" t="str">
            <v>und</v>
          </cell>
        </row>
        <row r="785">
          <cell r="A785" t="str">
            <v>2 S 04 963 35</v>
          </cell>
          <cell r="B785" t="str">
            <v>Chaminé dos poços de visita - CPV 05</v>
          </cell>
          <cell r="E785" t="str">
            <v>und</v>
          </cell>
        </row>
        <row r="786">
          <cell r="A786" t="str">
            <v>2 S 04 963 36</v>
          </cell>
          <cell r="B786" t="str">
            <v>Chaminé dos poços de visita - CPV 06</v>
          </cell>
          <cell r="E786" t="str">
            <v>und</v>
          </cell>
        </row>
        <row r="787">
          <cell r="A787" t="str">
            <v>2 S 04 963 37</v>
          </cell>
          <cell r="B787" t="str">
            <v>Chaminé dos poços de visita - CPV 07</v>
          </cell>
          <cell r="E787" t="str">
            <v>und</v>
          </cell>
        </row>
        <row r="788">
          <cell r="A788" t="str">
            <v>2 S 04 964 01</v>
          </cell>
          <cell r="B788" t="str">
            <v>Tubulação de drenagem urbana - D=0,40 m s/ berço</v>
          </cell>
          <cell r="E788" t="str">
            <v>m</v>
          </cell>
        </row>
        <row r="789">
          <cell r="A789" t="str">
            <v>2 S 04 964 02</v>
          </cell>
          <cell r="B789" t="str">
            <v>Tubulação de drenagem urbana - D=0,60 m s/ berço</v>
          </cell>
          <cell r="E789" t="str">
            <v>m</v>
          </cell>
        </row>
        <row r="790">
          <cell r="A790" t="str">
            <v>2 S 04 964 03</v>
          </cell>
          <cell r="B790" t="str">
            <v>Tubulação de drenagem urbana - D=0,80 m s/ berço</v>
          </cell>
          <cell r="E790" t="str">
            <v>m</v>
          </cell>
        </row>
        <row r="791">
          <cell r="A791" t="str">
            <v>2 S 04 964 04</v>
          </cell>
          <cell r="B791" t="str">
            <v>Tubulação de drenagem urbana - D=1,00 m s/ berço</v>
          </cell>
          <cell r="E791" t="str">
            <v>m</v>
          </cell>
        </row>
        <row r="792">
          <cell r="A792" t="str">
            <v>2 S 04 964 05</v>
          </cell>
          <cell r="B792" t="str">
            <v>Tubulação de drenagem urbana - D=1,20 m s/ berço</v>
          </cell>
          <cell r="E792" t="str">
            <v>m</v>
          </cell>
        </row>
        <row r="793">
          <cell r="A793" t="str">
            <v>2 S 04 964 06</v>
          </cell>
          <cell r="B793" t="str">
            <v>Tubulação de drenagem urbana - D=1,50 m s/ berço</v>
          </cell>
          <cell r="E793" t="str">
            <v>m</v>
          </cell>
        </row>
        <row r="794">
          <cell r="A794" t="str">
            <v>2 S 04 990 01</v>
          </cell>
          <cell r="B794" t="str">
            <v>Transposição de segmento de sarjetas - TSS 01</v>
          </cell>
          <cell r="E794" t="str">
            <v>m</v>
          </cell>
        </row>
        <row r="795">
          <cell r="A795" t="str">
            <v>2 S 04 990 02</v>
          </cell>
          <cell r="B795" t="str">
            <v>Transposição de segmento de sarjetas - TSS 02</v>
          </cell>
          <cell r="E795" t="str">
            <v>m</v>
          </cell>
        </row>
        <row r="796">
          <cell r="A796" t="str">
            <v>2 S 04 990 03</v>
          </cell>
          <cell r="B796" t="str">
            <v>Transposição de segmento de sarjetas - TSS 03</v>
          </cell>
          <cell r="E796" t="str">
            <v>m</v>
          </cell>
        </row>
        <row r="797">
          <cell r="A797" t="str">
            <v>2 S 04 990 04</v>
          </cell>
          <cell r="B797" t="str">
            <v>Transposição de segmento de sarjetas - TSS 04</v>
          </cell>
          <cell r="E797" t="str">
            <v>m</v>
          </cell>
        </row>
        <row r="798">
          <cell r="A798" t="str">
            <v>2 S 04 990 05</v>
          </cell>
          <cell r="B798" t="str">
            <v>Transposição de segmento de sarjetas - TSS 05</v>
          </cell>
          <cell r="E798" t="str">
            <v>m</v>
          </cell>
        </row>
        <row r="799">
          <cell r="A799" t="str">
            <v>2 S 04 990 06</v>
          </cell>
          <cell r="B799" t="str">
            <v>Transposição de segmento de sarjetas - TSS 06</v>
          </cell>
          <cell r="E799" t="str">
            <v>m</v>
          </cell>
        </row>
        <row r="800">
          <cell r="A800" t="str">
            <v>2 S 04 991 01</v>
          </cell>
          <cell r="B800" t="str">
            <v>Tampa concr. p/caixa colet. (4 nervuras) - TCC 01</v>
          </cell>
          <cell r="E800" t="str">
            <v>und</v>
          </cell>
        </row>
        <row r="801">
          <cell r="A801" t="str">
            <v>2 S 04 991 02</v>
          </cell>
          <cell r="B801" t="str">
            <v>Tampa de ferro p/ caixa coletora - TCC 02</v>
          </cell>
          <cell r="E801" t="str">
            <v>und</v>
          </cell>
        </row>
        <row r="802">
          <cell r="A802" t="str">
            <v>2 S 04 999 03</v>
          </cell>
          <cell r="B802" t="str">
            <v>Escoramento de bueiros celulares</v>
          </cell>
          <cell r="E802" t="str">
            <v>m3</v>
          </cell>
        </row>
        <row r="803">
          <cell r="A803" t="str">
            <v>2 S 04 999 06</v>
          </cell>
          <cell r="B803" t="str">
            <v>Solo local / selo de argila apiloado</v>
          </cell>
          <cell r="E803" t="str">
            <v>m3</v>
          </cell>
        </row>
        <row r="804">
          <cell r="A804" t="str">
            <v>2 S 04 999 07</v>
          </cell>
          <cell r="B804" t="str">
            <v>Lastro de brita</v>
          </cell>
          <cell r="E804" t="str">
            <v>m3</v>
          </cell>
        </row>
        <row r="805">
          <cell r="A805" t="str">
            <v>2 S 05 000 06</v>
          </cell>
          <cell r="B805" t="str">
            <v>Calha metálica semi-circular D=0,40 m</v>
          </cell>
          <cell r="E805" t="str">
            <v>m</v>
          </cell>
        </row>
        <row r="806">
          <cell r="A806" t="str">
            <v>2 S 05 000 09</v>
          </cell>
          <cell r="B806" t="str">
            <v>Dentes para bueiros simples D=0,60 m</v>
          </cell>
          <cell r="E806" t="str">
            <v>und</v>
          </cell>
        </row>
        <row r="807">
          <cell r="A807" t="str">
            <v>2 S 05 000 10</v>
          </cell>
          <cell r="B807" t="str">
            <v>Dentes para bueiros simples D=0,80 m</v>
          </cell>
          <cell r="E807" t="str">
            <v>und</v>
          </cell>
        </row>
        <row r="808">
          <cell r="A808" t="str">
            <v>2 S 05 000 11</v>
          </cell>
          <cell r="B808" t="str">
            <v>Dentes para bueiros simples D=1,00 m</v>
          </cell>
          <cell r="E808" t="str">
            <v>und</v>
          </cell>
        </row>
        <row r="809">
          <cell r="A809" t="str">
            <v>2 S 05 000 12</v>
          </cell>
          <cell r="B809" t="str">
            <v>Dentes para bueiros simples D=1,20 m</v>
          </cell>
          <cell r="E809" t="str">
            <v>und</v>
          </cell>
        </row>
        <row r="810">
          <cell r="A810" t="str">
            <v>2 S 05 000 13</v>
          </cell>
          <cell r="B810" t="str">
            <v>Dentes para bueiros simples D=1,50 m</v>
          </cell>
          <cell r="E810" t="str">
            <v>und</v>
          </cell>
        </row>
        <row r="811">
          <cell r="A811" t="str">
            <v>2 S 05 000 14</v>
          </cell>
          <cell r="B811" t="str">
            <v>Dentes para bueiros duplos D=1,00 m</v>
          </cell>
          <cell r="E811" t="str">
            <v>und</v>
          </cell>
        </row>
        <row r="812">
          <cell r="A812" t="str">
            <v>2 S 05 000 15</v>
          </cell>
          <cell r="B812" t="str">
            <v>Dentes para bueiros duplos D=1,20 m</v>
          </cell>
          <cell r="E812" t="str">
            <v>und</v>
          </cell>
        </row>
        <row r="813">
          <cell r="A813" t="str">
            <v>2 S 05 000 16</v>
          </cell>
          <cell r="B813" t="str">
            <v>Dentes para bueiros duplos D=1,50 m</v>
          </cell>
          <cell r="E813" t="str">
            <v>und</v>
          </cell>
        </row>
        <row r="814">
          <cell r="A814" t="str">
            <v>2 S 05 000 17</v>
          </cell>
          <cell r="B814" t="str">
            <v>Dentes para bueiros triplos D=1,00 m</v>
          </cell>
          <cell r="E814" t="str">
            <v>und</v>
          </cell>
        </row>
        <row r="815">
          <cell r="A815" t="str">
            <v>2 S 05 000 18</v>
          </cell>
          <cell r="B815" t="str">
            <v>Dentes para bueiros triplos D=1,20</v>
          </cell>
          <cell r="E815" t="str">
            <v>und</v>
          </cell>
        </row>
        <row r="816">
          <cell r="A816" t="str">
            <v>2 S 05 000 19</v>
          </cell>
          <cell r="B816" t="str">
            <v>Dentes para bueiros triplos D=1,50 m</v>
          </cell>
          <cell r="E816" t="str">
            <v>und</v>
          </cell>
        </row>
        <row r="817">
          <cell r="A817" t="str">
            <v>2 S 05 100 00</v>
          </cell>
          <cell r="B817" t="str">
            <v>Enleivamento</v>
          </cell>
          <cell r="E817" t="str">
            <v>m2</v>
          </cell>
        </row>
        <row r="818">
          <cell r="A818" t="str">
            <v>2 S 05 102 00</v>
          </cell>
          <cell r="B818" t="str">
            <v>Hidrossemeadura</v>
          </cell>
          <cell r="E818" t="str">
            <v>m2</v>
          </cell>
        </row>
        <row r="819">
          <cell r="A819" t="str">
            <v>2 S 05 300 01</v>
          </cell>
          <cell r="B819" t="str">
            <v>Alvenaria de pedra arrumada</v>
          </cell>
          <cell r="E819" t="str">
            <v>m3</v>
          </cell>
        </row>
        <row r="820">
          <cell r="A820" t="str">
            <v>2 S 05 300 02</v>
          </cell>
          <cell r="B820" t="str">
            <v>Enrocamento de pedra jogada</v>
          </cell>
          <cell r="E820" t="str">
            <v>m3</v>
          </cell>
        </row>
        <row r="821">
          <cell r="A821" t="str">
            <v>2 S 05 301 00</v>
          </cell>
          <cell r="B821" t="str">
            <v>Alvenaria de pedra argamassada</v>
          </cell>
          <cell r="E821" t="str">
            <v>m3</v>
          </cell>
        </row>
        <row r="822">
          <cell r="A822" t="str">
            <v>2 S 05 301 01</v>
          </cell>
          <cell r="B822" t="str">
            <v>Alvenaria tijolos de 20 cm de espessura</v>
          </cell>
          <cell r="E822" t="str">
            <v>m2</v>
          </cell>
        </row>
        <row r="823">
          <cell r="A823" t="str">
            <v>2 S 05 302 01</v>
          </cell>
          <cell r="B823" t="str">
            <v>Muro gabião tipo caixa</v>
          </cell>
          <cell r="E823" t="str">
            <v>m3</v>
          </cell>
        </row>
        <row r="824">
          <cell r="A824" t="str">
            <v>2 S 05 303 01</v>
          </cell>
          <cell r="B824" t="str">
            <v>Terra armada - ECE - greide 0,0&lt;h&lt;6,00m</v>
          </cell>
          <cell r="E824" t="str">
            <v>m2</v>
          </cell>
        </row>
        <row r="825">
          <cell r="A825" t="str">
            <v>2 S 05 303 02</v>
          </cell>
          <cell r="B825" t="str">
            <v>Terra armada - ECE - greide 6,0&lt;h&lt;9,00m</v>
          </cell>
          <cell r="E825" t="str">
            <v>m2</v>
          </cell>
        </row>
        <row r="826">
          <cell r="A826" t="str">
            <v>2 S 05 303 03</v>
          </cell>
          <cell r="B826" t="str">
            <v>Terra armada - ECE - greide 9,0&lt;h&lt;12,00m</v>
          </cell>
          <cell r="E826" t="str">
            <v>m2</v>
          </cell>
        </row>
        <row r="827">
          <cell r="A827" t="str">
            <v>2 S 05 303 04</v>
          </cell>
          <cell r="B827" t="str">
            <v>Terra armada - ECE - pé de talude 0,0&lt;h&lt;6,00m</v>
          </cell>
          <cell r="E827" t="str">
            <v>m2</v>
          </cell>
        </row>
        <row r="828">
          <cell r="A828" t="str">
            <v>2 S 05 303 05</v>
          </cell>
          <cell r="B828" t="str">
            <v>Terra armada - ECE - pé de talude 6,0&lt;h&lt;9,00m</v>
          </cell>
          <cell r="E828" t="str">
            <v>m2</v>
          </cell>
        </row>
        <row r="829">
          <cell r="A829" t="str">
            <v>2 S 05 303 06</v>
          </cell>
          <cell r="B829" t="str">
            <v>Terra armada - ECE - pé de talude 9,0&lt;h&lt;12,00m</v>
          </cell>
          <cell r="E829" t="str">
            <v>m2</v>
          </cell>
        </row>
        <row r="830">
          <cell r="A830" t="str">
            <v>2 S 05 303 07</v>
          </cell>
          <cell r="B830" t="str">
            <v>Terra armada - ECE - encontro portante 0,0&lt;h&lt;6,00m</v>
          </cell>
          <cell r="E830" t="str">
            <v>m2</v>
          </cell>
        </row>
        <row r="831">
          <cell r="A831" t="str">
            <v>2 S 05 303 08</v>
          </cell>
          <cell r="B831" t="str">
            <v>Terra armada - ECE - encontro portante 6,0&lt;h&lt;9,00m</v>
          </cell>
          <cell r="E831" t="str">
            <v>m2</v>
          </cell>
        </row>
        <row r="832">
          <cell r="A832" t="str">
            <v>2 S 05 303 09</v>
          </cell>
          <cell r="B832" t="str">
            <v>Escamas de concreto armado para terra armada</v>
          </cell>
          <cell r="E832" t="str">
            <v>m3</v>
          </cell>
        </row>
        <row r="833">
          <cell r="A833" t="str">
            <v>2 S 05 303 10</v>
          </cell>
          <cell r="B833" t="str">
            <v>Concr. soleira e arremates de maciço terra armada</v>
          </cell>
          <cell r="E833" t="str">
            <v>m3</v>
          </cell>
        </row>
        <row r="834">
          <cell r="A834" t="str">
            <v>2 S 05 303 11</v>
          </cell>
          <cell r="B834" t="str">
            <v>Montagem de maciço terra armada</v>
          </cell>
          <cell r="E834" t="str">
            <v>m2</v>
          </cell>
        </row>
        <row r="835">
          <cell r="A835" t="str">
            <v>2 S 05 340 01</v>
          </cell>
          <cell r="B835" t="str">
            <v>Execução cortina atirantada conc.armado fck=15 MPa</v>
          </cell>
          <cell r="E835" t="str">
            <v>m2</v>
          </cell>
        </row>
        <row r="836">
          <cell r="A836" t="str">
            <v>2 S 05 900 01</v>
          </cell>
          <cell r="B836" t="str">
            <v>Tirante protendido p/ cort. aço st 85/105 D= 32mm</v>
          </cell>
          <cell r="E836" t="str">
            <v>m</v>
          </cell>
        </row>
        <row r="837">
          <cell r="A837" t="str">
            <v>2 S 06 210 01</v>
          </cell>
          <cell r="B837" t="str">
            <v>Pórtico metálico</v>
          </cell>
          <cell r="E837" t="str">
            <v>und</v>
          </cell>
        </row>
        <row r="838">
          <cell r="A838" t="str">
            <v>2 S 06 400 01</v>
          </cell>
          <cell r="B838" t="str">
            <v>Cerca arame farp. c/ mourão concr. seção quadrada</v>
          </cell>
          <cell r="E838" t="str">
            <v>m</v>
          </cell>
        </row>
        <row r="839">
          <cell r="A839" t="str">
            <v>2 S 06 400 02</v>
          </cell>
          <cell r="B839" t="str">
            <v>Cerca arame farp. c/ mourão concr. seção triang.</v>
          </cell>
          <cell r="E839" t="str">
            <v>m</v>
          </cell>
        </row>
        <row r="840">
          <cell r="A840" t="str">
            <v>2 S 06 410 00</v>
          </cell>
          <cell r="B840" t="str">
            <v>Cercas de arame farpado com suportes de madeira</v>
          </cell>
          <cell r="E840" t="str">
            <v>m</v>
          </cell>
        </row>
        <row r="841">
          <cell r="A841" t="str">
            <v>2 S 09 001 05</v>
          </cell>
          <cell r="B841" t="str">
            <v>Transporte local em rodov. não pav. (const.)</v>
          </cell>
          <cell r="E841" t="str">
            <v>tkm</v>
          </cell>
        </row>
        <row r="842">
          <cell r="A842" t="str">
            <v>2 S 09 001 40</v>
          </cell>
          <cell r="B842" t="str">
            <v>Transporte local c/ carroceria em rodovia não pav.</v>
          </cell>
          <cell r="E842" t="str">
            <v>tkm</v>
          </cell>
        </row>
        <row r="843">
          <cell r="A843" t="str">
            <v>2 S 09 001 90</v>
          </cell>
          <cell r="B843" t="str">
            <v>Transporte comercial c/ carr. rodov. não pav.</v>
          </cell>
          <cell r="E843" t="str">
            <v>tkm</v>
          </cell>
        </row>
        <row r="844">
          <cell r="A844" t="str">
            <v>2 S 09 002 05</v>
          </cell>
          <cell r="B844" t="str">
            <v>Transporte local em rodov. pavim. (const.)</v>
          </cell>
          <cell r="E844" t="str">
            <v>tkm</v>
          </cell>
        </row>
        <row r="845">
          <cell r="A845" t="str">
            <v>2 S 09 002 40</v>
          </cell>
          <cell r="B845" t="str">
            <v>Transporte local c/ carroceria em rodov. pavim.</v>
          </cell>
          <cell r="E845" t="str">
            <v>tkm</v>
          </cell>
        </row>
        <row r="846">
          <cell r="A846" t="str">
            <v>2 S 09 002 90</v>
          </cell>
          <cell r="B846" t="str">
            <v>Transporte comerc. c/ carr. rodov. pavim.</v>
          </cell>
          <cell r="E846" t="str">
            <v>tkm</v>
          </cell>
        </row>
        <row r="847">
          <cell r="B847" t="str">
            <v>Conservação</v>
          </cell>
        </row>
        <row r="848">
          <cell r="A848" t="str">
            <v>3 S 01 200 00</v>
          </cell>
          <cell r="B848" t="str">
            <v>Escavação e carga mat. jazida (consv)</v>
          </cell>
          <cell r="E848" t="str">
            <v>m3</v>
          </cell>
        </row>
        <row r="849">
          <cell r="A849" t="str">
            <v>3 S 01 401 00</v>
          </cell>
          <cell r="B849" t="str">
            <v>Recomposição de revestimento primário</v>
          </cell>
          <cell r="E849" t="str">
            <v>m3</v>
          </cell>
        </row>
        <row r="850">
          <cell r="A850" t="str">
            <v>3 S 01 930 00</v>
          </cell>
          <cell r="B850" t="str">
            <v>Regularização mecânica da faixa de domínio</v>
          </cell>
          <cell r="E850" t="str">
            <v>m2</v>
          </cell>
        </row>
        <row r="851">
          <cell r="A851" t="str">
            <v>3 S 02 200 00</v>
          </cell>
          <cell r="B851" t="str">
            <v>Solo p/ base de remendo profundo</v>
          </cell>
          <cell r="E851" t="str">
            <v>m3</v>
          </cell>
        </row>
        <row r="852">
          <cell r="A852" t="str">
            <v>3 S 02 200 01</v>
          </cell>
          <cell r="B852" t="str">
            <v>Recomposição de camada granular do pavimento</v>
          </cell>
          <cell r="E852" t="str">
            <v>m3</v>
          </cell>
        </row>
        <row r="853">
          <cell r="A853" t="str">
            <v>3 S 02 220 00</v>
          </cell>
          <cell r="B853" t="str">
            <v>Solo brita p/ base de rem. profundo</v>
          </cell>
          <cell r="E853" t="str">
            <v>m3</v>
          </cell>
        </row>
        <row r="854">
          <cell r="A854" t="str">
            <v>3 S 02 230 00</v>
          </cell>
          <cell r="B854" t="str">
            <v>Brita para base de remendo profundo</v>
          </cell>
          <cell r="E854" t="str">
            <v>m3</v>
          </cell>
        </row>
        <row r="855">
          <cell r="A855" t="str">
            <v>3 S 02 241 00</v>
          </cell>
          <cell r="B855" t="str">
            <v>Solo melhorado c/ cimento p/ base rem. profundo</v>
          </cell>
          <cell r="E855" t="str">
            <v>m3</v>
          </cell>
        </row>
        <row r="856">
          <cell r="A856" t="str">
            <v>3 S 02 300 00</v>
          </cell>
          <cell r="B856" t="str">
            <v>Imprimação</v>
          </cell>
          <cell r="E856" t="str">
            <v>m2</v>
          </cell>
        </row>
        <row r="857">
          <cell r="A857" t="str">
            <v>3 S 02 400 00</v>
          </cell>
          <cell r="B857" t="str">
            <v>Pintura de ligação</v>
          </cell>
          <cell r="E857" t="str">
            <v>m2</v>
          </cell>
        </row>
        <row r="858">
          <cell r="A858" t="str">
            <v>3 S 02 500 00</v>
          </cell>
          <cell r="B858" t="str">
            <v>Capa selante com pedrisco</v>
          </cell>
          <cell r="E858" t="str">
            <v>m2</v>
          </cell>
        </row>
        <row r="859">
          <cell r="A859" t="str">
            <v>3 S 02 500 01</v>
          </cell>
          <cell r="B859" t="str">
            <v>Capa selante com areia</v>
          </cell>
          <cell r="E859" t="str">
            <v>m2</v>
          </cell>
        </row>
        <row r="860">
          <cell r="A860" t="str">
            <v>3 S 02 500 02</v>
          </cell>
          <cell r="B860" t="str">
            <v>Tratamento superficial simples com CAP</v>
          </cell>
          <cell r="E860" t="str">
            <v>m2</v>
          </cell>
        </row>
        <row r="861">
          <cell r="A861" t="str">
            <v>3 S 02 500 03</v>
          </cell>
          <cell r="B861" t="str">
            <v>Tratamento superficial simples com emulsão</v>
          </cell>
          <cell r="E861" t="str">
            <v>m2</v>
          </cell>
        </row>
        <row r="862">
          <cell r="A862" t="str">
            <v>3 S 02 500 04</v>
          </cell>
          <cell r="B862" t="str">
            <v>Tratamento superficial simples c/ banho diluído</v>
          </cell>
          <cell r="E862" t="str">
            <v>m2</v>
          </cell>
        </row>
        <row r="863">
          <cell r="A863" t="str">
            <v>3 S 02 501 00</v>
          </cell>
          <cell r="B863" t="str">
            <v>Tratamento superficial duplo c/ CAP</v>
          </cell>
          <cell r="E863" t="str">
            <v>m2</v>
          </cell>
        </row>
        <row r="864">
          <cell r="A864" t="str">
            <v>3 S 02 501 01</v>
          </cell>
          <cell r="B864" t="str">
            <v>Tratamento superficial duplo com emulsão</v>
          </cell>
          <cell r="E864" t="str">
            <v>m2</v>
          </cell>
        </row>
        <row r="865">
          <cell r="A865" t="str">
            <v>3 S 02 501 02</v>
          </cell>
          <cell r="B865" t="str">
            <v>Tratamento superficial duplo com banho diluído</v>
          </cell>
          <cell r="E865" t="str">
            <v>m2</v>
          </cell>
        </row>
        <row r="866">
          <cell r="A866" t="str">
            <v>3 S 02 502 00</v>
          </cell>
          <cell r="B866" t="str">
            <v>Tratamento superficial triplo com c.a.p.</v>
          </cell>
          <cell r="E866" t="str">
            <v>m2</v>
          </cell>
        </row>
        <row r="867">
          <cell r="A867" t="str">
            <v>3 S 02 502 01</v>
          </cell>
          <cell r="B867" t="str">
            <v>Tratamento superficial triplo com emulsão</v>
          </cell>
          <cell r="E867" t="str">
            <v>m2</v>
          </cell>
        </row>
        <row r="868">
          <cell r="A868" t="str">
            <v>3 S 02 502 02</v>
          </cell>
          <cell r="B868" t="str">
            <v>Tratamento superficial triplo com banho diluído</v>
          </cell>
          <cell r="E868" t="str">
            <v>m2</v>
          </cell>
        </row>
        <row r="869">
          <cell r="A869" t="str">
            <v>3 S 02 510 00</v>
          </cell>
          <cell r="B869" t="str">
            <v>Lama asfáltica fina (granulometrias I e II )</v>
          </cell>
          <cell r="E869" t="str">
            <v>m2</v>
          </cell>
        </row>
        <row r="870">
          <cell r="A870" t="str">
            <v>3 S 02 510 01</v>
          </cell>
          <cell r="B870" t="str">
            <v>Lama asfáltica grossa (granulometrias III e IV)</v>
          </cell>
          <cell r="E870" t="str">
            <v>m2</v>
          </cell>
        </row>
        <row r="871">
          <cell r="A871" t="str">
            <v>3 S 02 520 00</v>
          </cell>
          <cell r="B871" t="str">
            <v>Mistura areia-asfalto em betoneira</v>
          </cell>
          <cell r="E871" t="str">
            <v>m3</v>
          </cell>
        </row>
        <row r="872">
          <cell r="A872" t="str">
            <v>3 S 02 520 01</v>
          </cell>
          <cell r="B872" t="str">
            <v>Mistura areia-asfalto usinada a frio</v>
          </cell>
          <cell r="E872" t="str">
            <v>m3</v>
          </cell>
        </row>
        <row r="873">
          <cell r="A873" t="str">
            <v>3 S 02 520 02</v>
          </cell>
          <cell r="B873" t="str">
            <v>Rec.do rev. com areia asfalto a frio</v>
          </cell>
          <cell r="E873" t="str">
            <v>m3</v>
          </cell>
        </row>
        <row r="874">
          <cell r="A874" t="str">
            <v>3 S 02 521 00</v>
          </cell>
          <cell r="B874" t="str">
            <v>Mistura areia-asfalto usinada a quente</v>
          </cell>
          <cell r="E874" t="str">
            <v>m3</v>
          </cell>
        </row>
        <row r="875">
          <cell r="A875" t="str">
            <v>3 S 02 521 01</v>
          </cell>
          <cell r="B875" t="str">
            <v>Rec. do rev. com areia asfalto a quente</v>
          </cell>
          <cell r="E875" t="str">
            <v>m3</v>
          </cell>
        </row>
        <row r="876">
          <cell r="A876" t="str">
            <v>3 S 02 530 00</v>
          </cell>
          <cell r="B876" t="str">
            <v>Mistura betuminosa em betoneira</v>
          </cell>
          <cell r="E876" t="str">
            <v>m3</v>
          </cell>
        </row>
        <row r="877">
          <cell r="A877" t="str">
            <v>3 S 02 530 01</v>
          </cell>
          <cell r="B877" t="str">
            <v>Mistura betuminosa usinada a frio</v>
          </cell>
          <cell r="E877" t="str">
            <v>m3</v>
          </cell>
        </row>
        <row r="878">
          <cell r="A878" t="str">
            <v>3 S 02 530 02</v>
          </cell>
          <cell r="B878" t="str">
            <v>Rec.do rev. com mistura betuminosa a frio</v>
          </cell>
          <cell r="E878" t="str">
            <v>m3</v>
          </cell>
        </row>
        <row r="879">
          <cell r="A879" t="str">
            <v>3 S 02 540 00</v>
          </cell>
          <cell r="B879" t="str">
            <v>Mistura betuminosa usinada a quente</v>
          </cell>
          <cell r="E879" t="str">
            <v>m3</v>
          </cell>
        </row>
        <row r="880">
          <cell r="A880" t="str">
            <v>3 S 02 540 01</v>
          </cell>
          <cell r="B880" t="str">
            <v>Rec.do rev.com mistura betuminosa a quente</v>
          </cell>
          <cell r="E880" t="str">
            <v>m3</v>
          </cell>
        </row>
        <row r="881">
          <cell r="A881" t="str">
            <v>3 S 02 601 00</v>
          </cell>
          <cell r="B881" t="str">
            <v>Recomposição de placa de concreto</v>
          </cell>
          <cell r="E881" t="str">
            <v>m3</v>
          </cell>
        </row>
        <row r="882">
          <cell r="A882" t="str">
            <v>3 S 02 900 00</v>
          </cell>
          <cell r="B882" t="str">
            <v>Remoção mecanizada de revestimento betuminoso</v>
          </cell>
          <cell r="E882" t="str">
            <v>m3</v>
          </cell>
        </row>
        <row r="883">
          <cell r="A883" t="str">
            <v>3 S 02 901 00</v>
          </cell>
          <cell r="B883" t="str">
            <v>Remoção manual de revestimento betuminoso</v>
          </cell>
          <cell r="E883" t="str">
            <v>m3</v>
          </cell>
        </row>
        <row r="884">
          <cell r="A884" t="str">
            <v>3 S 02 902 00</v>
          </cell>
          <cell r="B884" t="str">
            <v>Remoção mecanizada da camada granular do pavimento</v>
          </cell>
          <cell r="E884" t="str">
            <v>m3</v>
          </cell>
        </row>
        <row r="885">
          <cell r="A885" t="str">
            <v>3 S 02 903 00</v>
          </cell>
          <cell r="B885" t="str">
            <v>Remoção manual da camada granular do pavimento</v>
          </cell>
          <cell r="E885" t="str">
            <v>m3</v>
          </cell>
        </row>
        <row r="886">
          <cell r="A886" t="str">
            <v>3 S 02 999 00</v>
          </cell>
          <cell r="B886" t="str">
            <v>Peneiramento</v>
          </cell>
          <cell r="E886" t="str">
            <v>m3</v>
          </cell>
        </row>
        <row r="887">
          <cell r="A887" t="str">
            <v>3 S 03 310 00</v>
          </cell>
          <cell r="B887" t="str">
            <v>Concreto ciclópico</v>
          </cell>
          <cell r="E887" t="str">
            <v>m3</v>
          </cell>
        </row>
        <row r="888">
          <cell r="A888" t="str">
            <v>3 S 03 329 00</v>
          </cell>
          <cell r="B888" t="str">
            <v>Concreto de cimento (confecção e lançamento)</v>
          </cell>
          <cell r="E888" t="str">
            <v>m3</v>
          </cell>
        </row>
        <row r="889">
          <cell r="A889" t="str">
            <v>3 S 03 329 01</v>
          </cell>
          <cell r="B889" t="str">
            <v>Concreto de cimento(confecção manual e lançamento)</v>
          </cell>
          <cell r="E889" t="str">
            <v>m3</v>
          </cell>
        </row>
        <row r="890">
          <cell r="A890" t="str">
            <v>3 S 03 340 02</v>
          </cell>
          <cell r="B890" t="str">
            <v>Argamassa cimento areia 1-6</v>
          </cell>
          <cell r="E890" t="str">
            <v>m3</v>
          </cell>
        </row>
        <row r="891">
          <cell r="A891" t="str">
            <v>3 S 03 340 03</v>
          </cell>
          <cell r="B891" t="str">
            <v>Argamassa cimento solo 1:10</v>
          </cell>
          <cell r="E891" t="str">
            <v>m3</v>
          </cell>
        </row>
        <row r="892">
          <cell r="A892" t="str">
            <v>3 S 03 353 00</v>
          </cell>
          <cell r="B892" t="str">
            <v>Dobragem e colocação de armadura</v>
          </cell>
          <cell r="E892" t="str">
            <v>kg</v>
          </cell>
        </row>
        <row r="893">
          <cell r="A893" t="str">
            <v>3 S 03 370 00</v>
          </cell>
          <cell r="B893" t="str">
            <v>Forma comum de madeira</v>
          </cell>
          <cell r="E893" t="str">
            <v>m2</v>
          </cell>
        </row>
        <row r="894">
          <cell r="A894" t="str">
            <v>3 S 03 940 01</v>
          </cell>
          <cell r="B894" t="str">
            <v>Reaterro e compactação p/ bueiro</v>
          </cell>
          <cell r="E894" t="str">
            <v>m3</v>
          </cell>
        </row>
        <row r="895">
          <cell r="A895" t="str">
            <v>3 S 03 940 02</v>
          </cell>
          <cell r="B895" t="str">
            <v>Reaterro apiloado</v>
          </cell>
          <cell r="E895" t="str">
            <v>m3</v>
          </cell>
        </row>
        <row r="896">
          <cell r="A896" t="str">
            <v>3 S 03 950 00</v>
          </cell>
          <cell r="B896" t="str">
            <v>Limpeza de ponte</v>
          </cell>
          <cell r="E896" t="str">
            <v>m</v>
          </cell>
        </row>
        <row r="897">
          <cell r="A897" t="str">
            <v>3 S 04 000 00</v>
          </cell>
          <cell r="B897" t="str">
            <v>Escavação manual em material de 1a categoria</v>
          </cell>
          <cell r="E897" t="str">
            <v>m3</v>
          </cell>
        </row>
        <row r="898">
          <cell r="A898" t="str">
            <v>3 S 04 000 01</v>
          </cell>
          <cell r="B898" t="str">
            <v>Escavação manual em material de 2a categoria</v>
          </cell>
          <cell r="E898" t="str">
            <v>m3</v>
          </cell>
        </row>
        <row r="899">
          <cell r="A899" t="str">
            <v>3 S 04 001 00</v>
          </cell>
          <cell r="B899" t="str">
            <v>Escavação mecaniz. de vala em mater. de 1a cat.</v>
          </cell>
          <cell r="E899" t="str">
            <v>m3</v>
          </cell>
        </row>
        <row r="900">
          <cell r="A900" t="str">
            <v>3 S 04 010 00</v>
          </cell>
          <cell r="B900" t="str">
            <v>Escavação mecaniz.de vala em material de 2a cat.</v>
          </cell>
          <cell r="E900" t="str">
            <v>m3</v>
          </cell>
        </row>
        <row r="901">
          <cell r="A901" t="str">
            <v>3 S 04 020 00</v>
          </cell>
          <cell r="B901" t="str">
            <v>Escavação e carga de material de 3a cat. em valas</v>
          </cell>
          <cell r="E901" t="str">
            <v>m3</v>
          </cell>
        </row>
        <row r="902">
          <cell r="A902" t="str">
            <v>3 S 04 300 16</v>
          </cell>
          <cell r="B902" t="str">
            <v>Bueiro met. chapa múltipla D=1,60m galv.</v>
          </cell>
          <cell r="E902" t="str">
            <v>m</v>
          </cell>
        </row>
        <row r="903">
          <cell r="A903" t="str">
            <v>3 S 04 300 20</v>
          </cell>
          <cell r="B903" t="str">
            <v>Bueiro met. chapa múltipla D=2,00m galv.</v>
          </cell>
          <cell r="E903" t="str">
            <v>m</v>
          </cell>
        </row>
        <row r="904">
          <cell r="A904" t="str">
            <v>3 S 04 301 16</v>
          </cell>
          <cell r="B904" t="str">
            <v>Bueiro met.chapas múlt. D=1,60 m rev. epoxy</v>
          </cell>
          <cell r="E904" t="str">
            <v>m</v>
          </cell>
        </row>
        <row r="905">
          <cell r="A905" t="str">
            <v>3 S 04 301 20</v>
          </cell>
          <cell r="B905" t="str">
            <v>Bueiro met. chapas múlt. D=2,00 m rev. epoxy</v>
          </cell>
          <cell r="E905" t="str">
            <v>m</v>
          </cell>
        </row>
        <row r="906">
          <cell r="A906" t="str">
            <v>3 S 04 310 16</v>
          </cell>
          <cell r="B906" t="str">
            <v>Bueiro met. s/interrupção tráf. D=1,60 m galv.</v>
          </cell>
          <cell r="E906" t="str">
            <v>m</v>
          </cell>
        </row>
        <row r="907">
          <cell r="A907" t="str">
            <v>3 S 04 310 20</v>
          </cell>
          <cell r="B907" t="str">
            <v>Bueiro met. s/interrupção tráf. D=2,00 m galv.</v>
          </cell>
          <cell r="E907" t="str">
            <v>m</v>
          </cell>
        </row>
        <row r="908">
          <cell r="A908" t="str">
            <v>3 S 04 311 16</v>
          </cell>
          <cell r="B908" t="str">
            <v>Bueiro met.s/interrupção tráf. D=1,60 m rev. epoxy</v>
          </cell>
          <cell r="E908" t="str">
            <v>m</v>
          </cell>
        </row>
        <row r="909">
          <cell r="A909" t="str">
            <v>3 S 04 311 20</v>
          </cell>
          <cell r="B909" t="str">
            <v>Bueiro met.s/interrupção tráf. D=2,00 m rev. epoxy</v>
          </cell>
          <cell r="E909" t="str">
            <v>m</v>
          </cell>
        </row>
        <row r="910">
          <cell r="A910" t="str">
            <v>3 S 04 590 00</v>
          </cell>
          <cell r="B910" t="str">
            <v>Assentamento de dreno profundo</v>
          </cell>
          <cell r="E910" t="str">
            <v>m</v>
          </cell>
        </row>
        <row r="911">
          <cell r="A911" t="str">
            <v>3 S 04 999 08</v>
          </cell>
          <cell r="B911" t="str">
            <v>Selo de argila apiloado com solo local</v>
          </cell>
          <cell r="E911" t="str">
            <v>m3</v>
          </cell>
        </row>
        <row r="912">
          <cell r="A912" t="str">
            <v>3 S 05 000 00</v>
          </cell>
          <cell r="B912" t="str">
            <v>Enrocamento de pedra arrumada</v>
          </cell>
          <cell r="E912" t="str">
            <v>m3</v>
          </cell>
        </row>
        <row r="913">
          <cell r="A913" t="str">
            <v>3 S 05 001 00</v>
          </cell>
          <cell r="B913" t="str">
            <v>Enrocamento de pedra jogada</v>
          </cell>
          <cell r="E913" t="str">
            <v>m3</v>
          </cell>
        </row>
        <row r="914">
          <cell r="A914" t="str">
            <v>3 S 05 101 01</v>
          </cell>
          <cell r="B914" t="str">
            <v>Revestimento vegetal com mudas</v>
          </cell>
          <cell r="E914" t="str">
            <v>m2</v>
          </cell>
        </row>
        <row r="915">
          <cell r="A915" t="str">
            <v>3 S 05 101 02</v>
          </cell>
          <cell r="B915" t="str">
            <v>Revestimento vegetal com grama em leivas</v>
          </cell>
          <cell r="E915" t="str">
            <v>m2</v>
          </cell>
        </row>
        <row r="916">
          <cell r="A916" t="str">
            <v>3 S 08 001 00</v>
          </cell>
          <cell r="B916" t="str">
            <v>Reconformação da plataforma</v>
          </cell>
          <cell r="E916" t="str">
            <v>ha</v>
          </cell>
        </row>
        <row r="917">
          <cell r="A917" t="str">
            <v>3 S 08 100 00</v>
          </cell>
          <cell r="B917" t="str">
            <v>Tapa buraco</v>
          </cell>
          <cell r="E917" t="str">
            <v>m3</v>
          </cell>
        </row>
        <row r="918">
          <cell r="A918" t="str">
            <v>3 S 08 101 01</v>
          </cell>
          <cell r="B918" t="str">
            <v>Remendo profundo com demolição manual</v>
          </cell>
          <cell r="E918" t="str">
            <v>m3</v>
          </cell>
        </row>
        <row r="919">
          <cell r="A919" t="str">
            <v>3 S 08 101 02</v>
          </cell>
          <cell r="B919" t="str">
            <v>Remendo profundo com demolição mecanizada</v>
          </cell>
          <cell r="E919" t="str">
            <v>m3</v>
          </cell>
        </row>
        <row r="920">
          <cell r="A920" t="str">
            <v>3 S 08 102 00</v>
          </cell>
          <cell r="B920" t="str">
            <v>Limpeza ench. juntas pav. concr. a quente (consv)</v>
          </cell>
          <cell r="E920" t="str">
            <v>m</v>
          </cell>
        </row>
        <row r="921">
          <cell r="A921" t="str">
            <v>3 S 08 102 01</v>
          </cell>
          <cell r="B921" t="str">
            <v>Limpeza ench. juntas pav. concr. a frio (consv)</v>
          </cell>
          <cell r="E921" t="str">
            <v>m</v>
          </cell>
        </row>
        <row r="922">
          <cell r="A922" t="str">
            <v>3 S 08 103 00</v>
          </cell>
          <cell r="B922" t="str">
            <v>Selagem de trinca</v>
          </cell>
          <cell r="E922" t="str">
            <v>l</v>
          </cell>
        </row>
        <row r="923">
          <cell r="A923" t="str">
            <v>3 S 08 104 01</v>
          </cell>
          <cell r="B923" t="str">
            <v>Combate à exsudação com areia</v>
          </cell>
          <cell r="E923" t="str">
            <v>m2</v>
          </cell>
        </row>
        <row r="924">
          <cell r="A924" t="str">
            <v>3 S 08 104 02</v>
          </cell>
          <cell r="B924" t="str">
            <v>Combate à exsudação com pedrisco</v>
          </cell>
          <cell r="E924" t="str">
            <v>m2</v>
          </cell>
        </row>
        <row r="925">
          <cell r="A925" t="str">
            <v>3 S 08 109 00</v>
          </cell>
          <cell r="B925" t="str">
            <v>Correção de defeitos com mistura betuminosa</v>
          </cell>
          <cell r="E925" t="str">
            <v>m3</v>
          </cell>
        </row>
        <row r="926">
          <cell r="A926" t="str">
            <v>3 S 08 109 12</v>
          </cell>
          <cell r="B926" t="str">
            <v>Correção de defeitos por fresagem descontínua</v>
          </cell>
          <cell r="E926" t="str">
            <v>m3</v>
          </cell>
        </row>
        <row r="927">
          <cell r="A927" t="str">
            <v>3 S 08 110 00</v>
          </cell>
          <cell r="B927" t="str">
            <v>Correção de defeitos por penetração</v>
          </cell>
          <cell r="E927" t="str">
            <v>m2</v>
          </cell>
        </row>
        <row r="928">
          <cell r="A928" t="str">
            <v>3 S 08 200 00</v>
          </cell>
          <cell r="B928" t="str">
            <v>Recomp. de guarda corpo</v>
          </cell>
          <cell r="E928" t="str">
            <v>m</v>
          </cell>
        </row>
        <row r="929">
          <cell r="A929" t="str">
            <v>3 S 08 200 01</v>
          </cell>
          <cell r="B929" t="str">
            <v>Recomposição de sarjeta em alvenaria de tijolo</v>
          </cell>
          <cell r="E929" t="str">
            <v>m2</v>
          </cell>
        </row>
        <row r="930">
          <cell r="A930" t="str">
            <v>3 S 08 300 01</v>
          </cell>
          <cell r="B930" t="str">
            <v>Limpeza de sarjeta e meio fio</v>
          </cell>
          <cell r="E930" t="str">
            <v>m</v>
          </cell>
        </row>
        <row r="931">
          <cell r="A931" t="str">
            <v>3 S 08 301 01</v>
          </cell>
          <cell r="B931" t="str">
            <v>Limpeza de valeta de corte</v>
          </cell>
          <cell r="E931" t="str">
            <v>m</v>
          </cell>
        </row>
        <row r="932">
          <cell r="A932" t="str">
            <v>3 S 08 301 02</v>
          </cell>
          <cell r="B932" t="str">
            <v>Limpeza de vala de drenagem</v>
          </cell>
          <cell r="E932" t="str">
            <v>m</v>
          </cell>
        </row>
        <row r="933">
          <cell r="A933" t="str">
            <v>3 S 08 301 03</v>
          </cell>
          <cell r="B933" t="str">
            <v>Limpeza de descida d'água</v>
          </cell>
          <cell r="E933" t="str">
            <v>m</v>
          </cell>
        </row>
        <row r="934">
          <cell r="A934" t="str">
            <v>3 S 08 302 01</v>
          </cell>
          <cell r="B934" t="str">
            <v>Limpeza de bueiro</v>
          </cell>
          <cell r="E934" t="str">
            <v>m3</v>
          </cell>
        </row>
        <row r="935">
          <cell r="A935" t="str">
            <v>3 S 08 302 02</v>
          </cell>
          <cell r="B935" t="str">
            <v>Desobstrução de bueiro</v>
          </cell>
          <cell r="E935" t="str">
            <v>m3</v>
          </cell>
        </row>
        <row r="936">
          <cell r="A936" t="str">
            <v>3 S 08 302 03</v>
          </cell>
          <cell r="B936" t="str">
            <v>Assentamento de tubo D=0,60 m</v>
          </cell>
          <cell r="E936" t="str">
            <v>m</v>
          </cell>
        </row>
        <row r="937">
          <cell r="A937" t="str">
            <v>3 S 08 302 04</v>
          </cell>
          <cell r="B937" t="str">
            <v>Assentamento de tubo D=0,80 m</v>
          </cell>
          <cell r="E937" t="str">
            <v>m</v>
          </cell>
        </row>
        <row r="938">
          <cell r="A938" t="str">
            <v>3 S 08 302 05</v>
          </cell>
          <cell r="B938" t="str">
            <v>Assentamento de tubo D=1,0 m</v>
          </cell>
          <cell r="E938" t="str">
            <v>m</v>
          </cell>
        </row>
        <row r="939">
          <cell r="A939" t="str">
            <v>3 S 08 302 06</v>
          </cell>
          <cell r="B939" t="str">
            <v>Assentamento de tubo D=1,20 m</v>
          </cell>
          <cell r="E939" t="str">
            <v>m</v>
          </cell>
        </row>
        <row r="940">
          <cell r="A940" t="str">
            <v>3 S 08 400 00</v>
          </cell>
          <cell r="B940" t="str">
            <v>Limpeza de placa de sinalização</v>
          </cell>
          <cell r="E940" t="str">
            <v>m2</v>
          </cell>
        </row>
        <row r="941">
          <cell r="A941" t="str">
            <v>3 S 08 400 01</v>
          </cell>
          <cell r="B941" t="str">
            <v>Recomposição placa de sinalização</v>
          </cell>
          <cell r="E941" t="str">
            <v>m2</v>
          </cell>
        </row>
        <row r="942">
          <cell r="A942" t="str">
            <v>3 S 08 400 02</v>
          </cell>
          <cell r="B942" t="str">
            <v>Substituição de balizador</v>
          </cell>
          <cell r="E942" t="str">
            <v>un</v>
          </cell>
        </row>
        <row r="943">
          <cell r="A943" t="str">
            <v>3 S 08 401 00</v>
          </cell>
          <cell r="B943" t="str">
            <v>Recomposição de defensa metálica</v>
          </cell>
          <cell r="E943" t="str">
            <v>m</v>
          </cell>
        </row>
        <row r="944">
          <cell r="A944" t="str">
            <v>3 S 08 402 00</v>
          </cell>
          <cell r="B944" t="str">
            <v>Caiação</v>
          </cell>
          <cell r="E944" t="str">
            <v>m2</v>
          </cell>
        </row>
        <row r="945">
          <cell r="A945" t="str">
            <v>3 S 08 403 00</v>
          </cell>
          <cell r="B945" t="str">
            <v>Renovação de sinalização horizontal</v>
          </cell>
          <cell r="E945" t="str">
            <v>m2</v>
          </cell>
        </row>
        <row r="946">
          <cell r="A946" t="str">
            <v>3 S 08 404 00</v>
          </cell>
          <cell r="B946" t="str">
            <v>Recomp. tot. cerca c/ mourão de conc. secção quad.</v>
          </cell>
          <cell r="E946" t="str">
            <v>m</v>
          </cell>
        </row>
        <row r="947">
          <cell r="A947" t="str">
            <v>3 S 08 404 01</v>
          </cell>
          <cell r="B947" t="str">
            <v>Recomp. parc. cerca de conc. seção quad. - mourão</v>
          </cell>
          <cell r="E947" t="str">
            <v>m</v>
          </cell>
        </row>
        <row r="948">
          <cell r="A948" t="str">
            <v>3 S 08 404 02</v>
          </cell>
          <cell r="B948" t="str">
            <v>Recomp. parc. cerca c/ mourão de concr.-arame</v>
          </cell>
          <cell r="E948" t="str">
            <v>m</v>
          </cell>
        </row>
        <row r="949">
          <cell r="A949" t="str">
            <v>3 S 08 404 03</v>
          </cell>
          <cell r="B949" t="str">
            <v>Recomp. tot. cerca c/ mourão concr. seção triang.</v>
          </cell>
          <cell r="E949" t="str">
            <v>m</v>
          </cell>
        </row>
        <row r="950">
          <cell r="A950" t="str">
            <v>3 S 08 404 04</v>
          </cell>
          <cell r="B950" t="str">
            <v>Recomp. parc. cerca c/ mourão concr. seção triang.</v>
          </cell>
          <cell r="E950" t="str">
            <v>m</v>
          </cell>
        </row>
        <row r="951">
          <cell r="A951" t="str">
            <v>3 S 08 414 00</v>
          </cell>
          <cell r="B951" t="str">
            <v>Recomposição total de cerca com mourão de madeira</v>
          </cell>
          <cell r="E951" t="str">
            <v>m</v>
          </cell>
        </row>
        <row r="952">
          <cell r="A952" t="str">
            <v>3 S 08 414 01</v>
          </cell>
          <cell r="B952" t="str">
            <v>Recomposição parcial cerca de madeira - mourão</v>
          </cell>
          <cell r="E952" t="str">
            <v>m</v>
          </cell>
        </row>
        <row r="953">
          <cell r="A953" t="str">
            <v>3 S 08 414 02</v>
          </cell>
          <cell r="B953" t="str">
            <v>Recomp. parcial cerca c/ mourão de madeira - arame</v>
          </cell>
          <cell r="E953" t="str">
            <v>m</v>
          </cell>
        </row>
        <row r="954">
          <cell r="A954" t="str">
            <v>3 S 08 500 00</v>
          </cell>
          <cell r="B954" t="str">
            <v>Recomposição manual de aterro</v>
          </cell>
          <cell r="E954" t="str">
            <v>m3</v>
          </cell>
        </row>
        <row r="955">
          <cell r="A955" t="str">
            <v>3 S 08 501 00</v>
          </cell>
          <cell r="B955" t="str">
            <v>Recomposição mecanizada de aterro</v>
          </cell>
          <cell r="E955" t="str">
            <v>m3</v>
          </cell>
        </row>
        <row r="956">
          <cell r="A956" t="str">
            <v>3 S 08 510 00</v>
          </cell>
          <cell r="B956" t="str">
            <v>Remoção manual de barreira em solo</v>
          </cell>
          <cell r="E956" t="str">
            <v>m3</v>
          </cell>
        </row>
        <row r="957">
          <cell r="A957" t="str">
            <v>3 S 08 510 01</v>
          </cell>
          <cell r="B957" t="str">
            <v>Remoção manual de barreira em rocha</v>
          </cell>
          <cell r="E957" t="str">
            <v>m3</v>
          </cell>
        </row>
        <row r="958">
          <cell r="A958" t="str">
            <v>3 S 08 511 00</v>
          </cell>
          <cell r="B958" t="str">
            <v>Remoção mecanizada de barreira - solo</v>
          </cell>
          <cell r="E958" t="str">
            <v>m3</v>
          </cell>
        </row>
        <row r="959">
          <cell r="A959" t="str">
            <v>3 S 08 512 00</v>
          </cell>
          <cell r="B959" t="str">
            <v>Remoção mecanizada de barreira - rocha</v>
          </cell>
          <cell r="E959" t="str">
            <v>m3</v>
          </cell>
        </row>
        <row r="960">
          <cell r="A960" t="str">
            <v>3 S 08 513 00</v>
          </cell>
          <cell r="B960" t="str">
            <v>Remoção de matacões</v>
          </cell>
          <cell r="E960" t="str">
            <v>m3</v>
          </cell>
        </row>
        <row r="961">
          <cell r="A961" t="str">
            <v>3 S 08 900 00</v>
          </cell>
          <cell r="B961" t="str">
            <v>Roçada manual</v>
          </cell>
          <cell r="E961" t="str">
            <v>ha</v>
          </cell>
        </row>
        <row r="962">
          <cell r="A962" t="str">
            <v>3 S 08 900 01</v>
          </cell>
          <cell r="B962" t="str">
            <v>Roçada de capim colonião</v>
          </cell>
          <cell r="E962" t="str">
            <v>ha</v>
          </cell>
        </row>
        <row r="963">
          <cell r="A963" t="str">
            <v>3 S 08 901 00</v>
          </cell>
          <cell r="B963" t="str">
            <v>Roçada mecanizada</v>
          </cell>
          <cell r="E963" t="str">
            <v>ha</v>
          </cell>
        </row>
        <row r="964">
          <cell r="A964" t="str">
            <v>3 S 08 901 01</v>
          </cell>
          <cell r="B964" t="str">
            <v>Corte e limpeza de áreas gramadas</v>
          </cell>
          <cell r="E964" t="str">
            <v>m2</v>
          </cell>
        </row>
        <row r="965">
          <cell r="A965" t="str">
            <v>3 S 08 910 00</v>
          </cell>
          <cell r="B965" t="str">
            <v>Capina manual</v>
          </cell>
          <cell r="E965" t="str">
            <v>m2</v>
          </cell>
        </row>
        <row r="966">
          <cell r="A966" t="str">
            <v>3 S 09 001 00</v>
          </cell>
          <cell r="B966" t="str">
            <v>Transporte local c/ basc. 5m3 em rodov. não pav.</v>
          </cell>
          <cell r="E966" t="str">
            <v>tkm</v>
          </cell>
        </row>
        <row r="967">
          <cell r="A967" t="str">
            <v>3 S 09 001 06</v>
          </cell>
          <cell r="B967" t="str">
            <v>Transporte local c/ basc. 10m3 em rodov. não pav.</v>
          </cell>
          <cell r="E967" t="str">
            <v>tkm</v>
          </cell>
        </row>
        <row r="968">
          <cell r="A968" t="str">
            <v>3 S 09 001 41</v>
          </cell>
          <cell r="B968" t="str">
            <v>Transp. local c/ carroceria 4t em rodov. não pav.</v>
          </cell>
          <cell r="E968" t="str">
            <v>tkm</v>
          </cell>
        </row>
        <row r="969">
          <cell r="A969" t="str">
            <v>3 S 09 001 90</v>
          </cell>
          <cell r="B969" t="str">
            <v>Transporte comercial c/ carroc. rodov. não pav.</v>
          </cell>
          <cell r="E969" t="str">
            <v>tkm</v>
          </cell>
        </row>
        <row r="970">
          <cell r="A970" t="str">
            <v>3 S 09 002 00</v>
          </cell>
          <cell r="B970" t="str">
            <v>Transporte local basc. 5m3 em rodov. pav.</v>
          </cell>
          <cell r="E970" t="str">
            <v>tkm</v>
          </cell>
        </row>
        <row r="971">
          <cell r="A971" t="str">
            <v>3 S 09 002 03</v>
          </cell>
          <cell r="B971" t="str">
            <v>Transporte local de material para remendos</v>
          </cell>
          <cell r="E971" t="str">
            <v>tkm</v>
          </cell>
        </row>
        <row r="972">
          <cell r="A972" t="str">
            <v>3 S 09 002 06</v>
          </cell>
          <cell r="B972" t="str">
            <v>Transporte local c/ basc. 10m3 em rodov. pav.</v>
          </cell>
          <cell r="E972" t="str">
            <v>tkm</v>
          </cell>
        </row>
        <row r="973">
          <cell r="A973" t="str">
            <v>3 S 09 002 41</v>
          </cell>
          <cell r="B973" t="str">
            <v>Transp. local c/ carroceria 4t em rodov. pav.</v>
          </cell>
          <cell r="E973" t="str">
            <v>tkm</v>
          </cell>
        </row>
        <row r="974">
          <cell r="A974" t="str">
            <v>3 S 09 002 90</v>
          </cell>
          <cell r="B974" t="str">
            <v>Transporte comercial c/ carroceria rodov. pav.</v>
          </cell>
          <cell r="E974" t="str">
            <v>tkm</v>
          </cell>
        </row>
        <row r="975">
          <cell r="A975" t="str">
            <v>3 S 09 102 00</v>
          </cell>
          <cell r="B975" t="str">
            <v>Transporte local material betuminoso</v>
          </cell>
          <cell r="E975" t="str">
            <v>tkm</v>
          </cell>
        </row>
        <row r="976">
          <cell r="A976" t="str">
            <v>3 S 09 201 70</v>
          </cell>
          <cell r="B976" t="str">
            <v>Transp. local água c/ cam. tanque rodov. não pav.</v>
          </cell>
          <cell r="E976" t="str">
            <v>tkm</v>
          </cell>
        </row>
        <row r="977">
          <cell r="A977" t="str">
            <v>3 S 09 202 70</v>
          </cell>
          <cell r="B977" t="str">
            <v>Transp. local água c/ cam. tanque em rodov. pav.</v>
          </cell>
          <cell r="E977" t="str">
            <v>tkm</v>
          </cell>
        </row>
        <row r="978">
          <cell r="B978" t="str">
            <v>Sinalização</v>
          </cell>
        </row>
        <row r="979">
          <cell r="A979" t="str">
            <v>4 S 03 300 01</v>
          </cell>
          <cell r="B979" t="str">
            <v>Confecção e lanç. de concreto magro em betoneira</v>
          </cell>
          <cell r="E979" t="str">
            <v>m3</v>
          </cell>
        </row>
        <row r="980">
          <cell r="A980" t="str">
            <v>4 S 03 323 01</v>
          </cell>
          <cell r="B980" t="str">
            <v>Conc.estr.fck=22 MPa contr.raz.uso ger.conf.e lanç</v>
          </cell>
          <cell r="E980" t="str">
            <v>m3</v>
          </cell>
        </row>
        <row r="981">
          <cell r="A981" t="str">
            <v>4 S 03 353 00</v>
          </cell>
          <cell r="B981" t="str">
            <v>Fornecimento, preparo colocação aço CA-50</v>
          </cell>
          <cell r="E981" t="str">
            <v>kg</v>
          </cell>
        </row>
        <row r="982">
          <cell r="A982" t="str">
            <v>4 S 03 370 00</v>
          </cell>
          <cell r="B982" t="str">
            <v>Forma comum de madeira</v>
          </cell>
          <cell r="E982" t="str">
            <v>m2</v>
          </cell>
        </row>
        <row r="983">
          <cell r="A983" t="str">
            <v>4 S 06 000 01</v>
          </cell>
          <cell r="B983" t="str">
            <v>Defensa maleável simples (forn./ impl.)</v>
          </cell>
          <cell r="E983" t="str">
            <v>m</v>
          </cell>
        </row>
        <row r="984">
          <cell r="A984" t="str">
            <v>4 S 06 000 02</v>
          </cell>
          <cell r="B984" t="str">
            <v>Ancoragem de defensa maleável simples (forn/ impl)</v>
          </cell>
          <cell r="E984" t="str">
            <v>m</v>
          </cell>
        </row>
        <row r="985">
          <cell r="A985" t="str">
            <v>4 S 06 000 11</v>
          </cell>
          <cell r="B985" t="str">
            <v>Defensa maleável dupla (forn./ impl.)</v>
          </cell>
          <cell r="E985" t="str">
            <v>m</v>
          </cell>
        </row>
        <row r="986">
          <cell r="A986" t="str">
            <v>4 S 06 000 12</v>
          </cell>
          <cell r="B986" t="str">
            <v>Ancoragem de defensa maleável dupla (forn./ impl.)</v>
          </cell>
          <cell r="E986" t="str">
            <v>m</v>
          </cell>
        </row>
        <row r="987">
          <cell r="A987" t="str">
            <v>4 S 06 010 01</v>
          </cell>
          <cell r="B987" t="str">
            <v>Defensa semi-maleável simples (forn./ impl.)</v>
          </cell>
          <cell r="E987" t="str">
            <v>m</v>
          </cell>
        </row>
        <row r="988">
          <cell r="A988" t="str">
            <v>4 S 06 010 02</v>
          </cell>
          <cell r="B988" t="str">
            <v>Ancoragem defensa semi-maleável simples (forn/imp)</v>
          </cell>
          <cell r="E988" t="str">
            <v>m</v>
          </cell>
        </row>
        <row r="989">
          <cell r="A989" t="str">
            <v>4 S 06 010 11</v>
          </cell>
          <cell r="B989" t="str">
            <v>Defensa semi-maleável dupla (forn./ impl.)</v>
          </cell>
          <cell r="E989" t="str">
            <v>m</v>
          </cell>
        </row>
        <row r="990">
          <cell r="A990" t="str">
            <v>4 S 06 010 12</v>
          </cell>
          <cell r="B990" t="str">
            <v>Ancoragem defensa semi-maleável dupla (forn/ impl)</v>
          </cell>
          <cell r="E990" t="str">
            <v>m</v>
          </cell>
        </row>
        <row r="991">
          <cell r="A991" t="str">
            <v>4 S 06 030 11</v>
          </cell>
          <cell r="B991" t="str">
            <v>Barreira de segurança dupla DNER PRO 176/86</v>
          </cell>
          <cell r="E991" t="str">
            <v>m</v>
          </cell>
        </row>
        <row r="992">
          <cell r="A992" t="str">
            <v>4 S 06 100 11</v>
          </cell>
          <cell r="B992" t="str">
            <v>Pintura de faixa - tinta durabilidade - 1 ano</v>
          </cell>
          <cell r="E992" t="str">
            <v>m2</v>
          </cell>
        </row>
        <row r="993">
          <cell r="A993" t="str">
            <v>4 S 06 100 12</v>
          </cell>
          <cell r="B993" t="str">
            <v>Pint. setas e zebrado - tinta durabilidade - 1 ano</v>
          </cell>
          <cell r="E993" t="str">
            <v>m2</v>
          </cell>
        </row>
        <row r="994">
          <cell r="A994" t="str">
            <v>4 S 06 100 21</v>
          </cell>
          <cell r="B994" t="str">
            <v>Pintura faixa - tinta durabilidade - 2 anos</v>
          </cell>
          <cell r="E994" t="str">
            <v>m2</v>
          </cell>
        </row>
        <row r="995">
          <cell r="A995" t="str">
            <v>4 S 06 100 22</v>
          </cell>
          <cell r="B995" t="str">
            <v>Pintura setas e zebrado - 2 anos</v>
          </cell>
          <cell r="E995" t="str">
            <v>m2</v>
          </cell>
        </row>
        <row r="996">
          <cell r="A996" t="str">
            <v>4 S 06 110 01</v>
          </cell>
          <cell r="B996" t="str">
            <v>Pintura faixa c/termoplástico-3 anos (p/ aspersão)</v>
          </cell>
          <cell r="E996" t="str">
            <v>m2</v>
          </cell>
        </row>
        <row r="997">
          <cell r="A997" t="str">
            <v>4 S 06 110 02</v>
          </cell>
          <cell r="B997" t="str">
            <v>Pintura setas e zebrado term.-3 anos (p/ aspersão)</v>
          </cell>
          <cell r="E997" t="str">
            <v>m2</v>
          </cell>
        </row>
        <row r="998">
          <cell r="A998" t="str">
            <v>4 S 06 110 03</v>
          </cell>
          <cell r="B998" t="str">
            <v>Pintura setas e zebrado term.-5 anos (p/ extrusão)</v>
          </cell>
          <cell r="E998" t="str">
            <v>m2</v>
          </cell>
        </row>
        <row r="999">
          <cell r="A999" t="str">
            <v>4 S 06 120 01</v>
          </cell>
          <cell r="B999" t="str">
            <v>Forn. e colocação de tacha reflet. monodirecional</v>
          </cell>
          <cell r="E999" t="str">
            <v>und</v>
          </cell>
        </row>
        <row r="1000">
          <cell r="A1000" t="str">
            <v>4 S 06 120 11</v>
          </cell>
          <cell r="B1000" t="str">
            <v>Forn. e colocação de tachão reflet. monodirecional</v>
          </cell>
          <cell r="E1000" t="str">
            <v>und</v>
          </cell>
        </row>
        <row r="1001">
          <cell r="A1001" t="str">
            <v>4 S 06 121 01</v>
          </cell>
          <cell r="B1001" t="str">
            <v>Forn. e colocação de tacha reflet. bidirecional</v>
          </cell>
          <cell r="E1001" t="str">
            <v>und</v>
          </cell>
        </row>
        <row r="1002">
          <cell r="A1002" t="str">
            <v>4 S 06 121 11</v>
          </cell>
          <cell r="B1002" t="str">
            <v>Forn. e colocação de tachão reflet. bidirecional</v>
          </cell>
          <cell r="E1002" t="str">
            <v>und</v>
          </cell>
        </row>
        <row r="1003">
          <cell r="A1003" t="str">
            <v>4 S 06 200 01</v>
          </cell>
          <cell r="B1003" t="str">
            <v>Forn. e implantação placa sinaliz. semi-refletiva</v>
          </cell>
          <cell r="E1003" t="str">
            <v>m2</v>
          </cell>
        </row>
        <row r="1004">
          <cell r="A1004" t="str">
            <v>4 S 06 200 02</v>
          </cell>
          <cell r="B1004" t="str">
            <v>Forn. e implantação placa sinaliz. tot.refletiva</v>
          </cell>
          <cell r="E1004" t="str">
            <v>m2</v>
          </cell>
        </row>
        <row r="1005">
          <cell r="A1005" t="str">
            <v>4 S 06 200 91</v>
          </cell>
          <cell r="B1005" t="str">
            <v>Remoção de placa de sinalização</v>
          </cell>
          <cell r="E1005" t="str">
            <v>m2</v>
          </cell>
        </row>
        <row r="1006">
          <cell r="A1006" t="str">
            <v>4 S 06 200 92</v>
          </cell>
          <cell r="B1006" t="str">
            <v>Recuperação de chapa p/placa de sinalização</v>
          </cell>
          <cell r="E1006" t="str">
            <v>m2</v>
          </cell>
        </row>
        <row r="1007">
          <cell r="A1007" t="str">
            <v>4 S 06 202 01</v>
          </cell>
          <cell r="B1007" t="str">
            <v>Confecção de placa sinalização semi-refletiva</v>
          </cell>
          <cell r="E1007" t="str">
            <v>m2</v>
          </cell>
        </row>
        <row r="1008">
          <cell r="A1008" t="str">
            <v>4 S 06 202 11</v>
          </cell>
          <cell r="B1008" t="str">
            <v>Confecção placa sinalização tot.refletiva</v>
          </cell>
          <cell r="E1008" t="str">
            <v>m2</v>
          </cell>
        </row>
        <row r="1009">
          <cell r="A1009" t="str">
            <v>4 S 06 202 21</v>
          </cell>
          <cell r="B1009" t="str">
            <v>Conf.placa sinal.semi-refletiva chapa recuperada</v>
          </cell>
          <cell r="E1009" t="str">
            <v>m2</v>
          </cell>
        </row>
        <row r="1010">
          <cell r="A1010" t="str">
            <v>4 S 06 202 31</v>
          </cell>
          <cell r="B1010" t="str">
            <v>Conf.placa sinal.tot.refletiva - chapa recuperada</v>
          </cell>
          <cell r="E1010" t="str">
            <v>m2</v>
          </cell>
        </row>
        <row r="1011">
          <cell r="A1011" t="str">
            <v>4 S 06 203 01</v>
          </cell>
          <cell r="B1011" t="str">
            <v>Confecção suporte e travessa p/placa sinaliz.</v>
          </cell>
          <cell r="E1011" t="str">
            <v>und</v>
          </cell>
        </row>
        <row r="1012">
          <cell r="A1012" t="str">
            <v>4 S 06 230 01</v>
          </cell>
          <cell r="B1012" t="str">
            <v>Forn. e implantação de balizador de concreto</v>
          </cell>
          <cell r="E1012" t="str">
            <v>und</v>
          </cell>
        </row>
        <row r="1013">
          <cell r="A1013" t="str">
            <v>4 S 09 002 00</v>
          </cell>
          <cell r="B1013" t="str">
            <v>Transporte local c/ basc. 5 m3 rodov. pav.</v>
          </cell>
          <cell r="E1013" t="str">
            <v>tkm</v>
          </cell>
        </row>
        <row r="1014">
          <cell r="A1014" t="str">
            <v>4 S 09 002 41</v>
          </cell>
          <cell r="B1014" t="str">
            <v>Transporte local c/ carroceria 4t rodov. pav.</v>
          </cell>
          <cell r="E1014" t="str">
            <v>tkm</v>
          </cell>
        </row>
        <row r="1015">
          <cell r="A1015" t="str">
            <v>4 S 09 202 70</v>
          </cell>
          <cell r="B1015" t="str">
            <v>Transp. local de água c/ cam. tanque rodov. pav.</v>
          </cell>
          <cell r="E1015" t="str">
            <v>tkm</v>
          </cell>
        </row>
        <row r="1016">
          <cell r="B1016" t="str">
            <v>Restauração</v>
          </cell>
        </row>
        <row r="1017">
          <cell r="A1017" t="str">
            <v>5 S 01 000 00</v>
          </cell>
          <cell r="B1017" t="str">
            <v>Desm. dest. e limp. áreas c/ arv. diam. até 0,15m</v>
          </cell>
          <cell r="E1017" t="str">
            <v>m2</v>
          </cell>
        </row>
        <row r="1018">
          <cell r="A1018" t="str">
            <v>5 S 01 010 00</v>
          </cell>
          <cell r="B1018" t="str">
            <v>Destocamento de árvores c/ diâm. 0,15 a 030m</v>
          </cell>
          <cell r="E1018" t="str">
            <v>und</v>
          </cell>
        </row>
        <row r="1019">
          <cell r="A1019" t="str">
            <v>5 S 01 011 00</v>
          </cell>
          <cell r="B1019" t="str">
            <v>Destocamento de árvores c/ diâm. &gt; 0,30m</v>
          </cell>
          <cell r="E1019" t="str">
            <v>und</v>
          </cell>
        </row>
        <row r="1020">
          <cell r="A1020" t="str">
            <v>5 S 01 100 01</v>
          </cell>
          <cell r="B1020" t="str">
            <v>Esc. carga transp. mat 1a cat DMT 50m</v>
          </cell>
          <cell r="E1020" t="str">
            <v>m3</v>
          </cell>
        </row>
        <row r="1021">
          <cell r="A1021" t="str">
            <v>5 S 01 100 09</v>
          </cell>
          <cell r="B1021" t="str">
            <v>Esc. carga tr. mat 1a c. DMT 50 a 200m c/carreg</v>
          </cell>
          <cell r="E1021" t="str">
            <v>m3</v>
          </cell>
        </row>
        <row r="1022">
          <cell r="A1022" t="str">
            <v>5 S 01 100 10</v>
          </cell>
          <cell r="B1022" t="str">
            <v>Esc. carga tr. mat 1a c. DMT 200 a 400m c/carreg</v>
          </cell>
          <cell r="E1022" t="str">
            <v>m3</v>
          </cell>
        </row>
        <row r="1023">
          <cell r="A1023" t="str">
            <v>5 S 01 100 11</v>
          </cell>
          <cell r="B1023" t="str">
            <v>Esc. carga tr. mat 1a c. DMT 400 a 600m c/carreg</v>
          </cell>
          <cell r="E1023" t="str">
            <v>m3</v>
          </cell>
        </row>
        <row r="1024">
          <cell r="A1024" t="str">
            <v>5 S 01 100 12</v>
          </cell>
          <cell r="B1024" t="str">
            <v>Esc. carga tr. mat 1a c. DMT 600 a 800m c/carreg</v>
          </cell>
          <cell r="E1024" t="str">
            <v>m3</v>
          </cell>
        </row>
        <row r="1025">
          <cell r="A1025" t="str">
            <v>5 S 01 100 13</v>
          </cell>
          <cell r="B1025" t="str">
            <v>Esc. carga tr. mat 1a c. DMT 800 a 1000m c/carreg</v>
          </cell>
          <cell r="E1025" t="str">
            <v>m3</v>
          </cell>
        </row>
        <row r="1026">
          <cell r="A1026" t="str">
            <v>5 S 01 100 14</v>
          </cell>
          <cell r="B1026" t="str">
            <v>Esc. carga tr. mat 1a c. DMT 1000 a 1200m c/carreg</v>
          </cell>
          <cell r="E1026" t="str">
            <v>m3</v>
          </cell>
        </row>
        <row r="1027">
          <cell r="A1027" t="str">
            <v>5 S 01 100 15</v>
          </cell>
          <cell r="B1027" t="str">
            <v>Esc. carga tr. mat 1a c. DMT 1200 a 1400m c/carreg</v>
          </cell>
          <cell r="E1027" t="str">
            <v>m3</v>
          </cell>
        </row>
        <row r="1028">
          <cell r="A1028" t="str">
            <v>5 S 01 100 16</v>
          </cell>
          <cell r="B1028" t="str">
            <v>Esc. carga tr. mat 1a c. DMT 1400 a 1600m c/carreg</v>
          </cell>
          <cell r="E1028" t="str">
            <v>m3</v>
          </cell>
        </row>
        <row r="1029">
          <cell r="A1029" t="str">
            <v>5 S 01 100 17</v>
          </cell>
          <cell r="B1029" t="str">
            <v>Esc. carga tr. mat 1a c. DMT 1600 a 1800m c/carreg</v>
          </cell>
          <cell r="E1029" t="str">
            <v>m3</v>
          </cell>
        </row>
        <row r="1030">
          <cell r="A1030" t="str">
            <v>5 S 01 100 18</v>
          </cell>
          <cell r="B1030" t="str">
            <v>Esc. carga tr. mat 1a c. DMT 1800 a 2000m c/carreg</v>
          </cell>
          <cell r="E1030" t="str">
            <v>m3</v>
          </cell>
        </row>
        <row r="1031">
          <cell r="A1031" t="str">
            <v>5 S 01 100 19</v>
          </cell>
          <cell r="B1031" t="str">
            <v>Esc. carga tr. mat 1a c. DMT 2000 a 3000m c/carreg</v>
          </cell>
          <cell r="E1031" t="str">
            <v>m3</v>
          </cell>
        </row>
        <row r="1032">
          <cell r="A1032" t="str">
            <v>5 S 01 100 20</v>
          </cell>
          <cell r="B1032" t="str">
            <v>Esc. carga tr. mat 1a c. DMT 3000 a 5000m c/carreg</v>
          </cell>
          <cell r="E1032" t="str">
            <v>m3</v>
          </cell>
        </row>
        <row r="1033">
          <cell r="A1033" t="str">
            <v>5 S 01 100 22</v>
          </cell>
          <cell r="B1033" t="str">
            <v>Esc. carga transp. mat 1a cat DMT 50 a 200m c/e</v>
          </cell>
          <cell r="E1033" t="str">
            <v>m3</v>
          </cell>
        </row>
        <row r="1034">
          <cell r="A1034" t="str">
            <v>5 S 01 100 23</v>
          </cell>
          <cell r="B1034" t="str">
            <v>Esc. carga transp. mat 1a cat DMT 200 a 400m c/e</v>
          </cell>
          <cell r="E1034" t="str">
            <v>m3</v>
          </cell>
        </row>
        <row r="1035">
          <cell r="A1035" t="str">
            <v>5 S 01 100 24</v>
          </cell>
          <cell r="B1035" t="str">
            <v>Esc. carga transp. mat 1a cat DMT 400 a 600m c/e</v>
          </cell>
          <cell r="E1035" t="str">
            <v>m3</v>
          </cell>
        </row>
        <row r="1036">
          <cell r="A1036" t="str">
            <v>5 S 01 100 25</v>
          </cell>
          <cell r="B1036" t="str">
            <v>Esc. carga transp. mat 1a cat DMT 600 a 800m c/e</v>
          </cell>
          <cell r="E1036" t="str">
            <v>m3</v>
          </cell>
        </row>
        <row r="1037">
          <cell r="A1037" t="str">
            <v>5 S 01 100 26</v>
          </cell>
          <cell r="B1037" t="str">
            <v>Esc. carga transp. mat 1a cat DMT 800 a 1000m c/e</v>
          </cell>
          <cell r="E1037" t="str">
            <v>m3</v>
          </cell>
        </row>
        <row r="1038">
          <cell r="A1038" t="str">
            <v>5 S 01 100 27</v>
          </cell>
          <cell r="B1038" t="str">
            <v>Esc. carga transp. mat 1a cat DMT 1000 a 1200m c/e</v>
          </cell>
          <cell r="E1038" t="str">
            <v>m3</v>
          </cell>
        </row>
        <row r="1039">
          <cell r="A1039" t="str">
            <v>5 S 01 100 28</v>
          </cell>
          <cell r="B1039" t="str">
            <v>Esc. carga transp. mat 1a cat DMT 1200 a 1400m c/e</v>
          </cell>
          <cell r="E1039" t="str">
            <v>m3</v>
          </cell>
        </row>
        <row r="1040">
          <cell r="A1040" t="str">
            <v>5 S 01 100 29</v>
          </cell>
          <cell r="B1040" t="str">
            <v>Esc. carga transp. mat 1a cat DMT 1400 a 1600m c/e</v>
          </cell>
          <cell r="E1040" t="str">
            <v>m3</v>
          </cell>
        </row>
        <row r="1041">
          <cell r="A1041" t="str">
            <v>5 S 01 100 30</v>
          </cell>
          <cell r="B1041" t="str">
            <v>Esc. carga transp .mat 1a cat DMT 1600 a 1800m c/e</v>
          </cell>
          <cell r="E1041" t="str">
            <v>m3</v>
          </cell>
        </row>
        <row r="1042">
          <cell r="A1042" t="str">
            <v>5 S 01 100 31</v>
          </cell>
          <cell r="B1042" t="str">
            <v>Esc. carga transp. mat 1a cat DMT 1800 a 2000m c/e</v>
          </cell>
          <cell r="E1042" t="str">
            <v>m3</v>
          </cell>
        </row>
        <row r="1043">
          <cell r="A1043" t="str">
            <v>5 S 01 100 32</v>
          </cell>
          <cell r="B1043" t="str">
            <v>Esc. carga transp. mat 1a cat DMT 2000 a 3000m c/e</v>
          </cell>
          <cell r="E1043" t="str">
            <v>m3</v>
          </cell>
        </row>
        <row r="1044">
          <cell r="A1044" t="str">
            <v>5 S 01 100 33</v>
          </cell>
          <cell r="B1044" t="str">
            <v>Esc. carga transp. mat 1a cat DMT 3000 a 5000m c/e</v>
          </cell>
          <cell r="E1044" t="str">
            <v>m3</v>
          </cell>
        </row>
        <row r="1045">
          <cell r="A1045" t="str">
            <v>5 S 01 101 01</v>
          </cell>
          <cell r="B1045" t="str">
            <v>Esc. carga transp. mat 2a cat DMT 50m</v>
          </cell>
          <cell r="E1045" t="str">
            <v>m3</v>
          </cell>
        </row>
        <row r="1046">
          <cell r="A1046" t="str">
            <v>5 S 01 101 09</v>
          </cell>
          <cell r="B1046" t="str">
            <v>Esc. carga tr. mat 2a c. DMT 50 a 200m c/carreg</v>
          </cell>
          <cell r="E1046" t="str">
            <v>m3</v>
          </cell>
        </row>
        <row r="1047">
          <cell r="A1047" t="str">
            <v>5 S 01 101 10</v>
          </cell>
          <cell r="B1047" t="str">
            <v>Esc. carga tr. mat 2a c. DMT 200 a 400m c/carreg</v>
          </cell>
          <cell r="E1047" t="str">
            <v>m3</v>
          </cell>
        </row>
        <row r="1048">
          <cell r="A1048" t="str">
            <v>5 S 01 101 11</v>
          </cell>
          <cell r="B1048" t="str">
            <v>Esc. carga tr. mat 2a c. DMT 400 a 600m c/carreg</v>
          </cell>
          <cell r="E1048" t="str">
            <v>m3</v>
          </cell>
        </row>
        <row r="1049">
          <cell r="A1049" t="str">
            <v>5 S 01 101 12</v>
          </cell>
          <cell r="B1049" t="str">
            <v>Esc. carga tr. mat 2a c. DMT 600 a 800m c/carreg</v>
          </cell>
          <cell r="E1049" t="str">
            <v>m3</v>
          </cell>
        </row>
        <row r="1050">
          <cell r="A1050" t="str">
            <v>5 S 01 101 13</v>
          </cell>
          <cell r="B1050" t="str">
            <v>Esc. carga tr. mat 2a c. DMT 800 a 1000m c/carreg</v>
          </cell>
          <cell r="E1050" t="str">
            <v>m3</v>
          </cell>
        </row>
        <row r="1051">
          <cell r="A1051" t="str">
            <v>5 S 01 101 14</v>
          </cell>
          <cell r="B1051" t="str">
            <v>Esc. carga tr. mat 2a c. DMT 1000 a 1200m c/carreg</v>
          </cell>
          <cell r="E1051" t="str">
            <v>m3</v>
          </cell>
        </row>
        <row r="1052">
          <cell r="A1052" t="str">
            <v>5 S 01 101 15</v>
          </cell>
          <cell r="B1052" t="str">
            <v>Esc. carga tr. mat 2a c. DMT 1200 a 1400m c/carreg</v>
          </cell>
          <cell r="E1052" t="str">
            <v>m3</v>
          </cell>
        </row>
        <row r="1053">
          <cell r="A1053" t="str">
            <v>5 S 01 101 16</v>
          </cell>
          <cell r="B1053" t="str">
            <v>Esc. carga tr. mat 2a c. DMT 1400 a 1600m c/carreg</v>
          </cell>
          <cell r="E1053" t="str">
            <v>m3</v>
          </cell>
        </row>
        <row r="1054">
          <cell r="A1054" t="str">
            <v>5 S 01 101 17</v>
          </cell>
          <cell r="B1054" t="str">
            <v>Esc. carga tr. mat 2a c. DMT 1600 a 1800m c/carreg</v>
          </cell>
          <cell r="E1054" t="str">
            <v>m3</v>
          </cell>
        </row>
        <row r="1055">
          <cell r="A1055" t="str">
            <v>5 S 01 101 18</v>
          </cell>
          <cell r="B1055" t="str">
            <v>Esc. carga tr. mat 2a c. DMT 1800 a 2000m c/carreg</v>
          </cell>
          <cell r="E1055" t="str">
            <v>m3</v>
          </cell>
        </row>
        <row r="1056">
          <cell r="A1056" t="str">
            <v>5 S 01 101 19</v>
          </cell>
          <cell r="B1056" t="str">
            <v>Esc. carga tr. mat 2a c. DMT 2000 a 3000m c/carreg</v>
          </cell>
          <cell r="E1056" t="str">
            <v>m3</v>
          </cell>
        </row>
        <row r="1057">
          <cell r="A1057" t="str">
            <v>5 S 01 101 20</v>
          </cell>
          <cell r="B1057" t="str">
            <v>Esc. carga tr. mat 2a c. DMT 3000 a 5000m c/carreg</v>
          </cell>
          <cell r="E1057" t="str">
            <v>m3</v>
          </cell>
        </row>
        <row r="1058">
          <cell r="A1058" t="str">
            <v>5 S 01 101 22</v>
          </cell>
          <cell r="B1058" t="str">
            <v>Esc. carga transp. mat 2a cat DMT 50 a 200m c/e</v>
          </cell>
          <cell r="E1058" t="str">
            <v>m3</v>
          </cell>
        </row>
        <row r="1059">
          <cell r="A1059" t="str">
            <v>5 S 01 101 23</v>
          </cell>
          <cell r="B1059" t="str">
            <v>Esc. carga transp. mat 2a cat DMT 200 a 400m c/e</v>
          </cell>
          <cell r="E1059" t="str">
            <v>m3</v>
          </cell>
        </row>
        <row r="1060">
          <cell r="A1060" t="str">
            <v>5 S 01 101 24</v>
          </cell>
          <cell r="B1060" t="str">
            <v>Esc. carga transp. mat 2a cat DMT 400 a 600m c/e</v>
          </cell>
          <cell r="E1060" t="str">
            <v>m3</v>
          </cell>
        </row>
        <row r="1061">
          <cell r="A1061" t="str">
            <v>5 S 01 101 25</v>
          </cell>
          <cell r="B1061" t="str">
            <v>Esc. carga transp. mat 2a cat DMT 600 a 800m c/e</v>
          </cell>
          <cell r="E1061" t="str">
            <v>m3</v>
          </cell>
        </row>
        <row r="1062">
          <cell r="A1062" t="str">
            <v>5 S 01 101 26</v>
          </cell>
          <cell r="B1062" t="str">
            <v>Esc. carga transp. mat 2a cat DMT 800 a 1000m c/e</v>
          </cell>
          <cell r="E1062" t="str">
            <v>m3</v>
          </cell>
        </row>
        <row r="1063">
          <cell r="A1063" t="str">
            <v>5 S 01 101 27</v>
          </cell>
          <cell r="B1063" t="str">
            <v>Esc. carga transp. mat 2a cat DMT 1000 a 1200m c/e</v>
          </cell>
          <cell r="E1063" t="str">
            <v>m3</v>
          </cell>
        </row>
        <row r="1064">
          <cell r="A1064" t="str">
            <v>5 S 01 101 28</v>
          </cell>
          <cell r="B1064" t="str">
            <v>Esc. carga transp. mat 2a cat DMT 1200 a 1400m c/e</v>
          </cell>
          <cell r="E1064" t="str">
            <v>m3</v>
          </cell>
        </row>
        <row r="1065">
          <cell r="A1065" t="str">
            <v>5 S 01 101 29</v>
          </cell>
          <cell r="B1065" t="str">
            <v>Esc. carga transp. mat 2a cat DMT 1400 a 1600m c/e</v>
          </cell>
          <cell r="E1065" t="str">
            <v>m3</v>
          </cell>
        </row>
        <row r="1066">
          <cell r="A1066" t="str">
            <v>5 S 01 101 30</v>
          </cell>
          <cell r="B1066" t="str">
            <v>Esc. carga transp. mat 2a cat DMT 1600 a 1800m c/e</v>
          </cell>
          <cell r="E1066" t="str">
            <v>m3</v>
          </cell>
        </row>
        <row r="1067">
          <cell r="A1067" t="str">
            <v>5 S 01 101 31</v>
          </cell>
          <cell r="B1067" t="str">
            <v>Esc. carga transp. mat 2a cat DMT 1800 a 2000m c/e</v>
          </cell>
          <cell r="E1067" t="str">
            <v>m3</v>
          </cell>
        </row>
        <row r="1068">
          <cell r="A1068" t="str">
            <v>5 S 01 101 32</v>
          </cell>
          <cell r="B1068" t="str">
            <v>Esc. carga transp. mat 2a cat DMT 2000 a 3000m c/e</v>
          </cell>
          <cell r="E1068" t="str">
            <v>m3</v>
          </cell>
        </row>
        <row r="1069">
          <cell r="A1069" t="str">
            <v>5 S 01 101 33</v>
          </cell>
          <cell r="B1069" t="str">
            <v>Esc. carga transp. mat 2a cat DMT 3000 a 5000m c/e</v>
          </cell>
          <cell r="E1069" t="str">
            <v>m3</v>
          </cell>
        </row>
        <row r="1070">
          <cell r="A1070" t="str">
            <v>5 S 01 102 01</v>
          </cell>
          <cell r="B1070" t="str">
            <v>Esc. carga transp. mat 3a cat DMT até 50m</v>
          </cell>
          <cell r="E1070" t="str">
            <v>m3</v>
          </cell>
        </row>
        <row r="1071">
          <cell r="A1071" t="str">
            <v>5 S 01 102 02</v>
          </cell>
          <cell r="B1071" t="str">
            <v>Esc. carga transp. mat 3a cat DMT 50 a 200m</v>
          </cell>
          <cell r="E1071" t="str">
            <v>m3</v>
          </cell>
        </row>
        <row r="1072">
          <cell r="A1072" t="str">
            <v>5 S 01 102 03</v>
          </cell>
          <cell r="B1072" t="str">
            <v>Esc. carga transp. mat 3a cat DMT 200 a 400m</v>
          </cell>
          <cell r="E1072" t="str">
            <v>m3</v>
          </cell>
        </row>
        <row r="1073">
          <cell r="A1073" t="str">
            <v>5 S 01 102 04</v>
          </cell>
          <cell r="B1073" t="str">
            <v>Esc. carga transp. mat 3a cat DMT 400 a 600m</v>
          </cell>
          <cell r="E1073" t="str">
            <v>m3</v>
          </cell>
        </row>
        <row r="1074">
          <cell r="A1074" t="str">
            <v>5 S 01 102 05</v>
          </cell>
          <cell r="B1074" t="str">
            <v>Esc. carga transp. mat 3a cat DMT 600 a 800m</v>
          </cell>
          <cell r="E1074" t="str">
            <v>m3</v>
          </cell>
        </row>
        <row r="1075">
          <cell r="A1075" t="str">
            <v>5 S 01 102 06</v>
          </cell>
          <cell r="B1075" t="str">
            <v>Esc. carga transp. mat 3a cat DMT 800 a 1000m</v>
          </cell>
          <cell r="E1075" t="str">
            <v>m3</v>
          </cell>
        </row>
        <row r="1076">
          <cell r="A1076" t="str">
            <v>5 S 01 102 07</v>
          </cell>
          <cell r="B1076" t="str">
            <v>Esc. carga transp. mat 3a cat DMT 1000 a 1200m</v>
          </cell>
          <cell r="E1076" t="str">
            <v>m3</v>
          </cell>
        </row>
        <row r="1077">
          <cell r="A1077" t="str">
            <v>5 S 01 510 00</v>
          </cell>
          <cell r="B1077" t="str">
            <v>Compactação de aterros a 95% proctor normal</v>
          </cell>
          <cell r="E1077" t="str">
            <v>m3</v>
          </cell>
        </row>
        <row r="1078">
          <cell r="A1078" t="str">
            <v>5 S 01 511 00</v>
          </cell>
          <cell r="B1078" t="str">
            <v>Compactação de aterros a 100% proctor normal</v>
          </cell>
          <cell r="E1078" t="str">
            <v>m3</v>
          </cell>
        </row>
        <row r="1079">
          <cell r="A1079" t="str">
            <v>5 S 01 513 01</v>
          </cell>
          <cell r="B1079" t="str">
            <v>Compactação de material de "bota-fora"</v>
          </cell>
          <cell r="E1079" t="str">
            <v>m3</v>
          </cell>
        </row>
        <row r="1080">
          <cell r="A1080" t="str">
            <v>5 S 02 100 00</v>
          </cell>
          <cell r="B1080" t="str">
            <v>Reforço do subleito</v>
          </cell>
          <cell r="E1080" t="str">
            <v>m3</v>
          </cell>
        </row>
        <row r="1081">
          <cell r="A1081" t="str">
            <v>5 S 02 110 00</v>
          </cell>
          <cell r="B1081" t="str">
            <v>Regularização do subleito</v>
          </cell>
          <cell r="E1081" t="str">
            <v>m2</v>
          </cell>
        </row>
        <row r="1082">
          <cell r="A1082" t="str">
            <v>5 S 02 110 01</v>
          </cell>
          <cell r="B1082" t="str">
            <v>Regul. subleito c/ fresa. corte contr. aut. greide</v>
          </cell>
          <cell r="E1082" t="str">
            <v>m2</v>
          </cell>
        </row>
        <row r="1083">
          <cell r="A1083" t="str">
            <v>5 S 02 200 00</v>
          </cell>
          <cell r="B1083" t="str">
            <v>Sub-base solo estabilizado granul. s/ mistura</v>
          </cell>
          <cell r="E1083" t="str">
            <v>m3</v>
          </cell>
        </row>
        <row r="1084">
          <cell r="A1084" t="str">
            <v>5 S 02 200 01</v>
          </cell>
          <cell r="B1084" t="str">
            <v>Base solo estabilizado granul. s/ mistura</v>
          </cell>
          <cell r="E1084" t="str">
            <v>m3</v>
          </cell>
        </row>
        <row r="1085">
          <cell r="A1085" t="str">
            <v>5 S 02 201 00</v>
          </cell>
          <cell r="B1085" t="str">
            <v>Recomposição camada de base s/ adição de material</v>
          </cell>
          <cell r="E1085" t="str">
            <v>m2</v>
          </cell>
        </row>
        <row r="1086">
          <cell r="A1086" t="str">
            <v>5 S 02 210 00</v>
          </cell>
          <cell r="B1086" t="str">
            <v>Sub-base estabiliz. granul. c/ mist. solo na pista</v>
          </cell>
          <cell r="E1086" t="str">
            <v>m3</v>
          </cell>
        </row>
        <row r="1087">
          <cell r="A1087" t="str">
            <v>5 S 02 210 01</v>
          </cell>
          <cell r="B1087" t="str">
            <v>Sub-base estab. granul.c/mist. solo-areia na pista</v>
          </cell>
          <cell r="E1087" t="str">
            <v>m3</v>
          </cell>
        </row>
        <row r="1088">
          <cell r="A1088" t="str">
            <v>5 S 02 210 02</v>
          </cell>
          <cell r="B1088" t="str">
            <v>Base estabiliz.granul.c/ mist. solo areia na pista</v>
          </cell>
          <cell r="E1088" t="str">
            <v>m3</v>
          </cell>
        </row>
        <row r="1089">
          <cell r="A1089" t="str">
            <v>5 S 02 220 00</v>
          </cell>
          <cell r="B1089" t="str">
            <v>Base estabilizada granul. c/ mistura solo-brita</v>
          </cell>
          <cell r="E1089" t="str">
            <v>m3</v>
          </cell>
        </row>
        <row r="1090">
          <cell r="A1090" t="str">
            <v>5 S 02 230 00</v>
          </cell>
          <cell r="B1090" t="str">
            <v>Base de brita graduada</v>
          </cell>
          <cell r="E1090" t="str">
            <v>m3</v>
          </cell>
        </row>
        <row r="1091">
          <cell r="A1091" t="str">
            <v>5 S 02 230 01</v>
          </cell>
          <cell r="B1091" t="str">
            <v>Base brita grad.c/distr.agreg. contr. autom.greide</v>
          </cell>
          <cell r="E1091" t="str">
            <v>m3</v>
          </cell>
        </row>
        <row r="1092">
          <cell r="A1092" t="str">
            <v>5 S 02 231 00</v>
          </cell>
          <cell r="B1092" t="str">
            <v>Base de macadame hidraúlico</v>
          </cell>
          <cell r="E1092" t="str">
            <v>m3</v>
          </cell>
        </row>
        <row r="1093">
          <cell r="A1093" t="str">
            <v>5 S 02 240 11</v>
          </cell>
          <cell r="B1093" t="str">
            <v>Recomposição camada de base c/ adição de cimento</v>
          </cell>
          <cell r="E1093" t="str">
            <v>m3</v>
          </cell>
        </row>
        <row r="1094">
          <cell r="A1094" t="str">
            <v>5 S 02 241 01</v>
          </cell>
          <cell r="B1094" t="str">
            <v>Base de solo cimento com mistura em usina</v>
          </cell>
          <cell r="E1094" t="str">
            <v>m3</v>
          </cell>
        </row>
        <row r="1095">
          <cell r="A1095" t="str">
            <v>5 S 02 243 01</v>
          </cell>
          <cell r="B1095" t="str">
            <v>Sub-base solo melhorado c/cimento c/mist. em usina</v>
          </cell>
          <cell r="E1095" t="str">
            <v>m3</v>
          </cell>
        </row>
        <row r="1096">
          <cell r="A1096" t="str">
            <v>5 S 02 249 11</v>
          </cell>
          <cell r="B1096" t="str">
            <v>Recomp. base c/ demol. do rev. e incorp. à base</v>
          </cell>
          <cell r="E1096" t="str">
            <v>m3</v>
          </cell>
        </row>
        <row r="1097">
          <cell r="A1097" t="str">
            <v>5 S 02 300 00</v>
          </cell>
          <cell r="B1097" t="str">
            <v>Imprimação</v>
          </cell>
          <cell r="E1097" t="str">
            <v>m2</v>
          </cell>
        </row>
        <row r="1098">
          <cell r="A1098" t="str">
            <v>5 S 02 400 00</v>
          </cell>
          <cell r="B1098" t="str">
            <v>Pintura de ligação</v>
          </cell>
          <cell r="E1098" t="str">
            <v>m2</v>
          </cell>
        </row>
        <row r="1099">
          <cell r="A1099" t="str">
            <v>5 S 02 500 00</v>
          </cell>
          <cell r="B1099" t="str">
            <v>Tratamento superficial simples c/ CAP</v>
          </cell>
          <cell r="E1099" t="str">
            <v>m2</v>
          </cell>
        </row>
        <row r="1100">
          <cell r="A1100" t="str">
            <v>5 S 02 500 01</v>
          </cell>
          <cell r="B1100" t="str">
            <v>Tratamento superficial simples c/ emulsão</v>
          </cell>
          <cell r="E1100" t="str">
            <v>m2</v>
          </cell>
        </row>
        <row r="1101">
          <cell r="A1101" t="str">
            <v>5 S 02 500 02</v>
          </cell>
          <cell r="B1101" t="str">
            <v>Tratamento superficial simples c/ banho diluído</v>
          </cell>
          <cell r="E1101" t="str">
            <v>m2</v>
          </cell>
        </row>
        <row r="1102">
          <cell r="A1102" t="str">
            <v>5 S 02 501 00</v>
          </cell>
          <cell r="B1102" t="str">
            <v>Tratamento superficial duplo c/ CAP</v>
          </cell>
          <cell r="E1102" t="str">
            <v>m2</v>
          </cell>
        </row>
        <row r="1103">
          <cell r="A1103" t="str">
            <v>5 S 02 501 01</v>
          </cell>
          <cell r="B1103" t="str">
            <v>Tratamento superficial duplo c/ emulsão</v>
          </cell>
          <cell r="E1103" t="str">
            <v>m2</v>
          </cell>
        </row>
        <row r="1104">
          <cell r="A1104" t="str">
            <v>5 S 02 501 02</v>
          </cell>
          <cell r="B1104" t="str">
            <v>Tratamento superficial duplo c/ banho diluído</v>
          </cell>
          <cell r="E1104" t="str">
            <v>m2</v>
          </cell>
        </row>
        <row r="1105">
          <cell r="A1105" t="str">
            <v>5 S 02 502 00</v>
          </cell>
          <cell r="B1105" t="str">
            <v>Tratamento superficial triplo c/ CAP</v>
          </cell>
          <cell r="E1105" t="str">
            <v>m2</v>
          </cell>
        </row>
        <row r="1106">
          <cell r="A1106" t="str">
            <v>5 S 02 502 01</v>
          </cell>
          <cell r="B1106" t="str">
            <v>Tratamento superficial triplo c/ emulsão</v>
          </cell>
          <cell r="E1106" t="str">
            <v>m2</v>
          </cell>
        </row>
        <row r="1107">
          <cell r="A1107" t="str">
            <v>5 S 02 502 02</v>
          </cell>
          <cell r="B1107" t="str">
            <v>Tratamento superficial triplo c/ banho diluído</v>
          </cell>
          <cell r="E1107" t="str">
            <v>m2</v>
          </cell>
        </row>
        <row r="1108">
          <cell r="A1108" t="str">
            <v>5 S 02 511 01</v>
          </cell>
          <cell r="B1108" t="str">
            <v>Micro-revestimento a frio - Microflex 0,8cm</v>
          </cell>
          <cell r="E1108" t="str">
            <v>m2</v>
          </cell>
        </row>
        <row r="1109">
          <cell r="A1109" t="str">
            <v>5 S 02 511 02</v>
          </cell>
          <cell r="B1109" t="str">
            <v>Micro-revestimento a frio - Microflex 1,5 cm</v>
          </cell>
          <cell r="E1109" t="str">
            <v>m2</v>
          </cell>
        </row>
        <row r="1110">
          <cell r="A1110" t="str">
            <v>5 S 02 511 03</v>
          </cell>
          <cell r="B1110" t="str">
            <v>Micro-revestimento a frio - Microflex 2,0 cm</v>
          </cell>
          <cell r="E1110" t="str">
            <v>m2</v>
          </cell>
        </row>
        <row r="1111">
          <cell r="A1111" t="str">
            <v>5 S 02 511 04</v>
          </cell>
          <cell r="B1111" t="str">
            <v>Micro-revestimento a frio - Microflex - 2,5 cm</v>
          </cell>
          <cell r="E1111" t="str">
            <v>m2</v>
          </cell>
        </row>
        <row r="1112">
          <cell r="A1112" t="str">
            <v>5 S 02 512 01</v>
          </cell>
          <cell r="B1112" t="str">
            <v>Lama asfáltica fina (granulometrias I e II)</v>
          </cell>
          <cell r="E1112" t="str">
            <v>m2</v>
          </cell>
        </row>
        <row r="1113">
          <cell r="A1113" t="str">
            <v>5 S 02 512 02</v>
          </cell>
          <cell r="B1113" t="str">
            <v>Lama asfáltica grossa (granulometrias III e IV)</v>
          </cell>
          <cell r="E1113" t="str">
            <v>m2</v>
          </cell>
        </row>
        <row r="1114">
          <cell r="A1114" t="str">
            <v>5 S 02 530 00</v>
          </cell>
          <cell r="B1114" t="str">
            <v>Pré-misturado a frio</v>
          </cell>
          <cell r="E1114" t="str">
            <v>m3</v>
          </cell>
        </row>
        <row r="1115">
          <cell r="A1115" t="str">
            <v>5 S 02 531 00</v>
          </cell>
          <cell r="B1115" t="str">
            <v>Macadame betuminoso por penetração</v>
          </cell>
          <cell r="E1115" t="str">
            <v>m3</v>
          </cell>
        </row>
        <row r="1116">
          <cell r="A1116" t="str">
            <v>5 S 02 532 00</v>
          </cell>
          <cell r="B1116" t="str">
            <v>Areia-asfalto a quente</v>
          </cell>
          <cell r="E1116" t="str">
            <v>t</v>
          </cell>
        </row>
        <row r="1117">
          <cell r="A1117" t="str">
            <v>5 S 02 540 01</v>
          </cell>
          <cell r="B1117" t="str">
            <v>Conc. betumin.usinado a quente - capa de rolamento</v>
          </cell>
          <cell r="E1117" t="str">
            <v>t</v>
          </cell>
        </row>
        <row r="1118">
          <cell r="A1118" t="str">
            <v>5 S 02 540 02</v>
          </cell>
          <cell r="B1118" t="str">
            <v>Concreto betuminoso usinado a quente - binder</v>
          </cell>
          <cell r="E1118" t="str">
            <v>t</v>
          </cell>
        </row>
        <row r="1119">
          <cell r="A1119" t="str">
            <v>5 S 02 540 11</v>
          </cell>
          <cell r="B1119" t="str">
            <v>CBUQ reciclado a quente no local</v>
          </cell>
          <cell r="E1119" t="str">
            <v>t</v>
          </cell>
        </row>
        <row r="1120">
          <cell r="A1120" t="str">
            <v>5 S 02 540 12</v>
          </cell>
          <cell r="B1120" t="str">
            <v>CBUQ reciclado em usina fixa</v>
          </cell>
          <cell r="E1120" t="str">
            <v>t</v>
          </cell>
        </row>
        <row r="1121">
          <cell r="A1121" t="str">
            <v>5 S 02 600 00</v>
          </cell>
          <cell r="B1121" t="str">
            <v>Manta sintét. p/ recap.asfál.- fornec. e aplicação</v>
          </cell>
          <cell r="E1121" t="str">
            <v>m2</v>
          </cell>
        </row>
        <row r="1122">
          <cell r="A1122" t="str">
            <v>5 S 02 607 00</v>
          </cell>
          <cell r="B1122" t="str">
            <v>Concreto cimento portland c/ equip. pequeno porte</v>
          </cell>
          <cell r="E1122" t="str">
            <v>m3</v>
          </cell>
        </row>
        <row r="1123">
          <cell r="A1123" t="str">
            <v>5 S 02 702 00</v>
          </cell>
          <cell r="B1123" t="str">
            <v>Limpeza e enchimento de junta de pavimento de conc</v>
          </cell>
          <cell r="E1123" t="str">
            <v>m</v>
          </cell>
        </row>
        <row r="1124">
          <cell r="A1124" t="str">
            <v>5 S 02 905 00</v>
          </cell>
          <cell r="B1124" t="str">
            <v>Remoção mecanizada de revestimento betuminoso</v>
          </cell>
          <cell r="E1124" t="str">
            <v>m3</v>
          </cell>
        </row>
        <row r="1125">
          <cell r="A1125" t="str">
            <v>5 S 02 905 01</v>
          </cell>
          <cell r="B1125" t="str">
            <v>Remoção manual de revestimento betuminoso</v>
          </cell>
          <cell r="E1125" t="str">
            <v>m3</v>
          </cell>
        </row>
        <row r="1126">
          <cell r="A1126" t="str">
            <v>5 S 02 906 00</v>
          </cell>
          <cell r="B1126" t="str">
            <v>Remoção mecanizada da camada granular pavimento</v>
          </cell>
          <cell r="E1126" t="str">
            <v>m3</v>
          </cell>
        </row>
        <row r="1127">
          <cell r="A1127" t="str">
            <v>5 S 02 906 01</v>
          </cell>
          <cell r="B1127" t="str">
            <v>Remoção manual da camada granular do pavimento</v>
          </cell>
          <cell r="E1127" t="str">
            <v>m3</v>
          </cell>
        </row>
        <row r="1128">
          <cell r="A1128" t="str">
            <v>5 S 02 907 00</v>
          </cell>
          <cell r="B1128" t="str">
            <v>Remoção mecanizada material de baixa capac.suporte</v>
          </cell>
          <cell r="E1128" t="str">
            <v>m3</v>
          </cell>
        </row>
        <row r="1129">
          <cell r="A1129" t="str">
            <v>5 S 02 907 01</v>
          </cell>
          <cell r="B1129" t="str">
            <v>Remoção manual de material de baixa capac.suporte</v>
          </cell>
          <cell r="E1129" t="str">
            <v>m3</v>
          </cell>
        </row>
        <row r="1130">
          <cell r="A1130" t="str">
            <v>5 S 02 908 00</v>
          </cell>
          <cell r="B1130" t="str">
            <v>Arrancamento e remoção de paralelepípedos</v>
          </cell>
          <cell r="E1130" t="str">
            <v>m2</v>
          </cell>
        </row>
        <row r="1131">
          <cell r="A1131" t="str">
            <v>5 S 02 909 00</v>
          </cell>
          <cell r="B1131" t="str">
            <v>Arrancamento e remoção de meios-fios</v>
          </cell>
          <cell r="E1131" t="str">
            <v>m3</v>
          </cell>
        </row>
        <row r="1132">
          <cell r="A1132" t="str">
            <v>5 S 02 990 11</v>
          </cell>
          <cell r="B1132" t="str">
            <v>Fresagem contínua do revest. betuminoso</v>
          </cell>
          <cell r="E1132" t="str">
            <v>m3</v>
          </cell>
        </row>
        <row r="1133">
          <cell r="A1133" t="str">
            <v>5 S 02 990 12</v>
          </cell>
          <cell r="B1133" t="str">
            <v>Fresagem descontínua revest. betuminoso</v>
          </cell>
          <cell r="E1133" t="str">
            <v>m3</v>
          </cell>
        </row>
        <row r="1134">
          <cell r="A1134" t="str">
            <v>5 S 04 300 16</v>
          </cell>
          <cell r="B1134" t="str">
            <v>Bueiro met. chapas múltiplas D=1,60m galv.</v>
          </cell>
          <cell r="E1134" t="str">
            <v>m</v>
          </cell>
        </row>
        <row r="1135">
          <cell r="A1135" t="str">
            <v>5 S 04 300 20</v>
          </cell>
          <cell r="B1135" t="str">
            <v>Bueiro met. chapas múltiplas D=2,00m galv.</v>
          </cell>
          <cell r="E1135" t="str">
            <v>m</v>
          </cell>
        </row>
        <row r="1136">
          <cell r="A1136" t="str">
            <v>5 S 04 301 16</v>
          </cell>
          <cell r="B1136" t="str">
            <v>Bueiro met. chapas múltiplas D=1,60m rev. epoxy</v>
          </cell>
          <cell r="E1136" t="str">
            <v>m</v>
          </cell>
        </row>
        <row r="1137">
          <cell r="A1137" t="str">
            <v>5 S 04 301 20</v>
          </cell>
          <cell r="B1137" t="str">
            <v>Bueiro met. chapas múltiplas D=2,00m rev. epoxy</v>
          </cell>
          <cell r="E1137" t="str">
            <v>m</v>
          </cell>
        </row>
        <row r="1138">
          <cell r="A1138" t="str">
            <v>5 S 04 310 16</v>
          </cell>
          <cell r="B1138" t="str">
            <v>Bueiro met. s/ interrup. de tráf. D=1,60m galv.</v>
          </cell>
          <cell r="E1138" t="str">
            <v>m</v>
          </cell>
        </row>
        <row r="1139">
          <cell r="A1139" t="str">
            <v>5 S 04 310 20</v>
          </cell>
          <cell r="B1139" t="str">
            <v>Bueiro met. s/ interrup. de tráf. D=2,00m galv.</v>
          </cell>
          <cell r="E1139" t="str">
            <v>m</v>
          </cell>
        </row>
        <row r="1140">
          <cell r="A1140" t="str">
            <v>5 S 04 311 16</v>
          </cell>
          <cell r="B1140" t="str">
            <v>Bueiro met.s/interrupção traf. D=1,60 m rev.epoxy</v>
          </cell>
          <cell r="E1140" t="str">
            <v>m</v>
          </cell>
        </row>
        <row r="1141">
          <cell r="A1141" t="str">
            <v>5 S 04 311 20</v>
          </cell>
          <cell r="B1141" t="str">
            <v>Bueiro met.s/interrupção tráf. D=2,00 m rev. epoxy</v>
          </cell>
          <cell r="E1141" t="str">
            <v>m</v>
          </cell>
        </row>
        <row r="1142">
          <cell r="A1142" t="str">
            <v>5 S 04 999 01</v>
          </cell>
          <cell r="B1142" t="str">
            <v>Remoção de bueiros existentes</v>
          </cell>
          <cell r="E1142" t="str">
            <v>m</v>
          </cell>
        </row>
        <row r="1143">
          <cell r="A1143" t="str">
            <v>5 S 04 999 04</v>
          </cell>
          <cell r="B1143" t="str">
            <v>Restauração de disp. danif. com concr. fck=12 MPa</v>
          </cell>
          <cell r="E1143" t="str">
            <v>m3</v>
          </cell>
        </row>
        <row r="1144">
          <cell r="A1144" t="str">
            <v>5 S 04 999 07</v>
          </cell>
          <cell r="B1144" t="str">
            <v>Demolição de dispositivos de concreto simples</v>
          </cell>
          <cell r="E1144" t="str">
            <v>m3</v>
          </cell>
        </row>
        <row r="1145">
          <cell r="A1145" t="str">
            <v>5 S 04 999 08</v>
          </cell>
          <cell r="B1145" t="str">
            <v>Demolição de dispositivos de concreto armado</v>
          </cell>
          <cell r="E1145" t="str">
            <v>m3</v>
          </cell>
        </row>
        <row r="1146">
          <cell r="A1146" t="str">
            <v>5 S 05 100 00</v>
          </cell>
          <cell r="B1146" t="str">
            <v>Enleivamento</v>
          </cell>
          <cell r="E1146" t="str">
            <v>m2</v>
          </cell>
        </row>
        <row r="1147">
          <cell r="A1147" t="str">
            <v>5 S 05 102 00</v>
          </cell>
          <cell r="B1147" t="str">
            <v>Hidrossemeadura</v>
          </cell>
          <cell r="E1147" t="str">
            <v>m2</v>
          </cell>
        </row>
        <row r="1148">
          <cell r="A1148" t="str">
            <v>5 S 05 300 01</v>
          </cell>
          <cell r="B1148" t="str">
            <v>Alvenaria de pedra arrumada</v>
          </cell>
          <cell r="E1148" t="str">
            <v>m3</v>
          </cell>
        </row>
        <row r="1149">
          <cell r="A1149" t="str">
            <v>5 S 05 300 02</v>
          </cell>
          <cell r="B1149" t="str">
            <v>Enrocamento de pedra jogada</v>
          </cell>
          <cell r="E1149" t="str">
            <v>m3</v>
          </cell>
        </row>
        <row r="1150">
          <cell r="A1150" t="str">
            <v>5 S 05 301 00</v>
          </cell>
          <cell r="B1150" t="str">
            <v>Alvenaria de pedra argamassada</v>
          </cell>
          <cell r="E1150" t="str">
            <v>m3</v>
          </cell>
        </row>
        <row r="1151">
          <cell r="A1151" t="str">
            <v>5 S 05 302 01</v>
          </cell>
          <cell r="B1151" t="str">
            <v>Muro de gabião tipo caixa</v>
          </cell>
          <cell r="E1151" t="str">
            <v>m3</v>
          </cell>
        </row>
        <row r="1152">
          <cell r="A1152" t="str">
            <v>5 S 05 303 01</v>
          </cell>
          <cell r="B1152" t="str">
            <v>Terra armada - ECE - greide 0,0&lt;h&lt;6,00m</v>
          </cell>
          <cell r="E1152" t="str">
            <v>m2</v>
          </cell>
        </row>
        <row r="1153">
          <cell r="A1153" t="str">
            <v>5 S 05 303 02</v>
          </cell>
          <cell r="B1153" t="str">
            <v>Terra armada - ECE - greide 6,0&lt;h&lt;9,00</v>
          </cell>
          <cell r="E1153" t="str">
            <v>m2</v>
          </cell>
        </row>
        <row r="1154">
          <cell r="A1154" t="str">
            <v>5 S 05 303 03</v>
          </cell>
          <cell r="B1154" t="str">
            <v>Terra armada - ECE - greide 9,0&lt;h&lt;12,00m</v>
          </cell>
          <cell r="E1154" t="str">
            <v>m2</v>
          </cell>
        </row>
        <row r="1155">
          <cell r="A1155" t="str">
            <v>5 S 05 303 04</v>
          </cell>
          <cell r="B1155" t="str">
            <v>Terra armada - ECE - pé de talude 0,0&lt;h&lt;6,00m</v>
          </cell>
          <cell r="E1155" t="str">
            <v>m2</v>
          </cell>
        </row>
        <row r="1156">
          <cell r="A1156" t="str">
            <v>5 S 05 303 05</v>
          </cell>
          <cell r="B1156" t="str">
            <v>Terra armada - ECE - pé de talude 6,0&lt;h&lt;9,00m</v>
          </cell>
          <cell r="E1156" t="str">
            <v>m2</v>
          </cell>
        </row>
        <row r="1157">
          <cell r="A1157" t="str">
            <v>5 S 05 303 06</v>
          </cell>
          <cell r="B1157" t="str">
            <v>Terra armada - ECE - pé de talude 9,0&lt;h&lt;12,00m</v>
          </cell>
          <cell r="E1157" t="str">
            <v>m2</v>
          </cell>
        </row>
        <row r="1158">
          <cell r="A1158" t="str">
            <v>5 S 05 303 07</v>
          </cell>
          <cell r="B1158" t="str">
            <v>Terra armada - ECE - encontro portante 0,0&lt;h&lt;6,0m</v>
          </cell>
          <cell r="E1158" t="str">
            <v>m2</v>
          </cell>
        </row>
        <row r="1159">
          <cell r="A1159" t="str">
            <v>5 S 05 303 08</v>
          </cell>
          <cell r="B1159" t="str">
            <v>Terra armada - ECE - encontro portante 6,0&lt;h&lt;9,00m</v>
          </cell>
          <cell r="E1159" t="str">
            <v>m2</v>
          </cell>
        </row>
        <row r="1160">
          <cell r="A1160" t="str">
            <v>5 S 05 303 09</v>
          </cell>
          <cell r="B1160" t="str">
            <v>Escamas de concreto armado para terra armada</v>
          </cell>
          <cell r="E1160" t="str">
            <v>m3</v>
          </cell>
        </row>
        <row r="1161">
          <cell r="A1161" t="str">
            <v>5 S 05 303 10</v>
          </cell>
          <cell r="B1161" t="str">
            <v>Conc. de soleira e arrem. de maciço de terra arm.</v>
          </cell>
          <cell r="E1161" t="str">
            <v>m3</v>
          </cell>
        </row>
        <row r="1162">
          <cell r="A1162" t="str">
            <v>5 S 05 303 11</v>
          </cell>
          <cell r="B1162" t="str">
            <v>Montagem de maciço terra armada</v>
          </cell>
          <cell r="E1162" t="str">
            <v>m2</v>
          </cell>
        </row>
        <row r="1163">
          <cell r="A1163" t="str">
            <v>5 S 05 340 01</v>
          </cell>
          <cell r="B1163" t="str">
            <v>Execução cortina atirantada conc.armado fck=15 MPa</v>
          </cell>
          <cell r="E1163" t="str">
            <v>m3</v>
          </cell>
        </row>
        <row r="1164">
          <cell r="A1164" t="str">
            <v>5 S 05 900 01</v>
          </cell>
          <cell r="B1164" t="str">
            <v>Execução tirante protendido cortina atirantada</v>
          </cell>
          <cell r="E1164" t="str">
            <v>m</v>
          </cell>
        </row>
        <row r="1165">
          <cell r="A1165" t="str">
            <v>5 S 06 400 01</v>
          </cell>
          <cell r="B1165" t="str">
            <v>Cêrcas arame farp. c/ mourão conc. seção quadr.</v>
          </cell>
          <cell r="E1165" t="str">
            <v>m</v>
          </cell>
        </row>
        <row r="1166">
          <cell r="A1166" t="str">
            <v>5 S 06 400 02</v>
          </cell>
          <cell r="B1166" t="str">
            <v>Cerca arame farp. c/ mourão de conc. seção triang</v>
          </cell>
          <cell r="E1166" t="str">
            <v>m</v>
          </cell>
        </row>
        <row r="1167">
          <cell r="A1167" t="str">
            <v>5 S 06 410 00</v>
          </cell>
          <cell r="B1167" t="str">
            <v>Cêrcas arame farpado com suporte madeira</v>
          </cell>
          <cell r="E1167" t="str">
            <v>m</v>
          </cell>
        </row>
        <row r="1168">
          <cell r="A1168" t="str">
            <v>5 S 09 001 07</v>
          </cell>
          <cell r="B1168" t="str">
            <v>Transporte local em rodov. não pavim.</v>
          </cell>
          <cell r="E1168" t="str">
            <v>tkm</v>
          </cell>
        </row>
        <row r="1169">
          <cell r="A1169" t="str">
            <v>5 S 09 001 90</v>
          </cell>
          <cell r="B1169" t="str">
            <v>Transporte comercial c/ carroc. rodov. não pav.</v>
          </cell>
          <cell r="E1169" t="str">
            <v>tkm</v>
          </cell>
        </row>
        <row r="1170">
          <cell r="A1170" t="str">
            <v>5 S 09 002 07</v>
          </cell>
          <cell r="B1170" t="str">
            <v>Transporte local em rodov. pavim.</v>
          </cell>
          <cell r="E1170" t="str">
            <v>tkm</v>
          </cell>
        </row>
        <row r="1171">
          <cell r="A1171" t="str">
            <v>5 S 09 002 90</v>
          </cell>
          <cell r="B1171" t="str">
            <v>Transporte comercial c/ carroceria rodov. pav.</v>
          </cell>
          <cell r="E1171" t="str">
            <v>tkm</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row>
        <row r="1175">
          <cell r="A1175" t="str">
            <v>AM02</v>
          </cell>
          <cell r="B1175" t="str">
            <v>Aço D=6,3 mm CA 25</v>
          </cell>
          <cell r="C1175" t="str">
            <v>kg</v>
          </cell>
          <cell r="D1175">
            <v>1</v>
          </cell>
          <cell r="E1175" t="str">
            <v>kg</v>
          </cell>
        </row>
        <row r="1176">
          <cell r="A1176" t="str">
            <v>AM03</v>
          </cell>
          <cell r="B1176" t="str">
            <v>Aço D=10 mm CA 25</v>
          </cell>
          <cell r="C1176" t="str">
            <v>kg</v>
          </cell>
          <cell r="D1176">
            <v>1</v>
          </cell>
          <cell r="E1176" t="str">
            <v>kg</v>
          </cell>
        </row>
        <row r="1177">
          <cell r="A1177" t="str">
            <v>AM04</v>
          </cell>
          <cell r="B1177" t="str">
            <v>Aço D=6,3 mm CA 50</v>
          </cell>
          <cell r="C1177" t="str">
            <v>kg</v>
          </cell>
          <cell r="D1177">
            <v>1</v>
          </cell>
          <cell r="E1177" t="str">
            <v>kg</v>
          </cell>
        </row>
        <row r="1178">
          <cell r="A1178" t="str">
            <v>AM05</v>
          </cell>
          <cell r="B1178" t="str">
            <v>Aço D=10 mm CA 50</v>
          </cell>
          <cell r="C1178" t="str">
            <v>kg</v>
          </cell>
          <cell r="D1178">
            <v>1</v>
          </cell>
          <cell r="E1178" t="str">
            <v>kg</v>
          </cell>
        </row>
        <row r="1179">
          <cell r="A1179" t="str">
            <v>AM06</v>
          </cell>
          <cell r="B1179" t="str">
            <v>Aço D=4,2 mm CA 60</v>
          </cell>
          <cell r="C1179" t="str">
            <v>kg</v>
          </cell>
          <cell r="D1179">
            <v>1</v>
          </cell>
          <cell r="E1179" t="str">
            <v>kg</v>
          </cell>
        </row>
        <row r="1180">
          <cell r="A1180" t="str">
            <v>AM07</v>
          </cell>
          <cell r="B1180" t="str">
            <v>Aço D=5,0 mm CA 60</v>
          </cell>
          <cell r="C1180" t="str">
            <v>kg</v>
          </cell>
          <cell r="D1180">
            <v>1</v>
          </cell>
          <cell r="E1180" t="str">
            <v>kg</v>
          </cell>
        </row>
        <row r="1181">
          <cell r="A1181" t="str">
            <v>AM08</v>
          </cell>
          <cell r="B1181" t="str">
            <v>Aço D=6,0 mm CA 60</v>
          </cell>
          <cell r="C1181" t="str">
            <v>kg</v>
          </cell>
          <cell r="D1181">
            <v>1</v>
          </cell>
          <cell r="E1181" t="str">
            <v>kg</v>
          </cell>
        </row>
        <row r="1182">
          <cell r="A1182" t="str">
            <v>AM09</v>
          </cell>
          <cell r="B1182" t="str">
            <v>Mandíbula móvel p/ britador 6240C</v>
          </cell>
          <cell r="C1182" t="str">
            <v>un</v>
          </cell>
          <cell r="D1182">
            <v>216</v>
          </cell>
          <cell r="E1182" t="str">
            <v>u/h</v>
          </cell>
        </row>
        <row r="1183">
          <cell r="A1183" t="str">
            <v>AM10</v>
          </cell>
          <cell r="B1183" t="str">
            <v>Mandíbula fixa p/ britador 6240C</v>
          </cell>
          <cell r="C1183" t="str">
            <v>un</v>
          </cell>
          <cell r="D1183">
            <v>133</v>
          </cell>
          <cell r="E1183" t="str">
            <v>u/h</v>
          </cell>
        </row>
        <row r="1184">
          <cell r="A1184" t="str">
            <v>AM11</v>
          </cell>
          <cell r="B1184" t="str">
            <v>Revestimento móvel p/ britador 60TS</v>
          </cell>
          <cell r="C1184" t="str">
            <v>un</v>
          </cell>
          <cell r="D1184">
            <v>381</v>
          </cell>
          <cell r="E1184" t="str">
            <v>u/h</v>
          </cell>
        </row>
        <row r="1185">
          <cell r="A1185" t="str">
            <v>AM12</v>
          </cell>
          <cell r="B1185" t="str">
            <v>Revestimento fixo p/ britador 60TS</v>
          </cell>
          <cell r="C1185" t="str">
            <v>un</v>
          </cell>
          <cell r="D1185">
            <v>395</v>
          </cell>
          <cell r="E1185" t="str">
            <v>u/h</v>
          </cell>
        </row>
        <row r="1186">
          <cell r="A1186" t="str">
            <v>AM19</v>
          </cell>
          <cell r="B1186" t="str">
            <v>Mandíbula fixa p/ britador 4230</v>
          </cell>
          <cell r="C1186" t="str">
            <v>un</v>
          </cell>
          <cell r="D1186">
            <v>150</v>
          </cell>
          <cell r="E1186" t="str">
            <v>u/h</v>
          </cell>
        </row>
        <row r="1187">
          <cell r="A1187" t="str">
            <v>AM20</v>
          </cell>
          <cell r="B1187" t="str">
            <v>Mandíbula móvel p/ britador 4230</v>
          </cell>
          <cell r="C1187" t="str">
            <v>un</v>
          </cell>
          <cell r="D1187">
            <v>100</v>
          </cell>
          <cell r="E1187" t="str">
            <v>u/h</v>
          </cell>
        </row>
        <row r="1188">
          <cell r="A1188" t="str">
            <v>AM25</v>
          </cell>
          <cell r="B1188" t="str">
            <v>Mandíbula móvel para britador 80x50</v>
          </cell>
          <cell r="C1188" t="str">
            <v>un</v>
          </cell>
          <cell r="D1188">
            <v>250</v>
          </cell>
          <cell r="E1188" t="str">
            <v>u/h</v>
          </cell>
        </row>
        <row r="1189">
          <cell r="A1189" t="str">
            <v>AM26</v>
          </cell>
          <cell r="B1189" t="str">
            <v>Mandíbula fixa para britador 80x50</v>
          </cell>
          <cell r="C1189" t="str">
            <v>un</v>
          </cell>
          <cell r="D1189">
            <v>437</v>
          </cell>
          <cell r="E1189" t="str">
            <v>u/h</v>
          </cell>
        </row>
        <row r="1190">
          <cell r="A1190" t="str">
            <v>AM27</v>
          </cell>
          <cell r="B1190" t="str">
            <v>Revestimento móvel p/ britador 90TS</v>
          </cell>
          <cell r="C1190" t="str">
            <v>un</v>
          </cell>
          <cell r="D1190">
            <v>338</v>
          </cell>
          <cell r="E1190" t="str">
            <v>u/h</v>
          </cell>
        </row>
        <row r="1191">
          <cell r="A1191" t="str">
            <v>AM28</v>
          </cell>
          <cell r="B1191" t="str">
            <v>Revestimento fixo p/ britador 90TS</v>
          </cell>
          <cell r="C1191" t="str">
            <v>un</v>
          </cell>
          <cell r="D1191">
            <v>440</v>
          </cell>
          <cell r="E1191" t="str">
            <v>u/h</v>
          </cell>
        </row>
        <row r="1192">
          <cell r="A1192" t="str">
            <v>AM29</v>
          </cell>
          <cell r="B1192" t="str">
            <v>Revestimento móvel p/ britador 90TF</v>
          </cell>
          <cell r="C1192" t="str">
            <v>un</v>
          </cell>
          <cell r="D1192">
            <v>99</v>
          </cell>
          <cell r="E1192" t="str">
            <v>u/h</v>
          </cell>
        </row>
        <row r="1193">
          <cell r="A1193" t="str">
            <v>AM30</v>
          </cell>
          <cell r="B1193" t="str">
            <v>Revestimento fixo p/ britador 90TF</v>
          </cell>
          <cell r="C1193" t="str">
            <v>un</v>
          </cell>
          <cell r="D1193">
            <v>125</v>
          </cell>
          <cell r="E1193" t="str">
            <v>u/h</v>
          </cell>
        </row>
        <row r="1194">
          <cell r="A1194" t="str">
            <v>AM35</v>
          </cell>
          <cell r="B1194" t="str">
            <v>Brita 1</v>
          </cell>
          <cell r="C1194" t="str">
            <v>m3</v>
          </cell>
          <cell r="D1194">
            <v>1</v>
          </cell>
          <cell r="E1194" t="str">
            <v>m3</v>
          </cell>
        </row>
        <row r="1195">
          <cell r="A1195" t="str">
            <v>AM36</v>
          </cell>
          <cell r="B1195" t="str">
            <v>Brita 2</v>
          </cell>
          <cell r="C1195" t="str">
            <v>m3</v>
          </cell>
          <cell r="D1195">
            <v>1</v>
          </cell>
          <cell r="E1195" t="str">
            <v>m3</v>
          </cell>
        </row>
        <row r="1196">
          <cell r="A1196" t="str">
            <v>AM37</v>
          </cell>
          <cell r="B1196" t="str">
            <v>Brita 3</v>
          </cell>
          <cell r="C1196" t="str">
            <v>m3</v>
          </cell>
          <cell r="D1196">
            <v>1</v>
          </cell>
          <cell r="E1196" t="str">
            <v>m3</v>
          </cell>
        </row>
        <row r="1197">
          <cell r="A1197" t="str">
            <v>F801</v>
          </cell>
          <cell r="B1197" t="str">
            <v>Bomba hidráulica alta pressão MAC</v>
          </cell>
          <cell r="C1197" t="str">
            <v>dia</v>
          </cell>
          <cell r="D1197">
            <v>8</v>
          </cell>
          <cell r="E1197" t="str">
            <v>h</v>
          </cell>
        </row>
        <row r="1198">
          <cell r="A1198" t="str">
            <v>F802</v>
          </cell>
          <cell r="B1198" t="str">
            <v>Bomba eletr p/ injeção de nata MAC</v>
          </cell>
          <cell r="C1198" t="str">
            <v>dia</v>
          </cell>
          <cell r="D1198">
            <v>8</v>
          </cell>
          <cell r="E1198" t="str">
            <v>h</v>
          </cell>
        </row>
        <row r="1199">
          <cell r="A1199" t="str">
            <v>F803</v>
          </cell>
          <cell r="B1199" t="str">
            <v>Macaco p/ protensão MAC 7</v>
          </cell>
          <cell r="C1199" t="str">
            <v>dia</v>
          </cell>
          <cell r="D1199">
            <v>8</v>
          </cell>
          <cell r="E1199" t="str">
            <v>h</v>
          </cell>
        </row>
        <row r="1200">
          <cell r="A1200" t="str">
            <v>F804</v>
          </cell>
          <cell r="B1200" t="str">
            <v>Macaco p/ protensão MAC 12</v>
          </cell>
          <cell r="C1200" t="str">
            <v>dia</v>
          </cell>
          <cell r="D1200">
            <v>8</v>
          </cell>
          <cell r="E1200" t="str">
            <v>h</v>
          </cell>
        </row>
        <row r="1201">
          <cell r="A1201" t="str">
            <v>F805</v>
          </cell>
          <cell r="B1201" t="str">
            <v>Macaco p/ protensão MAC 4</v>
          </cell>
          <cell r="C1201" t="str">
            <v>dia</v>
          </cell>
          <cell r="D1201">
            <v>8</v>
          </cell>
          <cell r="E1201" t="str">
            <v>h</v>
          </cell>
        </row>
        <row r="1202">
          <cell r="A1202" t="str">
            <v>F807</v>
          </cell>
          <cell r="B1202" t="str">
            <v>Bomba hidr. alta pressão STUP</v>
          </cell>
          <cell r="C1202" t="str">
            <v>dia</v>
          </cell>
          <cell r="D1202">
            <v>8</v>
          </cell>
          <cell r="E1202" t="str">
            <v>h</v>
          </cell>
        </row>
        <row r="1203">
          <cell r="A1203" t="str">
            <v>F808</v>
          </cell>
          <cell r="B1203" t="str">
            <v>Bomba eletr. injeção de nata STUP</v>
          </cell>
          <cell r="C1203" t="str">
            <v>dia</v>
          </cell>
          <cell r="D1203">
            <v>8</v>
          </cell>
          <cell r="E1203" t="str">
            <v>h</v>
          </cell>
        </row>
        <row r="1204">
          <cell r="A1204" t="str">
            <v>F809</v>
          </cell>
          <cell r="B1204" t="str">
            <v>Macaco p/ protensão STUP</v>
          </cell>
          <cell r="C1204" t="str">
            <v>dia</v>
          </cell>
          <cell r="D1204">
            <v>8</v>
          </cell>
          <cell r="E1204" t="str">
            <v>h</v>
          </cell>
        </row>
        <row r="1205">
          <cell r="A1205" t="str">
            <v>F810</v>
          </cell>
          <cell r="B1205" t="str">
            <v>Macaco p/ protensão STUP</v>
          </cell>
          <cell r="C1205" t="str">
            <v>dia</v>
          </cell>
          <cell r="D1205">
            <v>8</v>
          </cell>
          <cell r="E1205" t="str">
            <v>h</v>
          </cell>
        </row>
        <row r="1206">
          <cell r="A1206" t="str">
            <v>F811</v>
          </cell>
          <cell r="B1206" t="str">
            <v>Macaco p/ protensão STUP</v>
          </cell>
          <cell r="C1206" t="str">
            <v>dia</v>
          </cell>
          <cell r="D1206">
            <v>8</v>
          </cell>
          <cell r="E1206" t="str">
            <v>h</v>
          </cell>
        </row>
        <row r="1207">
          <cell r="A1207" t="str">
            <v>F812</v>
          </cell>
          <cell r="B1207" t="str">
            <v>Macaco p/ protensão STUP</v>
          </cell>
          <cell r="C1207" t="str">
            <v>dia</v>
          </cell>
          <cell r="D1207">
            <v>8</v>
          </cell>
          <cell r="E1207" t="str">
            <v>h</v>
          </cell>
        </row>
        <row r="1208">
          <cell r="A1208" t="str">
            <v>F813</v>
          </cell>
          <cell r="B1208" t="str">
            <v>Macaco p/ prot. de tirante D=32mm</v>
          </cell>
          <cell r="C1208" t="str">
            <v>dia</v>
          </cell>
          <cell r="D1208">
            <v>8</v>
          </cell>
          <cell r="E1208" t="str">
            <v>h</v>
          </cell>
        </row>
        <row r="1209">
          <cell r="A1209" t="str">
            <v>F814</v>
          </cell>
          <cell r="B1209" t="str">
            <v>Injeção de nata de cimento</v>
          </cell>
          <cell r="C1209" t="str">
            <v>m</v>
          </cell>
          <cell r="D1209">
            <v>1</v>
          </cell>
          <cell r="E1209" t="str">
            <v>m</v>
          </cell>
        </row>
        <row r="1210">
          <cell r="A1210" t="str">
            <v>F943</v>
          </cell>
          <cell r="B1210" t="str">
            <v>Terra Armada - moldes metálicos</v>
          </cell>
          <cell r="C1210" t="str">
            <v>cj</v>
          </cell>
          <cell r="D1210">
            <v>1</v>
          </cell>
          <cell r="E1210" t="str">
            <v>m3</v>
          </cell>
        </row>
        <row r="1211">
          <cell r="A1211" t="str">
            <v>M001</v>
          </cell>
          <cell r="B1211" t="str">
            <v>Gasolina</v>
          </cell>
          <cell r="C1211" t="str">
            <v>l</v>
          </cell>
          <cell r="D1211">
            <v>1</v>
          </cell>
          <cell r="E1211" t="str">
            <v>l</v>
          </cell>
        </row>
        <row r="1212">
          <cell r="A1212" t="str">
            <v>M002</v>
          </cell>
          <cell r="B1212" t="str">
            <v>Diesel</v>
          </cell>
          <cell r="C1212" t="str">
            <v>l</v>
          </cell>
          <cell r="D1212">
            <v>1</v>
          </cell>
          <cell r="E1212" t="str">
            <v>l</v>
          </cell>
        </row>
        <row r="1213">
          <cell r="A1213" t="str">
            <v>M003</v>
          </cell>
          <cell r="B1213" t="str">
            <v>Óleo combustível 1A</v>
          </cell>
          <cell r="C1213" t="str">
            <v>l</v>
          </cell>
          <cell r="D1213">
            <v>1</v>
          </cell>
          <cell r="E1213" t="str">
            <v>l</v>
          </cell>
        </row>
        <row r="1214">
          <cell r="A1214" t="str">
            <v>M004</v>
          </cell>
          <cell r="B1214" t="str">
            <v>Álcool</v>
          </cell>
          <cell r="C1214" t="str">
            <v>l</v>
          </cell>
          <cell r="D1214">
            <v>1</v>
          </cell>
          <cell r="E1214" t="str">
            <v>l</v>
          </cell>
        </row>
        <row r="1215">
          <cell r="A1215" t="str">
            <v>M005</v>
          </cell>
          <cell r="B1215" t="str">
            <v>Energia elétrica</v>
          </cell>
          <cell r="C1215" t="str">
            <v>kwh</v>
          </cell>
          <cell r="D1215">
            <v>1</v>
          </cell>
          <cell r="E1215" t="str">
            <v>kwh</v>
          </cell>
        </row>
        <row r="1216">
          <cell r="A1216" t="str">
            <v>M101</v>
          </cell>
          <cell r="B1216" t="str">
            <v>Cimento asfáltico CAP-20</v>
          </cell>
          <cell r="C1216" t="str">
            <v>t</v>
          </cell>
          <cell r="D1216">
            <v>1</v>
          </cell>
          <cell r="E1216" t="str">
            <v>t</v>
          </cell>
        </row>
        <row r="1217">
          <cell r="A1217" t="str">
            <v>M102</v>
          </cell>
          <cell r="B1217" t="str">
            <v>Cimento asfáltico CAP-40</v>
          </cell>
          <cell r="C1217" t="str">
            <v>t</v>
          </cell>
          <cell r="D1217">
            <v>1</v>
          </cell>
          <cell r="E1217" t="str">
            <v>t</v>
          </cell>
        </row>
        <row r="1218">
          <cell r="A1218" t="str">
            <v>M103</v>
          </cell>
          <cell r="B1218" t="str">
            <v>Asfalto diluído CM-30</v>
          </cell>
          <cell r="C1218" t="str">
            <v>t</v>
          </cell>
          <cell r="D1218">
            <v>1</v>
          </cell>
          <cell r="E1218" t="str">
            <v>t</v>
          </cell>
        </row>
        <row r="1219">
          <cell r="A1219" t="str">
            <v>M104</v>
          </cell>
          <cell r="B1219" t="str">
            <v>Emulsão asfáltica RR-1C</v>
          </cell>
          <cell r="C1219" t="str">
            <v>t</v>
          </cell>
          <cell r="D1219">
            <v>1</v>
          </cell>
          <cell r="E1219" t="str">
            <v>t</v>
          </cell>
        </row>
        <row r="1220">
          <cell r="A1220" t="str">
            <v>M105</v>
          </cell>
          <cell r="B1220" t="str">
            <v>Emulsão asfáltica RR-2C</v>
          </cell>
          <cell r="C1220" t="str">
            <v>t</v>
          </cell>
          <cell r="D1220">
            <v>1</v>
          </cell>
          <cell r="E1220" t="str">
            <v>t</v>
          </cell>
        </row>
        <row r="1221">
          <cell r="A1221" t="str">
            <v>M106</v>
          </cell>
          <cell r="B1221" t="str">
            <v>Cimento asfáltico CAP 7</v>
          </cell>
          <cell r="C1221" t="str">
            <v>t</v>
          </cell>
          <cell r="D1221">
            <v>1</v>
          </cell>
          <cell r="E1221" t="str">
            <v>t</v>
          </cell>
        </row>
        <row r="1222">
          <cell r="A1222" t="str">
            <v>M107</v>
          </cell>
          <cell r="B1222" t="str">
            <v>Emulsão asfáltica RM-1C</v>
          </cell>
          <cell r="C1222" t="str">
            <v>t</v>
          </cell>
          <cell r="D1222">
            <v>1</v>
          </cell>
          <cell r="E1222" t="str">
            <v>t</v>
          </cell>
        </row>
        <row r="1223">
          <cell r="A1223" t="str">
            <v>M108</v>
          </cell>
          <cell r="B1223" t="str">
            <v>Emulsão asfáltica RM-2C</v>
          </cell>
          <cell r="C1223" t="str">
            <v>t</v>
          </cell>
          <cell r="D1223">
            <v>1</v>
          </cell>
          <cell r="E1223" t="str">
            <v>t</v>
          </cell>
        </row>
        <row r="1224">
          <cell r="A1224" t="str">
            <v>M109</v>
          </cell>
          <cell r="B1224" t="str">
            <v>Emulsão asfáltica RL-1C</v>
          </cell>
          <cell r="C1224" t="str">
            <v>t</v>
          </cell>
          <cell r="D1224">
            <v>1</v>
          </cell>
          <cell r="E1224" t="str">
            <v>t</v>
          </cell>
        </row>
        <row r="1225">
          <cell r="A1225" t="str">
            <v>M110</v>
          </cell>
          <cell r="B1225" t="str">
            <v>Emulsão polim. p/ micro-rev. a frio</v>
          </cell>
          <cell r="C1225" t="str">
            <v>t</v>
          </cell>
          <cell r="D1225">
            <v>1</v>
          </cell>
          <cell r="E1225" t="str">
            <v>t</v>
          </cell>
        </row>
        <row r="1226">
          <cell r="A1226" t="str">
            <v>M111</v>
          </cell>
          <cell r="B1226" t="str">
            <v>Aditivo p/ controle de ruptura</v>
          </cell>
          <cell r="C1226" t="str">
            <v>kg</v>
          </cell>
          <cell r="D1226">
            <v>1</v>
          </cell>
          <cell r="E1226" t="str">
            <v>kg</v>
          </cell>
        </row>
        <row r="1227">
          <cell r="A1227" t="str">
            <v>M112</v>
          </cell>
          <cell r="B1227" t="str">
            <v>Aditivo sólido (fibras)</v>
          </cell>
          <cell r="C1227" t="str">
            <v>kg</v>
          </cell>
          <cell r="D1227">
            <v>1</v>
          </cell>
          <cell r="E1227" t="str">
            <v>kg</v>
          </cell>
        </row>
        <row r="1228">
          <cell r="A1228" t="str">
            <v>M114</v>
          </cell>
          <cell r="B1228" t="str">
            <v>Agente rejuv. p/ recicl. a quente</v>
          </cell>
          <cell r="C1228" t="str">
            <v>t</v>
          </cell>
          <cell r="D1228">
            <v>1</v>
          </cell>
          <cell r="E1228" t="str">
            <v>t</v>
          </cell>
        </row>
        <row r="1229">
          <cell r="A1229" t="str">
            <v>M201</v>
          </cell>
          <cell r="B1229" t="str">
            <v>Cimento portland CP-32 (a granel)</v>
          </cell>
          <cell r="C1229" t="str">
            <v>kg</v>
          </cell>
          <cell r="D1229">
            <v>1</v>
          </cell>
          <cell r="E1229" t="str">
            <v>kg</v>
          </cell>
        </row>
        <row r="1230">
          <cell r="A1230" t="str">
            <v>M202</v>
          </cell>
          <cell r="B1230" t="str">
            <v>Cimento portland CP-32</v>
          </cell>
          <cell r="C1230" t="str">
            <v>sc</v>
          </cell>
          <cell r="D1230">
            <v>50</v>
          </cell>
          <cell r="E1230" t="str">
            <v>kg</v>
          </cell>
        </row>
        <row r="1231">
          <cell r="A1231" t="str">
            <v>M307</v>
          </cell>
          <cell r="B1231" t="str">
            <v>Cordoalha CP-190 RB D=12,7mm</v>
          </cell>
          <cell r="C1231" t="str">
            <v>kg</v>
          </cell>
          <cell r="D1231">
            <v>1</v>
          </cell>
          <cell r="E1231" t="str">
            <v>kg</v>
          </cell>
        </row>
        <row r="1232">
          <cell r="A1232" t="str">
            <v>M319</v>
          </cell>
          <cell r="B1232" t="str">
            <v>Arame recozido nº. 18</v>
          </cell>
          <cell r="C1232" t="str">
            <v>kg</v>
          </cell>
          <cell r="D1232">
            <v>1</v>
          </cell>
          <cell r="E1232" t="str">
            <v>kg</v>
          </cell>
        </row>
        <row r="1233">
          <cell r="A1233" t="str">
            <v>M320</v>
          </cell>
          <cell r="B1233" t="str">
            <v>Pregos (18x30)</v>
          </cell>
          <cell r="C1233" t="str">
            <v>kg</v>
          </cell>
          <cell r="D1233">
            <v>1</v>
          </cell>
          <cell r="E1233" t="str">
            <v>kg</v>
          </cell>
        </row>
        <row r="1234">
          <cell r="A1234" t="str">
            <v>M321</v>
          </cell>
          <cell r="B1234" t="str">
            <v>Arame farpado nº. 16 galv. simples</v>
          </cell>
          <cell r="C1234" t="str">
            <v>rl</v>
          </cell>
          <cell r="D1234">
            <v>250</v>
          </cell>
          <cell r="E1234" t="str">
            <v>m</v>
          </cell>
        </row>
        <row r="1235">
          <cell r="A1235" t="str">
            <v>M322</v>
          </cell>
          <cell r="B1235" t="str">
            <v>Grampo para cerca galvanizado 1 x 9</v>
          </cell>
          <cell r="C1235" t="str">
            <v>kg</v>
          </cell>
          <cell r="D1235">
            <v>1</v>
          </cell>
          <cell r="E1235" t="str">
            <v>kg</v>
          </cell>
        </row>
        <row r="1236">
          <cell r="A1236" t="str">
            <v>M323</v>
          </cell>
          <cell r="B1236" t="str">
            <v>Cantoneira de aço 4" x 4" x 3/8"</v>
          </cell>
          <cell r="C1236" t="str">
            <v>kg</v>
          </cell>
          <cell r="D1236">
            <v>1</v>
          </cell>
          <cell r="E1236" t="str">
            <v>kg</v>
          </cell>
        </row>
        <row r="1237">
          <cell r="A1237" t="str">
            <v>M324</v>
          </cell>
          <cell r="B1237" t="str">
            <v>Pórtico metálico (15 a 17m de vão)</v>
          </cell>
          <cell r="C1237" t="str">
            <v>un</v>
          </cell>
          <cell r="D1237">
            <v>1</v>
          </cell>
          <cell r="E1237" t="str">
            <v>un</v>
          </cell>
        </row>
        <row r="1238">
          <cell r="A1238" t="str">
            <v>M325</v>
          </cell>
          <cell r="B1238" t="str">
            <v>Trilho metálico TR-37 (usado)</v>
          </cell>
          <cell r="C1238" t="str">
            <v>kg</v>
          </cell>
          <cell r="D1238">
            <v>1</v>
          </cell>
          <cell r="E1238" t="str">
            <v>kg</v>
          </cell>
        </row>
        <row r="1239">
          <cell r="A1239" t="str">
            <v>M326</v>
          </cell>
          <cell r="B1239" t="str">
            <v>Série de brocas S-12 D=22 mm</v>
          </cell>
          <cell r="C1239" t="str">
            <v>un</v>
          </cell>
          <cell r="D1239">
            <v>1</v>
          </cell>
          <cell r="E1239" t="str">
            <v>un</v>
          </cell>
        </row>
        <row r="1240">
          <cell r="A1240" t="str">
            <v>M328</v>
          </cell>
          <cell r="B1240" t="str">
            <v>Luva de emenda D=32mm</v>
          </cell>
          <cell r="C1240" t="str">
            <v>un</v>
          </cell>
          <cell r="D1240">
            <v>1</v>
          </cell>
          <cell r="E1240" t="str">
            <v>un</v>
          </cell>
        </row>
        <row r="1241">
          <cell r="A1241" t="str">
            <v>M330</v>
          </cell>
          <cell r="B1241" t="str">
            <v>Calha met. semicircular D=40 cm</v>
          </cell>
          <cell r="C1241" t="str">
            <v>m</v>
          </cell>
          <cell r="D1241">
            <v>1</v>
          </cell>
          <cell r="E1241" t="str">
            <v>m</v>
          </cell>
        </row>
        <row r="1242">
          <cell r="A1242" t="str">
            <v>M331</v>
          </cell>
          <cell r="B1242" t="str">
            <v>Paraf. fixação calha met. (1/2"x1")</v>
          </cell>
          <cell r="C1242" t="str">
            <v>un</v>
          </cell>
          <cell r="D1242">
            <v>1</v>
          </cell>
          <cell r="E1242" t="str">
            <v>un</v>
          </cell>
        </row>
        <row r="1243">
          <cell r="A1243" t="str">
            <v>M332</v>
          </cell>
          <cell r="B1243" t="str">
            <v>Paraf. forma de madeira (1/2"x3")</v>
          </cell>
          <cell r="C1243" t="str">
            <v>kg</v>
          </cell>
          <cell r="D1243">
            <v>1</v>
          </cell>
          <cell r="E1243" t="str">
            <v>kg</v>
          </cell>
        </row>
        <row r="1244">
          <cell r="A1244" t="str">
            <v>M334</v>
          </cell>
          <cell r="B1244" t="str">
            <v>Paraf. zinc. c/ fenda 1 1/2"x3/16"</v>
          </cell>
          <cell r="C1244" t="str">
            <v>un</v>
          </cell>
          <cell r="D1244">
            <v>1</v>
          </cell>
          <cell r="E1244" t="str">
            <v>un</v>
          </cell>
        </row>
        <row r="1245">
          <cell r="A1245" t="str">
            <v>M335</v>
          </cell>
          <cell r="B1245" t="str">
            <v>Paraf. zincado francês 4" x 5/16"</v>
          </cell>
          <cell r="C1245" t="str">
            <v>un</v>
          </cell>
          <cell r="D1245">
            <v>1</v>
          </cell>
          <cell r="E1245" t="str">
            <v>un</v>
          </cell>
        </row>
        <row r="1246">
          <cell r="A1246" t="str">
            <v>M338</v>
          </cell>
          <cell r="B1246" t="str">
            <v>Cano de ferro D=3/4"</v>
          </cell>
          <cell r="C1246" t="str">
            <v>pç</v>
          </cell>
          <cell r="D1246">
            <v>6</v>
          </cell>
          <cell r="E1246" t="str">
            <v>m</v>
          </cell>
        </row>
        <row r="1247">
          <cell r="A1247" t="str">
            <v>M339</v>
          </cell>
          <cell r="B1247" t="str">
            <v>Cantoneira ferro (3,0"x3,0"x3/8")</v>
          </cell>
          <cell r="C1247" t="str">
            <v>kg</v>
          </cell>
          <cell r="D1247">
            <v>1</v>
          </cell>
          <cell r="E1247" t="str">
            <v>kg</v>
          </cell>
        </row>
        <row r="1248">
          <cell r="A1248" t="str">
            <v>M340</v>
          </cell>
          <cell r="B1248" t="str">
            <v>Tampão de ferro fundido</v>
          </cell>
          <cell r="C1248" t="str">
            <v>un</v>
          </cell>
          <cell r="D1248">
            <v>1</v>
          </cell>
          <cell r="E1248" t="str">
            <v>un</v>
          </cell>
        </row>
        <row r="1249">
          <cell r="A1249" t="str">
            <v>M341</v>
          </cell>
          <cell r="B1249" t="str">
            <v>Defensa met. maleável simples</v>
          </cell>
          <cell r="C1249" t="str">
            <v>mod</v>
          </cell>
          <cell r="D1249">
            <v>1</v>
          </cell>
          <cell r="E1249" t="str">
            <v>mod</v>
          </cell>
        </row>
        <row r="1250">
          <cell r="A1250" t="str">
            <v>M342</v>
          </cell>
          <cell r="B1250" t="str">
            <v>Defensa met. maleável dupla</v>
          </cell>
          <cell r="C1250" t="str">
            <v>mod</v>
          </cell>
          <cell r="D1250">
            <v>1</v>
          </cell>
          <cell r="E1250" t="str">
            <v>mod</v>
          </cell>
        </row>
        <row r="1251">
          <cell r="A1251" t="str">
            <v>M343</v>
          </cell>
          <cell r="B1251" t="str">
            <v>Defensa met. semi-maleável simples</v>
          </cell>
          <cell r="C1251" t="str">
            <v>mod</v>
          </cell>
          <cell r="D1251">
            <v>1</v>
          </cell>
          <cell r="E1251" t="str">
            <v>mod</v>
          </cell>
        </row>
        <row r="1252">
          <cell r="A1252" t="str">
            <v>M344</v>
          </cell>
          <cell r="B1252" t="str">
            <v>Defensa met. semi-maleável dupla</v>
          </cell>
          <cell r="C1252" t="str">
            <v>mod</v>
          </cell>
          <cell r="D1252">
            <v>1</v>
          </cell>
          <cell r="E1252" t="str">
            <v>mod</v>
          </cell>
        </row>
        <row r="1253">
          <cell r="A1253" t="str">
            <v>M345</v>
          </cell>
          <cell r="B1253" t="str">
            <v>Chapa de aço n. 28 (fina)</v>
          </cell>
          <cell r="C1253" t="str">
            <v>kg</v>
          </cell>
          <cell r="D1253">
            <v>1</v>
          </cell>
          <cell r="E1253" t="str">
            <v>kg</v>
          </cell>
        </row>
        <row r="1254">
          <cell r="A1254" t="str">
            <v>M346</v>
          </cell>
          <cell r="B1254" t="str">
            <v>Chapa de aço n. 16 (tratada)</v>
          </cell>
          <cell r="C1254" t="str">
            <v>m2</v>
          </cell>
          <cell r="D1254">
            <v>1</v>
          </cell>
          <cell r="E1254" t="str">
            <v>m2</v>
          </cell>
        </row>
        <row r="1255">
          <cell r="A1255" t="str">
            <v>M347</v>
          </cell>
          <cell r="B1255" t="str">
            <v>Dente p/ fresadora 1000 C</v>
          </cell>
          <cell r="C1255" t="str">
            <v>un</v>
          </cell>
          <cell r="D1255">
            <v>1</v>
          </cell>
          <cell r="E1255" t="str">
            <v>un</v>
          </cell>
        </row>
        <row r="1256">
          <cell r="A1256" t="str">
            <v>M348</v>
          </cell>
          <cell r="B1256" t="str">
            <v>Porta dente p/ fresadora 1000 C</v>
          </cell>
          <cell r="C1256" t="str">
            <v>un</v>
          </cell>
          <cell r="D1256">
            <v>1</v>
          </cell>
          <cell r="E1256" t="str">
            <v>un</v>
          </cell>
        </row>
        <row r="1257">
          <cell r="A1257" t="str">
            <v>M349</v>
          </cell>
          <cell r="B1257" t="str">
            <v>Dente p/ fresadora 2000 DC</v>
          </cell>
          <cell r="C1257" t="str">
            <v>un</v>
          </cell>
          <cell r="D1257">
            <v>1</v>
          </cell>
          <cell r="E1257" t="str">
            <v>un</v>
          </cell>
        </row>
        <row r="1258">
          <cell r="A1258" t="str">
            <v>M350</v>
          </cell>
          <cell r="B1258" t="str">
            <v>Porta dente p/ fresadora 2000 DC</v>
          </cell>
          <cell r="C1258" t="str">
            <v>un</v>
          </cell>
          <cell r="D1258">
            <v>1</v>
          </cell>
          <cell r="E1258" t="str">
            <v>un</v>
          </cell>
        </row>
        <row r="1259">
          <cell r="A1259" t="str">
            <v>M351</v>
          </cell>
          <cell r="B1259" t="str">
            <v>Estrut. (tunnel liner) D=1,6m galv.</v>
          </cell>
          <cell r="C1259" t="str">
            <v>m</v>
          </cell>
          <cell r="D1259">
            <v>1</v>
          </cell>
          <cell r="E1259" t="str">
            <v>m</v>
          </cell>
        </row>
        <row r="1260">
          <cell r="A1260" t="str">
            <v>M352</v>
          </cell>
          <cell r="B1260" t="str">
            <v>Estrut. (tunnel liner) D=2,0m galv.</v>
          </cell>
          <cell r="C1260" t="str">
            <v>m</v>
          </cell>
          <cell r="D1260">
            <v>1</v>
          </cell>
          <cell r="E1260" t="str">
            <v>m</v>
          </cell>
        </row>
        <row r="1261">
          <cell r="A1261" t="str">
            <v>M353</v>
          </cell>
          <cell r="B1261" t="str">
            <v>Estrut. (tunnel liner) D=1,6m epoxy</v>
          </cell>
          <cell r="C1261" t="str">
            <v>m</v>
          </cell>
          <cell r="D1261">
            <v>1</v>
          </cell>
          <cell r="E1261" t="str">
            <v>m</v>
          </cell>
        </row>
        <row r="1262">
          <cell r="A1262" t="str">
            <v>M354</v>
          </cell>
          <cell r="B1262" t="str">
            <v>Estrut, (tunnel liner) D=2,0m epoxy</v>
          </cell>
          <cell r="C1262" t="str">
            <v>m</v>
          </cell>
          <cell r="D1262">
            <v>1</v>
          </cell>
          <cell r="E1262" t="str">
            <v>m</v>
          </cell>
        </row>
        <row r="1263">
          <cell r="A1263" t="str">
            <v>M355</v>
          </cell>
          <cell r="B1263" t="str">
            <v>Chapa mult. D=1,60 m rev. galv.</v>
          </cell>
          <cell r="C1263" t="str">
            <v>m</v>
          </cell>
          <cell r="D1263">
            <v>1</v>
          </cell>
          <cell r="E1263" t="str">
            <v>m</v>
          </cell>
        </row>
        <row r="1264">
          <cell r="A1264" t="str">
            <v>M356</v>
          </cell>
          <cell r="B1264" t="str">
            <v>Chapa mult. D=2,00 m rev. galv.</v>
          </cell>
          <cell r="C1264" t="str">
            <v>m</v>
          </cell>
          <cell r="D1264">
            <v>1</v>
          </cell>
          <cell r="E1264" t="str">
            <v>m</v>
          </cell>
        </row>
        <row r="1265">
          <cell r="A1265" t="str">
            <v>M357</v>
          </cell>
          <cell r="B1265" t="str">
            <v>Chapa mult. D=1,60 m rev. epoxy</v>
          </cell>
          <cell r="C1265" t="str">
            <v>m</v>
          </cell>
          <cell r="D1265">
            <v>1</v>
          </cell>
          <cell r="E1265" t="str">
            <v>m</v>
          </cell>
        </row>
        <row r="1266">
          <cell r="A1266" t="str">
            <v>M358</v>
          </cell>
          <cell r="B1266" t="str">
            <v>Chapa mult. D=2,00 m rev. epoxy</v>
          </cell>
          <cell r="C1266" t="str">
            <v>m</v>
          </cell>
          <cell r="D1266">
            <v>1</v>
          </cell>
          <cell r="E1266" t="str">
            <v>m</v>
          </cell>
        </row>
        <row r="1267">
          <cell r="A1267" t="str">
            <v>M359</v>
          </cell>
          <cell r="B1267" t="str">
            <v>Vigas "I" 254 x 117,5mm - 1ª alma</v>
          </cell>
          <cell r="C1267" t="str">
            <v>kg</v>
          </cell>
          <cell r="D1267">
            <v>1</v>
          </cell>
          <cell r="E1267" t="str">
            <v>kg</v>
          </cell>
        </row>
        <row r="1268">
          <cell r="A1268" t="str">
            <v>M361</v>
          </cell>
          <cell r="B1268" t="str">
            <v>Estrut.(tunnel liner) D=1,2m galv.</v>
          </cell>
          <cell r="C1268" t="str">
            <v>m</v>
          </cell>
          <cell r="D1268">
            <v>1</v>
          </cell>
          <cell r="E1268" t="str">
            <v>m</v>
          </cell>
        </row>
        <row r="1269">
          <cell r="A1269" t="str">
            <v>M362</v>
          </cell>
          <cell r="B1269" t="str">
            <v>Estrut. (tunnel liner) D=1,2m epoxy</v>
          </cell>
          <cell r="C1269" t="str">
            <v>m</v>
          </cell>
          <cell r="D1269">
            <v>1</v>
          </cell>
          <cell r="E1269" t="str">
            <v>m</v>
          </cell>
        </row>
        <row r="1270">
          <cell r="A1270" t="str">
            <v>M370</v>
          </cell>
          <cell r="B1270" t="str">
            <v>Bainha metálica diam. int.=45mm MAC</v>
          </cell>
          <cell r="C1270" t="str">
            <v>m</v>
          </cell>
          <cell r="D1270">
            <v>1</v>
          </cell>
          <cell r="E1270" t="str">
            <v>m</v>
          </cell>
        </row>
        <row r="1271">
          <cell r="A1271" t="str">
            <v>M371</v>
          </cell>
          <cell r="B1271" t="str">
            <v>Bainha metálica diam. int.=60mm MAC</v>
          </cell>
          <cell r="C1271" t="str">
            <v>m</v>
          </cell>
          <cell r="D1271">
            <v>1</v>
          </cell>
          <cell r="E1271" t="str">
            <v>m</v>
          </cell>
        </row>
        <row r="1272">
          <cell r="A1272" t="str">
            <v>M372</v>
          </cell>
          <cell r="B1272" t="str">
            <v>Bainha metálica diam. int.=55mm MAC</v>
          </cell>
          <cell r="C1272" t="str">
            <v>m</v>
          </cell>
          <cell r="D1272">
            <v>1</v>
          </cell>
          <cell r="E1272" t="str">
            <v>m</v>
          </cell>
        </row>
        <row r="1273">
          <cell r="A1273" t="str">
            <v>M373</v>
          </cell>
          <cell r="B1273" t="str">
            <v>Bainha metálica diam. int.=70mm MAC</v>
          </cell>
          <cell r="C1273" t="str">
            <v>m</v>
          </cell>
          <cell r="D1273">
            <v>1</v>
          </cell>
          <cell r="E1273" t="str">
            <v>m</v>
          </cell>
        </row>
        <row r="1274">
          <cell r="A1274" t="str">
            <v>M374</v>
          </cell>
          <cell r="B1274" t="str">
            <v>Ancoragem p/ cabo 4V D=1/2" MAC</v>
          </cell>
          <cell r="C1274" t="str">
            <v>cj</v>
          </cell>
          <cell r="D1274">
            <v>1</v>
          </cell>
          <cell r="E1274" t="str">
            <v>cj</v>
          </cell>
        </row>
        <row r="1275">
          <cell r="A1275" t="str">
            <v>M375</v>
          </cell>
          <cell r="B1275" t="str">
            <v>Ancoragem p/ cabo 6V D=1/2" MAC</v>
          </cell>
          <cell r="C1275" t="str">
            <v>cj</v>
          </cell>
          <cell r="D1275">
            <v>1</v>
          </cell>
          <cell r="E1275" t="str">
            <v>cj</v>
          </cell>
        </row>
        <row r="1276">
          <cell r="A1276" t="str">
            <v>M376</v>
          </cell>
          <cell r="B1276" t="str">
            <v>Ancoragem p/ cabo 7V D=1/2" MAC</v>
          </cell>
          <cell r="C1276" t="str">
            <v>cj</v>
          </cell>
          <cell r="D1276">
            <v>1</v>
          </cell>
          <cell r="E1276" t="str">
            <v>cj</v>
          </cell>
        </row>
        <row r="1277">
          <cell r="A1277" t="str">
            <v>M377</v>
          </cell>
          <cell r="B1277" t="str">
            <v>Ancoragem p/ cabo 12V D=1/2" MAC</v>
          </cell>
          <cell r="C1277" t="str">
            <v>cj</v>
          </cell>
          <cell r="D1277">
            <v>1</v>
          </cell>
          <cell r="E1277" t="str">
            <v>cj</v>
          </cell>
        </row>
        <row r="1278">
          <cell r="A1278" t="str">
            <v>M378</v>
          </cell>
          <cell r="B1278" t="str">
            <v>Apoio do porta dente frezad. 2000DC</v>
          </cell>
          <cell r="C1278" t="str">
            <v>un</v>
          </cell>
          <cell r="D1278">
            <v>1</v>
          </cell>
          <cell r="E1278" t="str">
            <v>un</v>
          </cell>
        </row>
        <row r="1279">
          <cell r="A1279" t="str">
            <v>M380</v>
          </cell>
          <cell r="B1279" t="str">
            <v>Bainha metálica D=45mm STUP</v>
          </cell>
          <cell r="C1279" t="str">
            <v>m</v>
          </cell>
          <cell r="D1279">
            <v>1</v>
          </cell>
          <cell r="E1279" t="str">
            <v>m</v>
          </cell>
        </row>
        <row r="1280">
          <cell r="A1280" t="str">
            <v>M381</v>
          </cell>
          <cell r="B1280" t="str">
            <v>Bainha metálica D=60mm STUP</v>
          </cell>
          <cell r="C1280" t="str">
            <v>m</v>
          </cell>
          <cell r="D1280">
            <v>1</v>
          </cell>
          <cell r="E1280" t="str">
            <v>m</v>
          </cell>
        </row>
        <row r="1281">
          <cell r="A1281" t="str">
            <v>M382</v>
          </cell>
          <cell r="B1281" t="str">
            <v>Bainha metálica D=55mm STUP</v>
          </cell>
          <cell r="C1281" t="str">
            <v>m</v>
          </cell>
          <cell r="D1281">
            <v>1</v>
          </cell>
          <cell r="E1281" t="str">
            <v>m</v>
          </cell>
        </row>
        <row r="1282">
          <cell r="A1282" t="str">
            <v>M383</v>
          </cell>
          <cell r="B1282" t="str">
            <v>Bainha metálica D=70mm STUP</v>
          </cell>
          <cell r="C1282" t="str">
            <v>m</v>
          </cell>
          <cell r="D1282">
            <v>1</v>
          </cell>
          <cell r="E1282" t="str">
            <v>m</v>
          </cell>
        </row>
        <row r="1283">
          <cell r="A1283" t="str">
            <v>M384</v>
          </cell>
          <cell r="B1283" t="str">
            <v>Ancoragem p/ cabo 4V D=1/2" STUP</v>
          </cell>
          <cell r="C1283" t="str">
            <v>cj</v>
          </cell>
          <cell r="D1283">
            <v>1</v>
          </cell>
          <cell r="E1283" t="str">
            <v>cj</v>
          </cell>
        </row>
        <row r="1284">
          <cell r="A1284" t="str">
            <v>M385</v>
          </cell>
          <cell r="B1284" t="str">
            <v>Ancoragem p/ cabo 6V D=1/2" STUP</v>
          </cell>
          <cell r="C1284" t="str">
            <v>cj</v>
          </cell>
          <cell r="D1284">
            <v>1</v>
          </cell>
          <cell r="E1284" t="str">
            <v>cj</v>
          </cell>
        </row>
        <row r="1285">
          <cell r="A1285" t="str">
            <v>M386</v>
          </cell>
          <cell r="B1285" t="str">
            <v>Ancoragem p/ cabo 7V D=1/2" STUP</v>
          </cell>
          <cell r="C1285" t="str">
            <v>cj</v>
          </cell>
          <cell r="D1285">
            <v>1</v>
          </cell>
          <cell r="E1285" t="str">
            <v>cj</v>
          </cell>
        </row>
        <row r="1286">
          <cell r="A1286" t="str">
            <v>M387</v>
          </cell>
          <cell r="B1286" t="str">
            <v>Ancoragem p/ cabo 12V D=1/2" STUP</v>
          </cell>
          <cell r="C1286" t="str">
            <v>cj</v>
          </cell>
          <cell r="D1286">
            <v>1</v>
          </cell>
          <cell r="E1286" t="str">
            <v>cj</v>
          </cell>
        </row>
        <row r="1287">
          <cell r="A1287" t="str">
            <v>M390</v>
          </cell>
          <cell r="B1287" t="str">
            <v>Porca de ancoragem D=32mm</v>
          </cell>
          <cell r="C1287" t="str">
            <v>un</v>
          </cell>
          <cell r="D1287">
            <v>1</v>
          </cell>
          <cell r="E1287" t="str">
            <v>un</v>
          </cell>
        </row>
        <row r="1288">
          <cell r="A1288" t="str">
            <v>M391</v>
          </cell>
          <cell r="B1288" t="str">
            <v>Contra porca h=35mm D=32mm</v>
          </cell>
          <cell r="C1288" t="str">
            <v>un</v>
          </cell>
          <cell r="D1288">
            <v>1</v>
          </cell>
          <cell r="E1288" t="str">
            <v>un</v>
          </cell>
        </row>
        <row r="1289">
          <cell r="A1289" t="str">
            <v>M392</v>
          </cell>
          <cell r="B1289" t="str">
            <v>Aço ST 85/105 D=32mm</v>
          </cell>
          <cell r="C1289" t="str">
            <v>m</v>
          </cell>
          <cell r="D1289">
            <v>1</v>
          </cell>
          <cell r="E1289" t="str">
            <v>m</v>
          </cell>
        </row>
        <row r="1290">
          <cell r="A1290" t="str">
            <v>M393</v>
          </cell>
          <cell r="B1290" t="str">
            <v>Placa de ancoragem - 200x200x38mm</v>
          </cell>
          <cell r="C1290" t="str">
            <v>un</v>
          </cell>
          <cell r="D1290">
            <v>1</v>
          </cell>
          <cell r="E1290" t="str">
            <v>un</v>
          </cell>
        </row>
        <row r="1291">
          <cell r="A1291" t="str">
            <v>M394</v>
          </cell>
          <cell r="B1291" t="str">
            <v>Bainha metálica D=38mm</v>
          </cell>
          <cell r="C1291" t="str">
            <v>m</v>
          </cell>
          <cell r="D1291">
            <v>1</v>
          </cell>
          <cell r="E1291" t="str">
            <v>m</v>
          </cell>
        </row>
        <row r="1292">
          <cell r="A1292" t="str">
            <v>M395</v>
          </cell>
          <cell r="B1292" t="str">
            <v>Bits p/ estabil. e recicl. RR/SS250</v>
          </cell>
          <cell r="C1292" t="str">
            <v>un</v>
          </cell>
          <cell r="D1292">
            <v>1</v>
          </cell>
          <cell r="E1292" t="str">
            <v>un</v>
          </cell>
        </row>
        <row r="1293">
          <cell r="A1293" t="str">
            <v>M396</v>
          </cell>
          <cell r="B1293" t="str">
            <v>Porta dente p/ est. e rec. RR/SS250</v>
          </cell>
          <cell r="C1293" t="str">
            <v>un</v>
          </cell>
          <cell r="D1293">
            <v>1</v>
          </cell>
          <cell r="E1293" t="str">
            <v>un</v>
          </cell>
        </row>
        <row r="1294">
          <cell r="A1294" t="str">
            <v>M397</v>
          </cell>
          <cell r="B1294" t="str">
            <v>Dente de corte para equip. recicl.</v>
          </cell>
          <cell r="C1294" t="str">
            <v>un</v>
          </cell>
          <cell r="D1294">
            <v>1</v>
          </cell>
          <cell r="E1294" t="str">
            <v>un</v>
          </cell>
        </row>
        <row r="1295">
          <cell r="A1295" t="str">
            <v>M398</v>
          </cell>
          <cell r="B1295" t="str">
            <v>Chapa de 8,00 mm</v>
          </cell>
          <cell r="C1295" t="str">
            <v>kg</v>
          </cell>
          <cell r="D1295">
            <v>1</v>
          </cell>
          <cell r="E1295" t="str">
            <v>kg</v>
          </cell>
        </row>
        <row r="1296">
          <cell r="A1296" t="str">
            <v>M401</v>
          </cell>
          <cell r="B1296" t="str">
            <v>Pontaletes D=15 cm (tronco p/ esc.)</v>
          </cell>
          <cell r="C1296" t="str">
            <v>m</v>
          </cell>
          <cell r="D1296">
            <v>1</v>
          </cell>
          <cell r="E1296" t="str">
            <v>m</v>
          </cell>
        </row>
        <row r="1297">
          <cell r="A1297" t="str">
            <v>M402</v>
          </cell>
          <cell r="B1297" t="str">
            <v>Pontaletes D=20 cm (tronco p/ esc.)</v>
          </cell>
          <cell r="C1297" t="str">
            <v>m</v>
          </cell>
          <cell r="D1297">
            <v>1</v>
          </cell>
          <cell r="E1297" t="str">
            <v>m</v>
          </cell>
        </row>
        <row r="1298">
          <cell r="A1298" t="str">
            <v>M403</v>
          </cell>
          <cell r="B1298" t="str">
            <v>Mourão madeira H=2,15 m D=9 cm</v>
          </cell>
          <cell r="C1298" t="str">
            <v>un</v>
          </cell>
          <cell r="D1298">
            <v>1</v>
          </cell>
          <cell r="E1298" t="str">
            <v>un</v>
          </cell>
        </row>
        <row r="1299">
          <cell r="A1299" t="str">
            <v>M404</v>
          </cell>
          <cell r="B1299" t="str">
            <v>Mourão madeira H=2,50 m D=12 cm</v>
          </cell>
          <cell r="C1299" t="str">
            <v>un</v>
          </cell>
          <cell r="D1299">
            <v>1</v>
          </cell>
          <cell r="E1299" t="str">
            <v>un</v>
          </cell>
        </row>
        <row r="1300">
          <cell r="A1300" t="str">
            <v>M405</v>
          </cell>
          <cell r="B1300" t="str">
            <v>Ripas de 2,5 cm x 5,0 cm</v>
          </cell>
          <cell r="C1300" t="str">
            <v>m</v>
          </cell>
          <cell r="D1300">
            <v>1</v>
          </cell>
          <cell r="E1300" t="str">
            <v>m</v>
          </cell>
        </row>
        <row r="1301">
          <cell r="A1301" t="str">
            <v>M406</v>
          </cell>
          <cell r="B1301" t="str">
            <v>Caibros de 7,5 cm x 7,5 cm</v>
          </cell>
          <cell r="C1301" t="str">
            <v>m</v>
          </cell>
          <cell r="D1301">
            <v>1</v>
          </cell>
          <cell r="E1301" t="str">
            <v>m</v>
          </cell>
        </row>
        <row r="1302">
          <cell r="A1302" t="str">
            <v>M407</v>
          </cell>
          <cell r="B1302" t="str">
            <v>Tábua pinho de 1ª 2,5 cm x 15,0 cm</v>
          </cell>
          <cell r="C1302" t="str">
            <v>m</v>
          </cell>
          <cell r="D1302">
            <v>1</v>
          </cell>
          <cell r="E1302" t="str">
            <v>m</v>
          </cell>
        </row>
        <row r="1303">
          <cell r="A1303" t="str">
            <v>M408</v>
          </cell>
          <cell r="B1303" t="str">
            <v>Tábua de 5ª 2,5 cm x 30,0 cm</v>
          </cell>
          <cell r="C1303" t="str">
            <v>m</v>
          </cell>
          <cell r="D1303">
            <v>1</v>
          </cell>
          <cell r="E1303" t="str">
            <v>m</v>
          </cell>
        </row>
        <row r="1304">
          <cell r="A1304" t="str">
            <v>M409</v>
          </cell>
          <cell r="B1304" t="str">
            <v>Pranchão de 1ª de 5,0 cm x 30,0 cm</v>
          </cell>
          <cell r="C1304" t="str">
            <v>m</v>
          </cell>
          <cell r="D1304">
            <v>1</v>
          </cell>
          <cell r="E1304" t="str">
            <v>m</v>
          </cell>
        </row>
        <row r="1305">
          <cell r="A1305" t="str">
            <v>M410</v>
          </cell>
          <cell r="B1305" t="str">
            <v>Compensado resinado de 17 mm</v>
          </cell>
          <cell r="C1305" t="str">
            <v>un</v>
          </cell>
          <cell r="D1305">
            <v>2.42</v>
          </cell>
          <cell r="E1305" t="str">
            <v>m2</v>
          </cell>
        </row>
        <row r="1306">
          <cell r="A1306" t="str">
            <v>M411</v>
          </cell>
          <cell r="B1306" t="str">
            <v>Compensado plastificado de 17 mm</v>
          </cell>
          <cell r="C1306" t="str">
            <v>un</v>
          </cell>
          <cell r="D1306">
            <v>2.97</v>
          </cell>
          <cell r="E1306" t="str">
            <v>m2</v>
          </cell>
        </row>
        <row r="1307">
          <cell r="A1307" t="str">
            <v>M412</v>
          </cell>
          <cell r="B1307" t="str">
            <v>Gastalho 10 x 2,0 cm</v>
          </cell>
          <cell r="C1307" t="str">
            <v>m</v>
          </cell>
          <cell r="D1307">
            <v>1</v>
          </cell>
          <cell r="E1307" t="str">
            <v>m</v>
          </cell>
        </row>
        <row r="1308">
          <cell r="A1308" t="str">
            <v>M413</v>
          </cell>
          <cell r="B1308" t="str">
            <v>Gastalho 10 x 2,5 cm</v>
          </cell>
          <cell r="C1308" t="str">
            <v>m</v>
          </cell>
          <cell r="D1308">
            <v>1</v>
          </cell>
          <cell r="E1308" t="str">
            <v>m</v>
          </cell>
        </row>
        <row r="1309">
          <cell r="A1309" t="str">
            <v>M414</v>
          </cell>
          <cell r="B1309" t="str">
            <v>Pranchão 7,5 x 30,0 cm</v>
          </cell>
          <cell r="C1309" t="str">
            <v>un</v>
          </cell>
          <cell r="D1309">
            <v>1</v>
          </cell>
          <cell r="E1309" t="str">
            <v>m</v>
          </cell>
        </row>
        <row r="1310">
          <cell r="A1310" t="str">
            <v>M415</v>
          </cell>
          <cell r="B1310" t="str">
            <v>Tábua 2,5 x 22,5 cm</v>
          </cell>
          <cell r="C1310" t="str">
            <v>un</v>
          </cell>
          <cell r="D1310">
            <v>1</v>
          </cell>
          <cell r="E1310" t="str">
            <v>m</v>
          </cell>
        </row>
        <row r="1311">
          <cell r="A1311" t="str">
            <v>M501</v>
          </cell>
          <cell r="B1311" t="str">
            <v>Dinamite a 60% (gelatina especial)</v>
          </cell>
          <cell r="C1311" t="str">
            <v>kg</v>
          </cell>
          <cell r="D1311">
            <v>1</v>
          </cell>
          <cell r="E1311" t="str">
            <v>kg</v>
          </cell>
        </row>
        <row r="1312">
          <cell r="A1312" t="str">
            <v>M503</v>
          </cell>
          <cell r="B1312" t="str">
            <v>Espoleta comum n. 8</v>
          </cell>
          <cell r="C1312" t="str">
            <v>un</v>
          </cell>
          <cell r="D1312">
            <v>1</v>
          </cell>
          <cell r="E1312" t="str">
            <v>un</v>
          </cell>
        </row>
        <row r="1313">
          <cell r="A1313" t="str">
            <v>M505</v>
          </cell>
          <cell r="B1313" t="str">
            <v>Cordel detonante NP 10</v>
          </cell>
          <cell r="C1313" t="str">
            <v>m</v>
          </cell>
          <cell r="D1313">
            <v>1</v>
          </cell>
          <cell r="E1313" t="str">
            <v>m</v>
          </cell>
        </row>
        <row r="1314">
          <cell r="A1314" t="str">
            <v>M507</v>
          </cell>
          <cell r="B1314" t="str">
            <v>Retardador de cordel</v>
          </cell>
          <cell r="C1314" t="str">
            <v>un</v>
          </cell>
          <cell r="D1314">
            <v>1</v>
          </cell>
          <cell r="E1314" t="str">
            <v>un</v>
          </cell>
        </row>
        <row r="1315">
          <cell r="A1315" t="str">
            <v>M508</v>
          </cell>
          <cell r="B1315" t="str">
            <v>Estopim</v>
          </cell>
          <cell r="C1315" t="str">
            <v>m</v>
          </cell>
          <cell r="D1315">
            <v>1</v>
          </cell>
          <cell r="E1315" t="str">
            <v>m</v>
          </cell>
        </row>
        <row r="1316">
          <cell r="A1316" t="str">
            <v>M600</v>
          </cell>
          <cell r="B1316" t="str">
            <v>Tinta refletiva alquídica p/ 1 ano</v>
          </cell>
          <cell r="C1316" t="str">
            <v>ba</v>
          </cell>
          <cell r="D1316">
            <v>18</v>
          </cell>
          <cell r="E1316" t="str">
            <v>l</v>
          </cell>
        </row>
        <row r="1317">
          <cell r="A1317" t="str">
            <v>M601</v>
          </cell>
          <cell r="B1317" t="str">
            <v>Tinta refletiva acrílica p/ 2 anos</v>
          </cell>
          <cell r="C1317" t="str">
            <v>ba</v>
          </cell>
          <cell r="D1317">
            <v>18</v>
          </cell>
          <cell r="E1317" t="str">
            <v>l</v>
          </cell>
        </row>
        <row r="1318">
          <cell r="A1318" t="str">
            <v>M602</v>
          </cell>
          <cell r="B1318" t="str">
            <v>Adubo NPK (4.14.8)</v>
          </cell>
          <cell r="C1318" t="str">
            <v>kg</v>
          </cell>
          <cell r="D1318">
            <v>1</v>
          </cell>
          <cell r="E1318" t="str">
            <v>kg</v>
          </cell>
        </row>
        <row r="1319">
          <cell r="A1319" t="str">
            <v>M603</v>
          </cell>
          <cell r="B1319" t="str">
            <v>Inseticida</v>
          </cell>
          <cell r="C1319" t="str">
            <v>l</v>
          </cell>
          <cell r="D1319">
            <v>1</v>
          </cell>
          <cell r="E1319" t="str">
            <v>l</v>
          </cell>
        </row>
        <row r="1320">
          <cell r="A1320" t="str">
            <v>M604</v>
          </cell>
          <cell r="B1320" t="str">
            <v>Aditivo plastiment BV-40</v>
          </cell>
          <cell r="C1320" t="str">
            <v>tam</v>
          </cell>
          <cell r="D1320">
            <v>200</v>
          </cell>
          <cell r="E1320" t="str">
            <v>kg</v>
          </cell>
        </row>
        <row r="1321">
          <cell r="A1321" t="str">
            <v>M605</v>
          </cell>
          <cell r="B1321" t="str">
            <v>Cola para tubo PVC</v>
          </cell>
          <cell r="C1321" t="str">
            <v>tb</v>
          </cell>
          <cell r="D1321">
            <v>75</v>
          </cell>
          <cell r="E1321" t="str">
            <v>gr</v>
          </cell>
        </row>
        <row r="1322">
          <cell r="A1322" t="str">
            <v>M606</v>
          </cell>
          <cell r="B1322" t="str">
            <v>Tinta anti-corrosiva</v>
          </cell>
          <cell r="C1322" t="str">
            <v>ba</v>
          </cell>
          <cell r="D1322">
            <v>18</v>
          </cell>
          <cell r="E1322" t="str">
            <v>l</v>
          </cell>
        </row>
        <row r="1323">
          <cell r="A1323" t="str">
            <v>M607</v>
          </cell>
          <cell r="B1323" t="str">
            <v>Óleo de linhaça</v>
          </cell>
          <cell r="C1323" t="str">
            <v>tam</v>
          </cell>
          <cell r="D1323">
            <v>200</v>
          </cell>
          <cell r="E1323" t="str">
            <v>l</v>
          </cell>
        </row>
        <row r="1324">
          <cell r="A1324" t="str">
            <v>M608</v>
          </cell>
          <cell r="B1324" t="str">
            <v>Detergente</v>
          </cell>
          <cell r="C1324" t="str">
            <v>ba</v>
          </cell>
          <cell r="D1324">
            <v>18</v>
          </cell>
          <cell r="E1324" t="str">
            <v>l</v>
          </cell>
        </row>
        <row r="1325">
          <cell r="A1325" t="str">
            <v>M609</v>
          </cell>
          <cell r="B1325" t="str">
            <v>Tinta esmalte sintético fosco</v>
          </cell>
          <cell r="C1325" t="str">
            <v>ba</v>
          </cell>
          <cell r="D1325">
            <v>18</v>
          </cell>
          <cell r="E1325" t="str">
            <v>l</v>
          </cell>
        </row>
        <row r="1326">
          <cell r="A1326" t="str">
            <v>M610</v>
          </cell>
          <cell r="B1326" t="str">
            <v>Pintura epóxica - barra D= 32mm</v>
          </cell>
          <cell r="C1326" t="str">
            <v>m</v>
          </cell>
          <cell r="D1326">
            <v>1</v>
          </cell>
          <cell r="E1326" t="str">
            <v>m</v>
          </cell>
        </row>
        <row r="1327">
          <cell r="A1327" t="str">
            <v>M611</v>
          </cell>
          <cell r="B1327" t="str">
            <v>Redutor tipo 2002 prim. qualidade</v>
          </cell>
          <cell r="C1327" t="str">
            <v>l</v>
          </cell>
          <cell r="D1327">
            <v>1</v>
          </cell>
          <cell r="E1327" t="str">
            <v>l</v>
          </cell>
        </row>
        <row r="1328">
          <cell r="A1328" t="str">
            <v>M612</v>
          </cell>
          <cell r="B1328" t="str">
            <v>Lixa para ferro n. 100</v>
          </cell>
          <cell r="C1328" t="str">
            <v>un</v>
          </cell>
          <cell r="D1328">
            <v>1</v>
          </cell>
          <cell r="E1328" t="str">
            <v>un</v>
          </cell>
        </row>
        <row r="1329">
          <cell r="A1329" t="str">
            <v>M613</v>
          </cell>
          <cell r="B1329" t="str">
            <v>Base de resina alquídica (primer)</v>
          </cell>
          <cell r="C1329" t="str">
            <v>l</v>
          </cell>
          <cell r="D1329">
            <v>1</v>
          </cell>
          <cell r="E1329" t="str">
            <v>l</v>
          </cell>
        </row>
        <row r="1330">
          <cell r="A1330" t="str">
            <v>M615</v>
          </cell>
          <cell r="B1330" t="str">
            <v>Microesferas PRE-MIX</v>
          </cell>
          <cell r="C1330" t="str">
            <v>kg</v>
          </cell>
          <cell r="D1330">
            <v>1</v>
          </cell>
          <cell r="E1330" t="str">
            <v>kg</v>
          </cell>
        </row>
        <row r="1331">
          <cell r="A1331" t="str">
            <v>M616</v>
          </cell>
          <cell r="B1331" t="str">
            <v>Microesferas DROP-ON</v>
          </cell>
          <cell r="C1331" t="str">
            <v>kg</v>
          </cell>
          <cell r="D1331">
            <v>1</v>
          </cell>
          <cell r="E1331" t="str">
            <v>kg</v>
          </cell>
        </row>
        <row r="1332">
          <cell r="A1332" t="str">
            <v>M617</v>
          </cell>
          <cell r="B1332" t="str">
            <v>Massa termoplástica para extrusão</v>
          </cell>
          <cell r="C1332" t="str">
            <v>kg</v>
          </cell>
          <cell r="D1332">
            <v>1</v>
          </cell>
          <cell r="E1332" t="str">
            <v>kg</v>
          </cell>
        </row>
        <row r="1333">
          <cell r="A1333" t="str">
            <v>M618</v>
          </cell>
          <cell r="B1333" t="str">
            <v>Massa termoplástica para aspersão</v>
          </cell>
          <cell r="C1333" t="str">
            <v>kg</v>
          </cell>
          <cell r="D1333">
            <v>1</v>
          </cell>
          <cell r="E1333" t="str">
            <v>kg</v>
          </cell>
        </row>
        <row r="1334">
          <cell r="A1334" t="str">
            <v>M619</v>
          </cell>
          <cell r="B1334" t="str">
            <v>Cola poliester</v>
          </cell>
          <cell r="C1334" t="str">
            <v>kg</v>
          </cell>
          <cell r="D1334">
            <v>1</v>
          </cell>
          <cell r="E1334" t="str">
            <v>kg</v>
          </cell>
        </row>
        <row r="1335">
          <cell r="A1335" t="str">
            <v>M620</v>
          </cell>
          <cell r="B1335" t="str">
            <v>Protetor de cura do concreto</v>
          </cell>
          <cell r="C1335" t="str">
            <v>tam</v>
          </cell>
          <cell r="D1335">
            <v>180</v>
          </cell>
          <cell r="E1335" t="str">
            <v>kg</v>
          </cell>
        </row>
        <row r="1336">
          <cell r="A1336" t="str">
            <v>M621</v>
          </cell>
          <cell r="B1336" t="str">
            <v>Desmoldante</v>
          </cell>
          <cell r="C1336" t="str">
            <v>tam</v>
          </cell>
          <cell r="D1336">
            <v>180</v>
          </cell>
          <cell r="E1336" t="str">
            <v>kg</v>
          </cell>
        </row>
        <row r="1337">
          <cell r="A1337" t="str">
            <v>M622</v>
          </cell>
          <cell r="B1337" t="str">
            <v>Interplast N</v>
          </cell>
          <cell r="C1337" t="str">
            <v>sc</v>
          </cell>
          <cell r="D1337">
            <v>50</v>
          </cell>
          <cell r="E1337" t="str">
            <v>kg</v>
          </cell>
        </row>
        <row r="1338">
          <cell r="A1338" t="str">
            <v>M623</v>
          </cell>
          <cell r="B1338" t="str">
            <v>Gás propano</v>
          </cell>
          <cell r="C1338" t="str">
            <v>kg</v>
          </cell>
          <cell r="D1338">
            <v>1</v>
          </cell>
          <cell r="E1338" t="str">
            <v>kg</v>
          </cell>
        </row>
        <row r="1339">
          <cell r="A1339" t="str">
            <v>M624</v>
          </cell>
          <cell r="B1339" t="str">
            <v>Tinta para pré-marcação</v>
          </cell>
          <cell r="C1339" t="str">
            <v>l</v>
          </cell>
          <cell r="D1339">
            <v>1</v>
          </cell>
          <cell r="E1339" t="str">
            <v>l</v>
          </cell>
        </row>
        <row r="1340">
          <cell r="A1340" t="str">
            <v>M625</v>
          </cell>
          <cell r="B1340" t="str">
            <v>Acetileno</v>
          </cell>
          <cell r="C1340" t="str">
            <v>m3</v>
          </cell>
          <cell r="D1340">
            <v>1</v>
          </cell>
          <cell r="E1340" t="str">
            <v>m3</v>
          </cell>
        </row>
        <row r="1341">
          <cell r="A1341" t="str">
            <v>M626</v>
          </cell>
          <cell r="B1341" t="str">
            <v>Oxigênio</v>
          </cell>
          <cell r="C1341" t="str">
            <v>m3</v>
          </cell>
          <cell r="D1341">
            <v>1</v>
          </cell>
          <cell r="E1341" t="str">
            <v>m3</v>
          </cell>
        </row>
        <row r="1342">
          <cell r="A1342" t="str">
            <v>M700</v>
          </cell>
          <cell r="B1342" t="str">
            <v>Tijolo comum maciço (5,5x9x19) cm</v>
          </cell>
          <cell r="C1342" t="str">
            <v>mlh</v>
          </cell>
          <cell r="D1342">
            <v>1000</v>
          </cell>
          <cell r="E1342" t="str">
            <v>un</v>
          </cell>
        </row>
        <row r="1343">
          <cell r="A1343" t="str">
            <v>M702</v>
          </cell>
          <cell r="B1343" t="str">
            <v>Cal hidratada</v>
          </cell>
          <cell r="C1343" t="str">
            <v>sc</v>
          </cell>
          <cell r="D1343">
            <v>20</v>
          </cell>
          <cell r="E1343" t="str">
            <v>kg</v>
          </cell>
        </row>
        <row r="1344">
          <cell r="A1344" t="str">
            <v>M703</v>
          </cell>
          <cell r="B1344" t="str">
            <v>Tijolo 20 x 30 cm</v>
          </cell>
          <cell r="C1344" t="str">
            <v>mlh</v>
          </cell>
          <cell r="D1344">
            <v>1000</v>
          </cell>
          <cell r="E1344" t="str">
            <v>un</v>
          </cell>
        </row>
        <row r="1345">
          <cell r="A1345" t="str">
            <v>M704</v>
          </cell>
          <cell r="B1345" t="str">
            <v>Areia Lavada Comercial</v>
          </cell>
          <cell r="C1345" t="str">
            <v>m3</v>
          </cell>
          <cell r="D1345">
            <v>1</v>
          </cell>
          <cell r="E1345" t="str">
            <v>m3</v>
          </cell>
        </row>
        <row r="1346">
          <cell r="A1346" t="str">
            <v>M705</v>
          </cell>
          <cell r="B1346" t="str">
            <v>Pó de pedra</v>
          </cell>
          <cell r="C1346" t="str">
            <v>m3</v>
          </cell>
          <cell r="D1346">
            <v>1</v>
          </cell>
          <cell r="E1346" t="str">
            <v>m3</v>
          </cell>
        </row>
        <row r="1347">
          <cell r="A1347" t="str">
            <v>M709</v>
          </cell>
          <cell r="B1347" t="str">
            <v>Brita Comercial</v>
          </cell>
          <cell r="C1347" t="str">
            <v>m3</v>
          </cell>
          <cell r="D1347">
            <v>1</v>
          </cell>
          <cell r="E1347" t="str">
            <v>m3</v>
          </cell>
        </row>
        <row r="1348">
          <cell r="A1348" t="str">
            <v>M710</v>
          </cell>
          <cell r="B1348" t="str">
            <v>Pedra de mão</v>
          </cell>
          <cell r="C1348" t="str">
            <v>m3</v>
          </cell>
          <cell r="D1348">
            <v>1</v>
          </cell>
          <cell r="E1348" t="str">
            <v>m3</v>
          </cell>
        </row>
        <row r="1349">
          <cell r="A1349" t="str">
            <v>M715</v>
          </cell>
          <cell r="B1349" t="str">
            <v>Pó calcário dolomítico</v>
          </cell>
          <cell r="C1349" t="str">
            <v>kg</v>
          </cell>
          <cell r="D1349">
            <v>1</v>
          </cell>
          <cell r="E1349" t="str">
            <v>kg</v>
          </cell>
        </row>
        <row r="1350">
          <cell r="A1350" t="str">
            <v>M901</v>
          </cell>
          <cell r="B1350" t="str">
            <v>Aparelho de apoio neoprene fretado</v>
          </cell>
          <cell r="C1350" t="str">
            <v>dm3</v>
          </cell>
          <cell r="D1350">
            <v>1</v>
          </cell>
          <cell r="E1350" t="str">
            <v>dm3</v>
          </cell>
        </row>
        <row r="1351">
          <cell r="A1351" t="str">
            <v>M902</v>
          </cell>
          <cell r="B1351" t="str">
            <v>Tubo de PVC D=75 mm</v>
          </cell>
          <cell r="C1351" t="str">
            <v>vr</v>
          </cell>
          <cell r="D1351">
            <v>6</v>
          </cell>
          <cell r="E1351" t="str">
            <v>m</v>
          </cell>
        </row>
        <row r="1352">
          <cell r="A1352" t="str">
            <v>M903</v>
          </cell>
          <cell r="B1352" t="str">
            <v>Manta sintética (Bidim) OP-20</v>
          </cell>
          <cell r="C1352" t="str">
            <v>m2</v>
          </cell>
          <cell r="D1352">
            <v>1</v>
          </cell>
          <cell r="E1352" t="str">
            <v>m2</v>
          </cell>
        </row>
        <row r="1353">
          <cell r="A1353" t="str">
            <v>M904</v>
          </cell>
          <cell r="B1353" t="str">
            <v>Manta sintética (Bidim) OP-30</v>
          </cell>
          <cell r="C1353" t="str">
            <v>m2</v>
          </cell>
          <cell r="D1353">
            <v>1</v>
          </cell>
          <cell r="E1353" t="str">
            <v>m2</v>
          </cell>
        </row>
        <row r="1354">
          <cell r="A1354" t="str">
            <v>M905</v>
          </cell>
          <cell r="B1354" t="str">
            <v>Filler</v>
          </cell>
          <cell r="C1354" t="str">
            <v>kg</v>
          </cell>
          <cell r="D1354">
            <v>1</v>
          </cell>
          <cell r="E1354" t="str">
            <v>kg</v>
          </cell>
        </row>
        <row r="1355">
          <cell r="A1355" t="str">
            <v>M906</v>
          </cell>
          <cell r="B1355" t="str">
            <v>Sementes p/ hidrossemeadura</v>
          </cell>
          <cell r="C1355" t="str">
            <v>kg</v>
          </cell>
          <cell r="D1355">
            <v>1</v>
          </cell>
          <cell r="E1355" t="str">
            <v>kg</v>
          </cell>
        </row>
        <row r="1356">
          <cell r="A1356" t="str">
            <v>M907</v>
          </cell>
          <cell r="B1356" t="str">
            <v>Adubo orgânico</v>
          </cell>
          <cell r="C1356" t="str">
            <v>t</v>
          </cell>
          <cell r="D1356">
            <v>1000</v>
          </cell>
          <cell r="E1356" t="str">
            <v>kg</v>
          </cell>
        </row>
        <row r="1357">
          <cell r="A1357" t="str">
            <v>M908</v>
          </cell>
          <cell r="B1357" t="str">
            <v>Eletrodo p/ solda eletr. OK 46.00</v>
          </cell>
          <cell r="C1357" t="str">
            <v>kg</v>
          </cell>
          <cell r="D1357">
            <v>1</v>
          </cell>
          <cell r="E1357" t="str">
            <v>kg</v>
          </cell>
        </row>
        <row r="1358">
          <cell r="A1358" t="str">
            <v>M909</v>
          </cell>
          <cell r="B1358" t="str">
            <v>Tubo de PVC perfurado D=50 mm</v>
          </cell>
          <cell r="C1358" t="str">
            <v>vr</v>
          </cell>
          <cell r="D1358">
            <v>6</v>
          </cell>
          <cell r="E1358" t="str">
            <v>m</v>
          </cell>
        </row>
        <row r="1359">
          <cell r="A1359" t="str">
            <v>M910</v>
          </cell>
          <cell r="B1359" t="str">
            <v>Tubo de PVC rígido D=50 mm</v>
          </cell>
          <cell r="C1359" t="str">
            <v>vr</v>
          </cell>
          <cell r="D1359">
            <v>6</v>
          </cell>
          <cell r="E1359" t="str">
            <v>m</v>
          </cell>
        </row>
        <row r="1360">
          <cell r="A1360" t="str">
            <v>M911</v>
          </cell>
          <cell r="B1360" t="str">
            <v>Tubo de PVC D=100 mm</v>
          </cell>
          <cell r="C1360" t="str">
            <v>vr</v>
          </cell>
          <cell r="D1360">
            <v>6</v>
          </cell>
          <cell r="E1360" t="str">
            <v>m</v>
          </cell>
        </row>
        <row r="1361">
          <cell r="A1361" t="str">
            <v>M920</v>
          </cell>
          <cell r="B1361" t="str">
            <v>Meio tubo de concreto D=40 cm</v>
          </cell>
          <cell r="C1361" t="str">
            <v>m</v>
          </cell>
          <cell r="D1361">
            <v>1</v>
          </cell>
          <cell r="E1361" t="str">
            <v>m</v>
          </cell>
        </row>
        <row r="1362">
          <cell r="A1362" t="str">
            <v>M930</v>
          </cell>
          <cell r="B1362" t="str">
            <v>Gabião caixa 2x1x1m galvanizado</v>
          </cell>
          <cell r="C1362" t="str">
            <v>un</v>
          </cell>
          <cell r="D1362">
            <v>1</v>
          </cell>
          <cell r="E1362" t="str">
            <v>un</v>
          </cell>
        </row>
        <row r="1363">
          <cell r="A1363" t="str">
            <v>M935</v>
          </cell>
          <cell r="B1363" t="str">
            <v>Terra arm. ECE - greide 0&lt;h&lt;6m</v>
          </cell>
          <cell r="C1363" t="str">
            <v>m2</v>
          </cell>
          <cell r="D1363">
            <v>1</v>
          </cell>
          <cell r="E1363" t="str">
            <v>m2</v>
          </cell>
        </row>
        <row r="1364">
          <cell r="A1364" t="str">
            <v>M936</v>
          </cell>
          <cell r="B1364" t="str">
            <v>Terra arm. ECE - greide 6&lt;h&lt;9m</v>
          </cell>
          <cell r="C1364" t="str">
            <v>m2</v>
          </cell>
          <cell r="D1364">
            <v>1</v>
          </cell>
          <cell r="E1364" t="str">
            <v>m2</v>
          </cell>
        </row>
        <row r="1365">
          <cell r="A1365" t="str">
            <v>M937</v>
          </cell>
          <cell r="B1365" t="str">
            <v>Terra arm. ECE - greide 9&lt;h&lt;12m</v>
          </cell>
          <cell r="C1365" t="str">
            <v>m2</v>
          </cell>
          <cell r="D1365">
            <v>1</v>
          </cell>
          <cell r="E1365" t="str">
            <v>m2</v>
          </cell>
        </row>
        <row r="1366">
          <cell r="A1366" t="str">
            <v>M938</v>
          </cell>
          <cell r="B1366" t="str">
            <v>Terra arm. ECE- pé talude 0&lt;h&lt;6m</v>
          </cell>
          <cell r="C1366" t="str">
            <v>m2</v>
          </cell>
          <cell r="D1366">
            <v>1</v>
          </cell>
          <cell r="E1366" t="str">
            <v>m2</v>
          </cell>
        </row>
        <row r="1367">
          <cell r="A1367" t="str">
            <v>M939</v>
          </cell>
          <cell r="B1367" t="str">
            <v>Terra arm. ECE- pé talude 6&lt;h&lt;9m</v>
          </cell>
          <cell r="C1367" t="str">
            <v>m2</v>
          </cell>
          <cell r="D1367">
            <v>1</v>
          </cell>
          <cell r="E1367" t="str">
            <v>m2</v>
          </cell>
        </row>
        <row r="1368">
          <cell r="A1368" t="str">
            <v>M940</v>
          </cell>
          <cell r="B1368" t="str">
            <v>Terra arm. ECE- pé talude 9&lt;h&lt;12m</v>
          </cell>
          <cell r="C1368" t="str">
            <v>m2</v>
          </cell>
          <cell r="D1368">
            <v>1</v>
          </cell>
          <cell r="E1368" t="str">
            <v>m2</v>
          </cell>
        </row>
        <row r="1369">
          <cell r="A1369" t="str">
            <v>M941</v>
          </cell>
          <cell r="B1369" t="str">
            <v>Terra arm. ECE-enc. portante 0&lt;h&lt;6m</v>
          </cell>
          <cell r="C1369" t="str">
            <v>m2</v>
          </cell>
          <cell r="D1369">
            <v>1</v>
          </cell>
          <cell r="E1369" t="str">
            <v>m2</v>
          </cell>
        </row>
        <row r="1370">
          <cell r="A1370" t="str">
            <v>M942</v>
          </cell>
          <cell r="B1370" t="str">
            <v>Terra arm. ECE-enc. portante 6&lt;h&lt;9m</v>
          </cell>
          <cell r="C1370" t="str">
            <v>m2</v>
          </cell>
          <cell r="D1370">
            <v>1</v>
          </cell>
          <cell r="E1370" t="str">
            <v>m2</v>
          </cell>
        </row>
        <row r="1371">
          <cell r="A1371" t="str">
            <v>M945</v>
          </cell>
          <cell r="B1371" t="str">
            <v>Haste para perfuratriz de esteira</v>
          </cell>
          <cell r="C1371" t="str">
            <v>un</v>
          </cell>
          <cell r="D1371">
            <v>1</v>
          </cell>
          <cell r="E1371" t="str">
            <v>un</v>
          </cell>
        </row>
        <row r="1372">
          <cell r="A1372" t="str">
            <v>M946</v>
          </cell>
          <cell r="B1372" t="str">
            <v>Luva para perfuratriz de esteira</v>
          </cell>
          <cell r="C1372" t="str">
            <v>un</v>
          </cell>
          <cell r="D1372">
            <v>1</v>
          </cell>
          <cell r="E1372" t="str">
            <v>un</v>
          </cell>
        </row>
        <row r="1373">
          <cell r="A1373" t="str">
            <v>M947</v>
          </cell>
          <cell r="B1373" t="str">
            <v>Punho para perfuratriz de esteira</v>
          </cell>
          <cell r="C1373" t="str">
            <v>un</v>
          </cell>
          <cell r="D1373">
            <v>1</v>
          </cell>
          <cell r="E1373" t="str">
            <v>un</v>
          </cell>
        </row>
        <row r="1374">
          <cell r="A1374" t="str">
            <v>M948</v>
          </cell>
          <cell r="B1374" t="str">
            <v>Coroa para perfuratriz de esteira</v>
          </cell>
          <cell r="C1374" t="str">
            <v>un</v>
          </cell>
          <cell r="D1374">
            <v>1</v>
          </cell>
          <cell r="E1374" t="str">
            <v>un</v>
          </cell>
        </row>
        <row r="1375">
          <cell r="A1375" t="str">
            <v>M949</v>
          </cell>
          <cell r="B1375" t="str">
            <v>Disco diam. p/ máq. de disco 48kW</v>
          </cell>
          <cell r="C1375" t="str">
            <v>un</v>
          </cell>
          <cell r="D1375">
            <v>1</v>
          </cell>
          <cell r="E1375" t="str">
            <v>un</v>
          </cell>
        </row>
        <row r="1376">
          <cell r="A1376" t="str">
            <v>M950</v>
          </cell>
          <cell r="B1376" t="str">
            <v>Coroa de diamante linha NX</v>
          </cell>
          <cell r="C1376" t="str">
            <v>un</v>
          </cell>
          <cell r="D1376">
            <v>1</v>
          </cell>
          <cell r="E1376" t="str">
            <v>un</v>
          </cell>
        </row>
        <row r="1377">
          <cell r="A1377" t="str">
            <v>M951</v>
          </cell>
          <cell r="B1377" t="str">
            <v>Calibrador de diamante linha NX</v>
          </cell>
          <cell r="C1377" t="str">
            <v>un</v>
          </cell>
          <cell r="D1377">
            <v>1</v>
          </cell>
          <cell r="E1377" t="str">
            <v>un</v>
          </cell>
        </row>
        <row r="1378">
          <cell r="A1378" t="str">
            <v>M952</v>
          </cell>
          <cell r="B1378" t="str">
            <v>Mola comum linha NX</v>
          </cell>
          <cell r="C1378" t="str">
            <v>un</v>
          </cell>
          <cell r="D1378">
            <v>1</v>
          </cell>
          <cell r="E1378" t="str">
            <v>un</v>
          </cell>
        </row>
        <row r="1379">
          <cell r="A1379" t="str">
            <v>M953</v>
          </cell>
          <cell r="B1379" t="str">
            <v>Barrilete simples linha NX</v>
          </cell>
          <cell r="C1379" t="str">
            <v>un</v>
          </cell>
          <cell r="D1379">
            <v>1</v>
          </cell>
          <cell r="E1379" t="str">
            <v>un</v>
          </cell>
        </row>
        <row r="1380">
          <cell r="A1380" t="str">
            <v>M954</v>
          </cell>
          <cell r="B1380" t="str">
            <v>Haste paredes paraleleas c/ niples</v>
          </cell>
          <cell r="C1380" t="str">
            <v>un</v>
          </cell>
          <cell r="D1380">
            <v>1</v>
          </cell>
          <cell r="E1380" t="str">
            <v>un</v>
          </cell>
        </row>
        <row r="1381">
          <cell r="A1381" t="str">
            <v>M955</v>
          </cell>
          <cell r="B1381" t="str">
            <v>Coroa de widia linha NX</v>
          </cell>
          <cell r="C1381" t="str">
            <v>un</v>
          </cell>
          <cell r="D1381">
            <v>1</v>
          </cell>
          <cell r="E1381" t="str">
            <v>un</v>
          </cell>
        </row>
        <row r="1382">
          <cell r="A1382" t="str">
            <v>M956</v>
          </cell>
          <cell r="B1382" t="str">
            <v>Sapata de widia linha NX</v>
          </cell>
          <cell r="C1382" t="str">
            <v>un</v>
          </cell>
          <cell r="D1382">
            <v>1</v>
          </cell>
          <cell r="E1382" t="str">
            <v>un</v>
          </cell>
        </row>
        <row r="1383">
          <cell r="A1383" t="str">
            <v>M957</v>
          </cell>
          <cell r="B1383" t="str">
            <v>Revestimento c/ conector linha NX</v>
          </cell>
          <cell r="C1383" t="str">
            <v>un</v>
          </cell>
          <cell r="D1383">
            <v>1</v>
          </cell>
          <cell r="E1383" t="str">
            <v>un</v>
          </cell>
        </row>
        <row r="1384">
          <cell r="A1384" t="str">
            <v>M958</v>
          </cell>
          <cell r="B1384" t="str">
            <v>Calibrador de widia simples linh NX</v>
          </cell>
          <cell r="C1384" t="str">
            <v>un</v>
          </cell>
          <cell r="D1384">
            <v>1</v>
          </cell>
          <cell r="E1384" t="str">
            <v>un</v>
          </cell>
        </row>
        <row r="1385">
          <cell r="A1385" t="str">
            <v>M960</v>
          </cell>
          <cell r="B1385" t="str">
            <v>Fio de nylon n. 40</v>
          </cell>
          <cell r="C1385" t="str">
            <v>rl</v>
          </cell>
          <cell r="D1385">
            <v>100</v>
          </cell>
          <cell r="E1385" t="str">
            <v>m</v>
          </cell>
        </row>
        <row r="1386">
          <cell r="A1386" t="str">
            <v>M969</v>
          </cell>
          <cell r="B1386" t="str">
            <v>Película refletiva lentes expostas</v>
          </cell>
          <cell r="C1386" t="str">
            <v>m2</v>
          </cell>
          <cell r="D1386">
            <v>1</v>
          </cell>
          <cell r="E1386" t="str">
            <v>m2</v>
          </cell>
        </row>
        <row r="1387">
          <cell r="A1387" t="str">
            <v>M970</v>
          </cell>
          <cell r="B1387" t="str">
            <v>Película refletiva lentes inclusas</v>
          </cell>
          <cell r="C1387" t="str">
            <v>m2</v>
          </cell>
          <cell r="D1387">
            <v>1</v>
          </cell>
          <cell r="E1387" t="str">
            <v>m2</v>
          </cell>
        </row>
        <row r="1388">
          <cell r="A1388" t="str">
            <v>M971</v>
          </cell>
          <cell r="B1388" t="str">
            <v>Dispositivo anti-ofuscante</v>
          </cell>
          <cell r="C1388" t="str">
            <v>m</v>
          </cell>
          <cell r="D1388">
            <v>1</v>
          </cell>
          <cell r="E1388" t="str">
            <v>m</v>
          </cell>
        </row>
        <row r="1389">
          <cell r="A1389" t="str">
            <v>M972</v>
          </cell>
          <cell r="B1389" t="str">
            <v>Tacha refletiva monodirecional</v>
          </cell>
          <cell r="C1389" t="str">
            <v>un</v>
          </cell>
          <cell r="D1389">
            <v>1</v>
          </cell>
          <cell r="E1389" t="str">
            <v>un</v>
          </cell>
        </row>
        <row r="1390">
          <cell r="A1390" t="str">
            <v>M973</v>
          </cell>
          <cell r="B1390" t="str">
            <v>Tacha refletiva bidirecional</v>
          </cell>
          <cell r="C1390" t="str">
            <v>un</v>
          </cell>
          <cell r="D1390">
            <v>1</v>
          </cell>
          <cell r="E1390" t="str">
            <v>un</v>
          </cell>
        </row>
        <row r="1391">
          <cell r="A1391" t="str">
            <v>M974</v>
          </cell>
          <cell r="B1391" t="str">
            <v>Tachão refletivo monodirecional</v>
          </cell>
          <cell r="C1391" t="str">
            <v>un</v>
          </cell>
          <cell r="D1391">
            <v>1</v>
          </cell>
          <cell r="E1391" t="str">
            <v>un</v>
          </cell>
        </row>
        <row r="1392">
          <cell r="A1392" t="str">
            <v>M975</v>
          </cell>
          <cell r="B1392" t="str">
            <v>Tachão refletivo bidirecional</v>
          </cell>
          <cell r="C1392" t="str">
            <v>un</v>
          </cell>
          <cell r="D1392">
            <v>1</v>
          </cell>
          <cell r="E1392" t="str">
            <v>un</v>
          </cell>
        </row>
        <row r="1393">
          <cell r="A1393" t="str">
            <v>M976</v>
          </cell>
          <cell r="B1393" t="str">
            <v>Baguete limitador de polietileno</v>
          </cell>
          <cell r="C1393" t="str">
            <v>m</v>
          </cell>
          <cell r="D1393">
            <v>1</v>
          </cell>
          <cell r="E1393" t="str">
            <v>m</v>
          </cell>
        </row>
        <row r="1394">
          <cell r="A1394" t="str">
            <v>M977</v>
          </cell>
          <cell r="B1394" t="str">
            <v>Selante asfáltico polimerizado</v>
          </cell>
          <cell r="C1394" t="str">
            <v>l</v>
          </cell>
          <cell r="D1394">
            <v>1</v>
          </cell>
          <cell r="E1394" t="str">
            <v>l</v>
          </cell>
        </row>
        <row r="1395">
          <cell r="A1395" t="str">
            <v>M980</v>
          </cell>
          <cell r="B1395" t="str">
            <v>Indenização de jazida</v>
          </cell>
          <cell r="C1395" t="str">
            <v>m3</v>
          </cell>
          <cell r="D1395">
            <v>1</v>
          </cell>
          <cell r="E1395" t="str">
            <v>m3</v>
          </cell>
        </row>
        <row r="1396">
          <cell r="A1396" t="str">
            <v>M982</v>
          </cell>
          <cell r="B1396" t="str">
            <v>Isopor de 5cm de espessura</v>
          </cell>
          <cell r="C1396" t="str">
            <v>m2</v>
          </cell>
          <cell r="D1396">
            <v>1</v>
          </cell>
          <cell r="E1396" t="str">
            <v>m2</v>
          </cell>
        </row>
        <row r="1397">
          <cell r="A1397" t="str">
            <v>M983</v>
          </cell>
          <cell r="B1397" t="str">
            <v>Disco diam. p/ máq. de disco 6kW</v>
          </cell>
          <cell r="C1397" t="str">
            <v>un</v>
          </cell>
          <cell r="D1397">
            <v>1</v>
          </cell>
          <cell r="E1397" t="str">
            <v>un</v>
          </cell>
        </row>
        <row r="1398">
          <cell r="A1398" t="str">
            <v>M984</v>
          </cell>
          <cell r="B1398" t="str">
            <v>Chumbadores</v>
          </cell>
          <cell r="C1398" t="str">
            <v>pç</v>
          </cell>
          <cell r="D1398">
            <v>0.3</v>
          </cell>
          <cell r="E1398" t="str">
            <v>kg</v>
          </cell>
        </row>
        <row r="1399">
          <cell r="A1399" t="str">
            <v>M985</v>
          </cell>
          <cell r="B1399" t="str">
            <v>Tubo plástico para purgadores</v>
          </cell>
          <cell r="C1399" t="str">
            <v>m</v>
          </cell>
          <cell r="D1399">
            <v>1</v>
          </cell>
          <cell r="E1399" t="str">
            <v>m</v>
          </cell>
        </row>
        <row r="1400">
          <cell r="A1400" t="str">
            <v>M996</v>
          </cell>
          <cell r="B1400" t="str">
            <v>Material Demolido</v>
          </cell>
          <cell r="C1400" t="str">
            <v>t</v>
          </cell>
          <cell r="D1400">
            <v>1</v>
          </cell>
          <cell r="E1400" t="str">
            <v>t</v>
          </cell>
        </row>
        <row r="1401">
          <cell r="A1401" t="str">
            <v>M997</v>
          </cell>
          <cell r="B1401" t="str">
            <v>Material Fresado</v>
          </cell>
          <cell r="C1401" t="str">
            <v>t</v>
          </cell>
          <cell r="D1401">
            <v>1</v>
          </cell>
          <cell r="E1401" t="str">
            <v>t</v>
          </cell>
        </row>
        <row r="1402">
          <cell r="A1402" t="str">
            <v>M998</v>
          </cell>
          <cell r="B1402" t="str">
            <v>Madeira</v>
          </cell>
          <cell r="C1402" t="str">
            <v>t</v>
          </cell>
          <cell r="D1402">
            <v>1</v>
          </cell>
          <cell r="E1402" t="str">
            <v>t</v>
          </cell>
        </row>
        <row r="1403">
          <cell r="A1403" t="str">
            <v>M999</v>
          </cell>
          <cell r="B1403" t="str">
            <v>Material retirado da pista</v>
          </cell>
          <cell r="C1403" t="str">
            <v>t</v>
          </cell>
          <cell r="D1403">
            <v>1</v>
          </cell>
          <cell r="E1403" t="str">
            <v>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sheetData sheetId="15"/>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 val="5ª Med"/>
      <sheetName val="INSUMOS_Lab_cienc_"/>
      <sheetName val="INSUMOS_ARQUIBANCADA"/>
      <sheetName val="insumos_Urb_do_páteo_"/>
      <sheetName val="INSUMO_PARA_RAIO"/>
      <sheetName val="INSUMO_MURO"/>
      <sheetName val="Orçamento_(3)"/>
      <sheetName val="Inst__Elet_"/>
      <sheetName val="Rev__"/>
      <sheetName val="Muro_de_fech_"/>
      <sheetName val="Urb_do_páteo"/>
      <sheetName val="Arquib__e_mureta"/>
      <sheetName val="Lab_cienc_"/>
      <sheetName val="Orçamento_(2)"/>
      <sheetName val="RN_CONSTRUÇÕES"/>
      <sheetName val="5ª_Med"/>
      <sheetName val="Solum"/>
      <sheetName val="indice de reajuste"/>
      <sheetName val="RELATÓRIO"/>
      <sheetName val="REAJU (2)"/>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49"/>
  <sheetViews>
    <sheetView showGridLines="0" tabSelected="1" view="pageBreakPreview" zoomScaleNormal="100" zoomScaleSheetLayoutView="100" workbookViewId="0">
      <selection activeCell="P23" sqref="P23"/>
    </sheetView>
  </sheetViews>
  <sheetFormatPr defaultRowHeight="15"/>
  <cols>
    <col min="1" max="4" width="9.140625" customWidth="1"/>
  </cols>
  <sheetData>
    <row r="1" spans="1:10">
      <c r="A1" s="14"/>
      <c r="B1" s="14"/>
      <c r="C1" s="14"/>
      <c r="D1" s="14"/>
      <c r="E1" s="14"/>
      <c r="F1" s="14"/>
      <c r="G1" s="14"/>
      <c r="H1" s="14"/>
      <c r="I1" s="14"/>
      <c r="J1" s="14"/>
    </row>
    <row r="2" spans="1:10">
      <c r="A2" s="14"/>
      <c r="B2" s="14"/>
      <c r="C2" s="14"/>
      <c r="D2" s="14"/>
      <c r="E2" s="14"/>
      <c r="F2" s="14"/>
      <c r="H2" s="14"/>
      <c r="I2" s="14"/>
      <c r="J2" s="14"/>
    </row>
    <row r="3" spans="1:10">
      <c r="A3" s="15"/>
      <c r="B3" s="15"/>
      <c r="C3" s="15"/>
      <c r="D3" s="15"/>
      <c r="E3" s="14"/>
      <c r="F3" s="14"/>
      <c r="G3" s="14"/>
      <c r="H3" s="14"/>
      <c r="I3" s="14"/>
      <c r="J3" s="14"/>
    </row>
    <row r="4" spans="1:10">
      <c r="A4" s="15"/>
      <c r="B4" s="15"/>
      <c r="C4" s="15"/>
      <c r="D4" s="15"/>
      <c r="E4" s="14"/>
      <c r="F4" s="14"/>
      <c r="G4" s="14"/>
      <c r="H4" s="14"/>
      <c r="I4" s="14"/>
      <c r="J4" s="14"/>
    </row>
    <row r="5" spans="1:10">
      <c r="A5" s="15"/>
      <c r="B5" s="15"/>
      <c r="C5" s="15"/>
      <c r="D5" s="15"/>
      <c r="E5" s="14"/>
      <c r="F5" s="14"/>
      <c r="G5" s="14"/>
      <c r="H5" s="14"/>
      <c r="I5" s="14"/>
      <c r="J5" s="14"/>
    </row>
    <row r="6" spans="1:10">
      <c r="A6" s="15"/>
      <c r="B6" s="15"/>
      <c r="C6" s="15"/>
      <c r="D6" s="15"/>
      <c r="E6" s="14"/>
      <c r="F6" s="14"/>
      <c r="G6" s="14"/>
      <c r="H6" s="14"/>
      <c r="I6" s="14"/>
      <c r="J6" s="14"/>
    </row>
    <row r="7" spans="1:10">
      <c r="A7" s="16"/>
      <c r="B7" s="16"/>
      <c r="C7" s="17"/>
      <c r="D7" s="18"/>
      <c r="E7" s="14"/>
      <c r="F7" s="14"/>
      <c r="G7" s="14"/>
      <c r="H7" s="14"/>
      <c r="I7" s="14"/>
      <c r="J7" s="14"/>
    </row>
    <row r="8" spans="1:10">
      <c r="A8" s="15"/>
      <c r="B8" s="15"/>
      <c r="C8" s="15"/>
      <c r="D8" s="15"/>
      <c r="E8" s="14"/>
      <c r="F8" s="14"/>
      <c r="G8" s="14"/>
      <c r="H8" s="14"/>
      <c r="I8" s="14"/>
      <c r="J8" s="14"/>
    </row>
    <row r="9" spans="1:10">
      <c r="A9" s="15"/>
      <c r="B9" s="15"/>
      <c r="C9" s="15"/>
      <c r="D9" s="15"/>
      <c r="E9" s="14"/>
      <c r="F9" s="14"/>
      <c r="G9" s="14"/>
      <c r="H9" s="14"/>
      <c r="I9" s="14"/>
      <c r="J9" s="14"/>
    </row>
    <row r="10" spans="1:10">
      <c r="A10" s="15"/>
      <c r="B10" s="15"/>
      <c r="C10" s="15"/>
      <c r="D10" s="15"/>
      <c r="E10" s="14"/>
      <c r="F10" s="14"/>
      <c r="G10" s="14"/>
      <c r="H10" s="14"/>
      <c r="I10" s="14"/>
      <c r="J10" s="14"/>
    </row>
    <row r="11" spans="1:10">
      <c r="A11" s="15"/>
      <c r="B11" s="15"/>
      <c r="C11" s="15"/>
      <c r="D11" s="15"/>
      <c r="E11" s="14"/>
      <c r="F11" s="14"/>
      <c r="G11" s="14"/>
      <c r="H11" s="14"/>
      <c r="I11" s="14"/>
      <c r="J11" s="14"/>
    </row>
    <row r="12" spans="1:10" ht="15" customHeight="1">
      <c r="A12" s="14"/>
      <c r="B12" s="14"/>
      <c r="C12" s="14"/>
      <c r="D12" s="14"/>
      <c r="E12" s="14"/>
      <c r="F12" s="14"/>
      <c r="G12" s="14"/>
      <c r="H12" s="14"/>
      <c r="I12" s="14"/>
      <c r="J12" s="14"/>
    </row>
    <row r="13" spans="1:10" ht="15" customHeight="1">
      <c r="A13" s="14"/>
      <c r="B13" s="14"/>
      <c r="C13" s="14"/>
      <c r="D13" s="14"/>
      <c r="E13" s="14"/>
      <c r="F13" s="14"/>
      <c r="G13" s="14"/>
      <c r="H13" s="14"/>
      <c r="I13" s="14"/>
      <c r="J13" s="14"/>
    </row>
    <row r="14" spans="1:10" ht="15" customHeight="1">
      <c r="A14" s="19"/>
      <c r="B14" s="19"/>
      <c r="C14" s="19"/>
      <c r="D14" s="19"/>
      <c r="E14" s="14"/>
      <c r="F14" s="14"/>
      <c r="G14" s="14"/>
      <c r="H14" s="14"/>
      <c r="I14" s="14"/>
      <c r="J14" s="14"/>
    </row>
    <row r="15" spans="1:10" ht="15.75" customHeight="1">
      <c r="A15" s="19"/>
      <c r="B15" s="19"/>
      <c r="C15" s="19"/>
      <c r="D15" s="19"/>
      <c r="E15" s="14"/>
      <c r="F15" s="14"/>
      <c r="G15" s="14"/>
      <c r="H15" s="14"/>
      <c r="I15" s="14"/>
      <c r="J15" s="14"/>
    </row>
    <row r="16" spans="1:10">
      <c r="A16" s="16"/>
      <c r="B16" s="20"/>
      <c r="C16" s="17"/>
      <c r="D16" s="21"/>
      <c r="E16" s="14"/>
      <c r="F16" s="14"/>
      <c r="G16" s="14"/>
      <c r="H16" s="14"/>
      <c r="I16" s="14"/>
      <c r="J16" s="14"/>
    </row>
    <row r="17" spans="1:10">
      <c r="A17" s="15"/>
      <c r="B17" s="15"/>
      <c r="C17" s="15"/>
      <c r="D17" s="15"/>
      <c r="E17" s="14"/>
      <c r="F17" s="14"/>
      <c r="G17" s="14"/>
      <c r="H17" s="14"/>
      <c r="I17" s="14"/>
      <c r="J17" s="14"/>
    </row>
    <row r="18" spans="1:10">
      <c r="A18" s="15"/>
      <c r="B18" s="15"/>
      <c r="C18" s="15"/>
      <c r="D18" s="15"/>
      <c r="E18" s="14"/>
      <c r="F18" s="14"/>
      <c r="G18" s="14"/>
      <c r="H18" s="14"/>
      <c r="I18" s="14"/>
      <c r="J18" s="14"/>
    </row>
    <row r="19" spans="1:10" ht="15" customHeight="1">
      <c r="A19" s="675" t="s">
        <v>671</v>
      </c>
      <c r="B19" s="675"/>
      <c r="C19" s="675"/>
      <c r="D19" s="675"/>
      <c r="E19" s="675"/>
      <c r="F19" s="675"/>
      <c r="G19" s="675"/>
      <c r="H19" s="675"/>
      <c r="I19" s="675"/>
      <c r="J19" s="675"/>
    </row>
    <row r="20" spans="1:10" ht="15" customHeight="1">
      <c r="A20" s="675"/>
      <c r="B20" s="675"/>
      <c r="C20" s="675"/>
      <c r="D20" s="675"/>
      <c r="E20" s="675"/>
      <c r="F20" s="675"/>
      <c r="G20" s="675"/>
      <c r="H20" s="675"/>
      <c r="I20" s="675"/>
      <c r="J20" s="675"/>
    </row>
    <row r="21" spans="1:10" ht="15" customHeight="1">
      <c r="A21" s="675"/>
      <c r="B21" s="675"/>
      <c r="C21" s="675"/>
      <c r="D21" s="675"/>
      <c r="E21" s="675"/>
      <c r="F21" s="675"/>
      <c r="G21" s="675"/>
      <c r="H21" s="675"/>
      <c r="I21" s="675"/>
      <c r="J21" s="675"/>
    </row>
    <row r="22" spans="1:10" ht="15" customHeight="1">
      <c r="A22" s="675"/>
      <c r="B22" s="675"/>
      <c r="C22" s="675"/>
      <c r="D22" s="675"/>
      <c r="E22" s="675"/>
      <c r="F22" s="675"/>
      <c r="G22" s="675"/>
      <c r="H22" s="675"/>
      <c r="I22" s="675"/>
      <c r="J22" s="675"/>
    </row>
    <row r="23" spans="1:10" ht="15" customHeight="1">
      <c r="A23" s="675"/>
      <c r="B23" s="675"/>
      <c r="C23" s="675"/>
      <c r="D23" s="675"/>
      <c r="E23" s="675"/>
      <c r="F23" s="675"/>
      <c r="G23" s="675"/>
      <c r="H23" s="675"/>
      <c r="I23" s="675"/>
      <c r="J23" s="675"/>
    </row>
    <row r="24" spans="1:10" ht="15" customHeight="1">
      <c r="A24" s="675"/>
      <c r="B24" s="675"/>
      <c r="C24" s="675"/>
      <c r="D24" s="675"/>
      <c r="E24" s="675"/>
      <c r="F24" s="675"/>
      <c r="G24" s="675"/>
      <c r="H24" s="675"/>
      <c r="I24" s="675"/>
      <c r="J24" s="675"/>
    </row>
    <row r="25" spans="1:10" ht="15" customHeight="1">
      <c r="A25" s="675"/>
      <c r="B25" s="675"/>
      <c r="C25" s="675"/>
      <c r="D25" s="675"/>
      <c r="E25" s="675"/>
      <c r="F25" s="675"/>
      <c r="G25" s="675"/>
      <c r="H25" s="675"/>
      <c r="I25" s="675"/>
      <c r="J25" s="675"/>
    </row>
    <row r="26" spans="1:10">
      <c r="A26" s="15"/>
      <c r="B26" s="15"/>
      <c r="C26" s="14"/>
      <c r="D26" s="22"/>
      <c r="E26" s="14"/>
      <c r="F26" s="14"/>
      <c r="G26" s="14"/>
      <c r="H26" s="14"/>
      <c r="I26" s="14"/>
      <c r="J26" s="14"/>
    </row>
    <row r="27" spans="1:10">
      <c r="A27" s="15"/>
      <c r="B27" s="15"/>
      <c r="C27" s="14"/>
      <c r="D27" s="23"/>
      <c r="E27" s="14"/>
      <c r="F27" s="14"/>
      <c r="G27" s="14"/>
      <c r="H27" s="14"/>
      <c r="I27" s="14"/>
      <c r="J27" s="14"/>
    </row>
    <row r="28" spans="1:10">
      <c r="A28" s="15"/>
      <c r="B28" s="15"/>
      <c r="C28" s="14"/>
      <c r="D28" s="23"/>
      <c r="E28" s="14"/>
      <c r="F28" s="14"/>
      <c r="G28" s="14"/>
      <c r="H28" s="14"/>
      <c r="I28" s="14"/>
      <c r="J28" s="14"/>
    </row>
    <row r="29" spans="1:10">
      <c r="A29" s="15"/>
      <c r="B29" s="15"/>
      <c r="C29" s="15"/>
      <c r="D29" s="15"/>
      <c r="E29" s="14"/>
      <c r="F29" s="14"/>
      <c r="G29" s="14"/>
      <c r="H29" s="14"/>
      <c r="I29" s="14"/>
      <c r="J29" s="14"/>
    </row>
    <row r="30" spans="1:10">
      <c r="A30" s="15"/>
      <c r="B30" s="15"/>
      <c r="C30" s="15"/>
      <c r="D30" s="15"/>
      <c r="E30" s="14"/>
      <c r="F30" s="14"/>
      <c r="G30" s="14"/>
      <c r="H30" s="14"/>
      <c r="I30" s="14"/>
      <c r="J30" s="14"/>
    </row>
    <row r="31" spans="1:10">
      <c r="A31" s="14"/>
      <c r="B31" s="14"/>
      <c r="C31" s="14"/>
      <c r="D31" s="14"/>
      <c r="E31" s="14"/>
      <c r="F31" s="14"/>
      <c r="G31" s="14"/>
      <c r="H31" s="14"/>
      <c r="I31" s="14"/>
      <c r="J31" s="14"/>
    </row>
    <row r="32" spans="1:10">
      <c r="A32" s="14"/>
      <c r="B32" s="14"/>
      <c r="C32" s="14"/>
      <c r="D32" s="14"/>
      <c r="E32" s="14"/>
      <c r="F32" s="14"/>
      <c r="G32" s="14"/>
      <c r="H32" s="14"/>
      <c r="I32" s="14"/>
      <c r="J32" s="14"/>
    </row>
    <row r="33" spans="1:14">
      <c r="A33" s="14"/>
      <c r="B33" s="14"/>
      <c r="C33" s="14"/>
      <c r="D33" s="14"/>
      <c r="E33" s="14"/>
      <c r="F33" s="14"/>
      <c r="G33" s="14"/>
      <c r="H33" s="14"/>
      <c r="I33" s="14"/>
      <c r="J33" s="14"/>
    </row>
    <row r="34" spans="1:14">
      <c r="A34" s="14"/>
      <c r="B34" s="14"/>
      <c r="C34" s="14"/>
      <c r="D34" s="14"/>
      <c r="E34" s="14"/>
      <c r="F34" s="14"/>
      <c r="G34" s="14"/>
      <c r="H34" s="14"/>
      <c r="I34" s="14"/>
      <c r="J34" s="14"/>
    </row>
    <row r="35" spans="1:14">
      <c r="A35" s="14"/>
      <c r="B35" s="14"/>
      <c r="C35" s="14"/>
      <c r="D35" s="14"/>
      <c r="E35" s="14"/>
      <c r="F35" s="14"/>
      <c r="G35" s="14"/>
      <c r="H35" s="14"/>
      <c r="I35" s="14"/>
      <c r="J35" s="14"/>
    </row>
    <row r="36" spans="1:14">
      <c r="A36" s="14"/>
      <c r="B36" s="14"/>
      <c r="C36" s="14"/>
      <c r="D36" s="14"/>
      <c r="E36" s="14"/>
      <c r="F36" s="14"/>
      <c r="G36" s="14"/>
      <c r="H36" s="14"/>
      <c r="I36" s="14"/>
      <c r="J36" s="14"/>
    </row>
    <row r="37" spans="1:14">
      <c r="A37" s="14"/>
      <c r="B37" s="14"/>
      <c r="C37" s="14"/>
      <c r="D37" s="14"/>
      <c r="E37" s="14"/>
      <c r="F37" s="14"/>
      <c r="G37" s="14"/>
      <c r="H37" s="14"/>
      <c r="I37" s="14"/>
      <c r="J37" s="14"/>
    </row>
    <row r="38" spans="1:14">
      <c r="A38" s="14"/>
      <c r="B38" s="14"/>
      <c r="C38" s="14"/>
      <c r="D38" s="14"/>
      <c r="E38" s="14"/>
      <c r="F38" s="14"/>
      <c r="G38" s="14"/>
      <c r="H38" s="14"/>
      <c r="I38" s="14"/>
      <c r="J38" s="14"/>
    </row>
    <row r="39" spans="1:14">
      <c r="A39" s="14"/>
      <c r="B39" s="14"/>
      <c r="C39" s="14"/>
      <c r="D39" s="14"/>
      <c r="E39" s="14"/>
      <c r="F39" s="14"/>
      <c r="G39" s="14"/>
      <c r="H39" s="14"/>
      <c r="I39" s="14"/>
      <c r="J39" s="14"/>
    </row>
    <row r="40" spans="1:14">
      <c r="A40" s="14"/>
      <c r="B40" s="14"/>
      <c r="C40" s="14"/>
      <c r="D40" s="14"/>
      <c r="E40" s="14"/>
      <c r="F40" s="14"/>
      <c r="G40" s="14"/>
      <c r="H40" s="14"/>
      <c r="I40" s="14"/>
      <c r="J40" s="14"/>
    </row>
    <row r="41" spans="1:14">
      <c r="A41" s="14"/>
      <c r="B41" s="14"/>
      <c r="C41" s="14"/>
      <c r="D41" s="14"/>
      <c r="E41" s="14"/>
      <c r="F41" s="14"/>
      <c r="G41" s="14"/>
      <c r="H41" s="14"/>
      <c r="I41" s="14"/>
      <c r="J41" s="14"/>
    </row>
    <row r="42" spans="1:14">
      <c r="A42" s="14"/>
      <c r="B42" s="14"/>
      <c r="C42" s="14"/>
      <c r="D42" s="14"/>
      <c r="E42" s="14"/>
      <c r="F42" s="14"/>
      <c r="G42" s="14"/>
      <c r="H42" s="14"/>
      <c r="I42" s="14"/>
      <c r="J42" s="14"/>
    </row>
    <row r="43" spans="1:14">
      <c r="A43" s="14"/>
      <c r="B43" s="14"/>
      <c r="C43" s="14"/>
      <c r="D43" s="14"/>
      <c r="E43" s="14"/>
      <c r="F43" s="14"/>
      <c r="G43" s="14"/>
      <c r="H43" s="14"/>
      <c r="I43" s="14"/>
      <c r="J43" s="14"/>
    </row>
    <row r="44" spans="1:14">
      <c r="A44" s="14"/>
      <c r="B44" s="14"/>
      <c r="C44" s="14"/>
      <c r="D44" s="14"/>
      <c r="E44" s="14"/>
      <c r="F44" s="14"/>
      <c r="G44" s="14"/>
      <c r="H44" s="14"/>
      <c r="I44" s="14"/>
      <c r="J44" s="14"/>
    </row>
    <row r="45" spans="1:14" ht="18.75">
      <c r="A45" s="676" t="s">
        <v>669</v>
      </c>
      <c r="B45" s="676"/>
      <c r="C45" s="676"/>
      <c r="D45" s="676"/>
      <c r="E45" s="676"/>
      <c r="F45" s="676"/>
      <c r="G45" s="676"/>
      <c r="H45" s="676"/>
      <c r="I45" s="676"/>
      <c r="J45" s="676"/>
    </row>
    <row r="46" spans="1:14">
      <c r="A46" s="14"/>
      <c r="B46" s="14"/>
      <c r="C46" s="14"/>
      <c r="D46" s="14"/>
      <c r="E46" s="14"/>
      <c r="F46" s="14"/>
      <c r="G46" s="14"/>
      <c r="H46" s="14"/>
      <c r="I46" s="14"/>
      <c r="J46" s="14"/>
    </row>
    <row r="47" spans="1:14">
      <c r="A47" s="24" t="s">
        <v>670</v>
      </c>
      <c r="B47" s="24"/>
      <c r="C47" s="24"/>
      <c r="D47" s="22"/>
      <c r="E47" s="14"/>
      <c r="F47" s="14"/>
      <c r="G47" s="14"/>
      <c r="H47" s="14"/>
      <c r="I47" s="14"/>
      <c r="J47" s="14"/>
      <c r="K47" s="5"/>
      <c r="L47" s="5"/>
      <c r="M47" s="3"/>
      <c r="N47" s="3"/>
    </row>
    <row r="48" spans="1:14">
      <c r="A48" s="25" t="s">
        <v>672</v>
      </c>
      <c r="B48" s="25"/>
      <c r="C48" s="25"/>
      <c r="D48" s="23"/>
      <c r="E48" s="14"/>
      <c r="F48" s="14"/>
      <c r="G48" s="14"/>
      <c r="H48" s="14"/>
      <c r="I48" s="14"/>
      <c r="J48" s="14"/>
      <c r="K48" s="1"/>
      <c r="L48" s="1"/>
      <c r="M48" s="1"/>
      <c r="N48" s="1"/>
    </row>
    <row r="49" spans="1:14">
      <c r="A49" s="25" t="s">
        <v>673</v>
      </c>
      <c r="B49" s="25"/>
      <c r="C49" s="25"/>
      <c r="D49" s="23"/>
      <c r="E49" s="14"/>
      <c r="F49" s="14"/>
      <c r="G49" s="14"/>
      <c r="H49" s="14"/>
      <c r="I49" s="14"/>
      <c r="J49" s="14"/>
      <c r="K49" s="1"/>
      <c r="L49" s="1"/>
      <c r="M49" s="1"/>
      <c r="N49" s="1"/>
    </row>
  </sheetData>
  <mergeCells count="2">
    <mergeCell ref="A19:J25"/>
    <mergeCell ref="A45:J45"/>
  </mergeCells>
  <printOptions horizontalCentered="1" verticalCentered="1"/>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S39"/>
  <sheetViews>
    <sheetView showGridLines="0" view="pageBreakPreview" zoomScaleNormal="100" zoomScaleSheetLayoutView="100" zoomScalePageLayoutView="90" workbookViewId="0">
      <selection activeCell="E9" sqref="E9"/>
    </sheetView>
  </sheetViews>
  <sheetFormatPr defaultRowHeight="20.85" customHeight="1"/>
  <cols>
    <col min="1" max="1" width="14.7109375" style="33" customWidth="1"/>
    <col min="2" max="2" width="28.5703125" style="33" customWidth="1"/>
    <col min="3" max="3" width="4" style="33" customWidth="1"/>
    <col min="4" max="4" width="2.7109375" style="33" customWidth="1"/>
    <col min="5" max="5" width="9.5703125" style="33" customWidth="1"/>
    <col min="6" max="6" width="34.5703125" style="33" customWidth="1"/>
    <col min="7" max="7" width="15.42578125" style="33" customWidth="1"/>
    <col min="8" max="8" width="20.28515625" style="33" customWidth="1"/>
    <col min="9" max="9" width="19.140625" style="33" bestFit="1" customWidth="1"/>
    <col min="10" max="10" width="9.140625" style="33"/>
    <col min="11" max="11" width="10.140625" style="33" bestFit="1" customWidth="1"/>
    <col min="12" max="12" width="9.140625" style="33"/>
    <col min="13" max="13" width="21.42578125" style="33" customWidth="1"/>
    <col min="14" max="14" width="14.85546875" style="33" customWidth="1"/>
    <col min="15" max="16" width="9.140625" style="33"/>
    <col min="17" max="17" width="11.5703125" style="33" bestFit="1" customWidth="1"/>
    <col min="18" max="18" width="9.140625" style="33"/>
    <col min="19" max="19" width="34.42578125" style="33" bestFit="1" customWidth="1"/>
    <col min="20" max="16384" width="9.140625" style="33"/>
  </cols>
  <sheetData>
    <row r="1" spans="1:19" ht="18" customHeight="1">
      <c r="A1" s="57"/>
      <c r="B1" s="57"/>
      <c r="C1" s="57"/>
      <c r="D1" s="57"/>
      <c r="E1" s="57"/>
      <c r="F1" s="57"/>
      <c r="G1" s="57"/>
      <c r="H1" s="57"/>
      <c r="I1" s="57"/>
      <c r="K1" s="50"/>
      <c r="L1" s="50"/>
      <c r="M1" s="50"/>
      <c r="N1" s="50"/>
      <c r="O1" s="50"/>
      <c r="P1" s="50"/>
      <c r="Q1" s="50"/>
      <c r="R1" s="50"/>
      <c r="S1" s="50"/>
    </row>
    <row r="2" spans="1:19" ht="18" customHeight="1">
      <c r="A2" s="57"/>
      <c r="B2" s="57"/>
      <c r="C2" s="58" t="s">
        <v>156</v>
      </c>
      <c r="D2" s="57" t="s">
        <v>684</v>
      </c>
      <c r="E2" s="57"/>
      <c r="F2" s="57"/>
      <c r="G2" s="59"/>
      <c r="H2" s="58" t="s">
        <v>677</v>
      </c>
      <c r="I2" s="60">
        <f>H36</f>
        <v>0</v>
      </c>
      <c r="K2" s="50"/>
      <c r="L2" s="50"/>
      <c r="M2" s="50"/>
      <c r="N2" s="50"/>
      <c r="O2" s="50"/>
      <c r="P2" s="50"/>
      <c r="Q2" s="50"/>
      <c r="R2" s="50"/>
      <c r="S2" s="50"/>
    </row>
    <row r="3" spans="1:19" ht="18" customHeight="1">
      <c r="A3" s="61"/>
      <c r="B3" s="62"/>
      <c r="C3" s="58" t="s">
        <v>103</v>
      </c>
      <c r="D3" s="63" t="s">
        <v>685</v>
      </c>
      <c r="E3" s="59"/>
      <c r="F3" s="59"/>
      <c r="G3" s="59"/>
      <c r="H3" s="58" t="s">
        <v>678</v>
      </c>
      <c r="I3" s="64">
        <v>87.9</v>
      </c>
      <c r="K3" s="39"/>
      <c r="L3" s="35"/>
      <c r="M3" s="36"/>
      <c r="N3" s="37"/>
      <c r="O3" s="681"/>
      <c r="P3" s="681"/>
      <c r="Q3" s="51"/>
      <c r="R3" s="52"/>
      <c r="S3" s="53"/>
    </row>
    <row r="4" spans="1:19" ht="18" customHeight="1">
      <c r="A4" s="61"/>
      <c r="B4" s="61"/>
      <c r="C4" s="58" t="s">
        <v>679</v>
      </c>
      <c r="D4" s="57" t="s">
        <v>686</v>
      </c>
      <c r="E4" s="63"/>
      <c r="F4" s="59"/>
      <c r="G4" s="59"/>
      <c r="H4" s="58" t="s">
        <v>680</v>
      </c>
      <c r="I4" s="60">
        <f>I2/I3</f>
        <v>0</v>
      </c>
      <c r="K4" s="39"/>
      <c r="L4" s="39"/>
      <c r="M4" s="39"/>
      <c r="N4" s="39"/>
      <c r="O4" s="54"/>
      <c r="P4" s="52"/>
      <c r="Q4" s="51"/>
      <c r="R4" s="52"/>
      <c r="S4" s="55"/>
    </row>
    <row r="5" spans="1:19" ht="18" customHeight="1">
      <c r="A5" s="61"/>
      <c r="B5" s="65"/>
      <c r="C5" s="58" t="s">
        <v>681</v>
      </c>
      <c r="D5" s="57" t="s">
        <v>682</v>
      </c>
      <c r="E5" s="65"/>
      <c r="F5" s="65"/>
      <c r="G5" s="65"/>
      <c r="H5" s="59"/>
      <c r="I5" s="59"/>
      <c r="K5" s="39"/>
      <c r="L5" s="682"/>
      <c r="M5" s="682"/>
      <c r="N5" s="682"/>
      <c r="O5" s="682"/>
      <c r="P5" s="682"/>
      <c r="Q5" s="682"/>
      <c r="R5" s="684"/>
      <c r="S5" s="683"/>
    </row>
    <row r="6" spans="1:19" ht="18" customHeight="1">
      <c r="A6" s="59"/>
      <c r="B6" s="59"/>
      <c r="C6" s="59"/>
      <c r="D6" s="57"/>
      <c r="E6" s="62"/>
      <c r="F6" s="62"/>
      <c r="G6" s="58" t="s">
        <v>230</v>
      </c>
      <c r="H6" s="66">
        <f>'BDI - Serviços'!I22</f>
        <v>0.29310000000000003</v>
      </c>
      <c r="I6" s="59"/>
      <c r="K6" s="39"/>
      <c r="L6" s="56"/>
      <c r="M6" s="39"/>
      <c r="N6" s="39"/>
      <c r="O6" s="35"/>
      <c r="P6" s="35"/>
      <c r="Q6" s="35"/>
      <c r="R6" s="684"/>
      <c r="S6" s="683"/>
    </row>
    <row r="7" spans="1:19" ht="18" customHeight="1">
      <c r="A7" s="59"/>
      <c r="B7" s="59"/>
      <c r="C7" s="58" t="s">
        <v>683</v>
      </c>
      <c r="D7" s="63"/>
      <c r="E7" s="62"/>
      <c r="F7" s="62"/>
      <c r="G7" s="171" t="s">
        <v>231</v>
      </c>
      <c r="H7" s="67">
        <f>'BDI - Equipamentos'!I22</f>
        <v>0.1278</v>
      </c>
      <c r="I7" s="59"/>
      <c r="K7" s="35"/>
      <c r="L7" s="685"/>
      <c r="M7" s="685"/>
      <c r="N7" s="685"/>
      <c r="O7" s="685"/>
      <c r="P7" s="685"/>
      <c r="Q7" s="685"/>
      <c r="R7" s="685"/>
      <c r="S7" s="685"/>
    </row>
    <row r="8" spans="1:19" ht="18" customHeight="1">
      <c r="A8" s="62"/>
      <c r="B8" s="62"/>
      <c r="C8" s="68"/>
      <c r="D8" s="69"/>
      <c r="E8" s="61"/>
      <c r="F8" s="62"/>
      <c r="G8" s="58" t="s">
        <v>3</v>
      </c>
      <c r="H8" s="70">
        <v>44865</v>
      </c>
      <c r="I8" s="59"/>
      <c r="K8" s="35"/>
      <c r="L8" s="35"/>
      <c r="M8" s="35"/>
      <c r="N8" s="35"/>
      <c r="O8" s="35"/>
      <c r="P8" s="35"/>
      <c r="Q8" s="35"/>
      <c r="R8" s="35"/>
      <c r="S8" s="35"/>
    </row>
    <row r="9" spans="1:19" ht="18" customHeight="1">
      <c r="A9" s="62"/>
      <c r="B9" s="62"/>
      <c r="C9" s="68"/>
      <c r="D9" s="69"/>
      <c r="E9" s="61"/>
      <c r="F9" s="62"/>
      <c r="G9" s="58" t="s">
        <v>4</v>
      </c>
      <c r="H9" s="71" t="s">
        <v>791</v>
      </c>
      <c r="I9" s="59"/>
      <c r="K9" s="35"/>
      <c r="L9" s="35"/>
      <c r="M9" s="35"/>
      <c r="N9" s="35"/>
      <c r="O9" s="35"/>
      <c r="P9" s="35"/>
      <c r="Q9" s="35"/>
      <c r="R9" s="35"/>
      <c r="S9" s="35"/>
    </row>
    <row r="10" spans="1:19" ht="18" customHeight="1">
      <c r="A10" s="62"/>
      <c r="B10" s="62"/>
      <c r="C10" s="68"/>
      <c r="D10" s="69"/>
      <c r="E10" s="61"/>
      <c r="F10" s="62"/>
      <c r="G10" s="62"/>
      <c r="H10" s="59"/>
      <c r="I10" s="62"/>
      <c r="K10" s="35"/>
      <c r="L10" s="35"/>
      <c r="M10" s="36"/>
      <c r="N10" s="37"/>
      <c r="O10" s="39"/>
      <c r="P10" s="35"/>
      <c r="Q10" s="35"/>
      <c r="R10" s="35"/>
      <c r="S10" s="35"/>
    </row>
    <row r="11" spans="1:19" ht="21" customHeight="1">
      <c r="A11" s="678" t="s">
        <v>674</v>
      </c>
      <c r="B11" s="678"/>
      <c r="C11" s="678"/>
      <c r="D11" s="678"/>
      <c r="E11" s="678"/>
      <c r="F11" s="678"/>
      <c r="G11" s="678"/>
      <c r="H11" s="678"/>
      <c r="I11" s="678"/>
    </row>
    <row r="12" spans="1:19" s="29" customFormat="1" ht="21" customHeight="1">
      <c r="A12" s="26" t="s">
        <v>21</v>
      </c>
      <c r="B12" s="679" t="s">
        <v>234</v>
      </c>
      <c r="C12" s="679"/>
      <c r="D12" s="679"/>
      <c r="E12" s="679"/>
      <c r="F12" s="679"/>
      <c r="G12" s="679" t="s">
        <v>22</v>
      </c>
      <c r="H12" s="27" t="s">
        <v>675</v>
      </c>
      <c r="I12" s="28" t="s">
        <v>676</v>
      </c>
    </row>
    <row r="13" spans="1:19" ht="21" customHeight="1">
      <c r="A13" s="30">
        <f>Orçamento!D15</f>
        <v>1</v>
      </c>
      <c r="B13" s="680" t="str">
        <f>Orçamento!E16</f>
        <v>SERVIÇOS PRELIMINARES</v>
      </c>
      <c r="C13" s="680"/>
      <c r="D13" s="680"/>
      <c r="E13" s="680"/>
      <c r="F13" s="680"/>
      <c r="G13" s="680"/>
      <c r="H13" s="31">
        <f>Orçamento!K35</f>
        <v>0</v>
      </c>
      <c r="I13" s="32" t="e">
        <f t="shared" ref="I13:I35" si="0">H13/$G$36</f>
        <v>#DIV/0!</v>
      </c>
      <c r="M13" s="34"/>
      <c r="N13" s="6"/>
    </row>
    <row r="14" spans="1:19" ht="21" customHeight="1">
      <c r="A14" s="40">
        <f>Orçamento!D36</f>
        <v>2</v>
      </c>
      <c r="B14" s="677" t="str">
        <f>Orçamento!E36</f>
        <v>MOVIMENTO DE TERRA</v>
      </c>
      <c r="C14" s="677">
        <f>Orçamento!F45</f>
        <v>0</v>
      </c>
      <c r="D14" s="677">
        <f>Orçamento!G45</f>
        <v>0</v>
      </c>
      <c r="E14" s="677">
        <f>Orçamento!H45</f>
        <v>0</v>
      </c>
      <c r="F14" s="677">
        <f>Orçamento!I45</f>
        <v>0</v>
      </c>
      <c r="G14" s="677"/>
      <c r="H14" s="41">
        <f>Orçamento!K44</f>
        <v>0</v>
      </c>
      <c r="I14" s="42" t="e">
        <f t="shared" si="0"/>
        <v>#DIV/0!</v>
      </c>
      <c r="M14" s="34"/>
      <c r="N14" s="6"/>
    </row>
    <row r="15" spans="1:19" ht="21" customHeight="1">
      <c r="A15" s="40">
        <f>Orçamento!D45</f>
        <v>3</v>
      </c>
      <c r="B15" s="677" t="str">
        <f>Orçamento!E45</f>
        <v>INFRA ESTRUTURA</v>
      </c>
      <c r="C15" s="677">
        <f>Orçamento!F59</f>
        <v>0</v>
      </c>
      <c r="D15" s="677">
        <f>Orçamento!G59</f>
        <v>0</v>
      </c>
      <c r="E15" s="677">
        <f>Orçamento!H59</f>
        <v>0</v>
      </c>
      <c r="F15" s="677">
        <f>Orçamento!I59</f>
        <v>0</v>
      </c>
      <c r="G15" s="677"/>
      <c r="H15" s="41">
        <f>Orçamento!K58</f>
        <v>0</v>
      </c>
      <c r="I15" s="42" t="e">
        <f t="shared" si="0"/>
        <v>#DIV/0!</v>
      </c>
      <c r="M15" s="34"/>
      <c r="N15" s="6"/>
    </row>
    <row r="16" spans="1:19" ht="21" customHeight="1">
      <c r="A16" s="40">
        <f>Orçamento!D59</f>
        <v>4</v>
      </c>
      <c r="B16" s="677" t="str">
        <f>Orçamento!E59</f>
        <v>SUPRA ESTRUTURA</v>
      </c>
      <c r="C16" s="677">
        <f>Orçamento!F79</f>
        <v>0</v>
      </c>
      <c r="D16" s="677">
        <f>Orçamento!G79</f>
        <v>0</v>
      </c>
      <c r="E16" s="677">
        <f>Orçamento!H79</f>
        <v>0</v>
      </c>
      <c r="F16" s="677">
        <f>Orçamento!I79</f>
        <v>0</v>
      </c>
      <c r="G16" s="677"/>
      <c r="H16" s="41">
        <f>Orçamento!K78</f>
        <v>0</v>
      </c>
      <c r="I16" s="42" t="e">
        <f t="shared" si="0"/>
        <v>#DIV/0!</v>
      </c>
      <c r="M16" s="34"/>
      <c r="N16" s="6"/>
    </row>
    <row r="17" spans="1:14" ht="21" customHeight="1">
      <c r="A17" s="40">
        <f>Orçamento!D79</f>
        <v>5</v>
      </c>
      <c r="B17" s="677" t="str">
        <f>Orçamento!E79</f>
        <v>IMPERMEABILIZAÇÃO E TRATAMENTOS</v>
      </c>
      <c r="C17" s="677">
        <f>Orçamento!F82</f>
        <v>0</v>
      </c>
      <c r="D17" s="677">
        <f>Orçamento!G82</f>
        <v>0</v>
      </c>
      <c r="E17" s="677">
        <f>Orçamento!H82</f>
        <v>0</v>
      </c>
      <c r="F17" s="677">
        <f>Orçamento!I82</f>
        <v>0</v>
      </c>
      <c r="G17" s="677"/>
      <c r="H17" s="41">
        <f>Orçamento!K81</f>
        <v>0</v>
      </c>
      <c r="I17" s="42" t="e">
        <f t="shared" si="0"/>
        <v>#DIV/0!</v>
      </c>
      <c r="M17" s="34"/>
      <c r="N17" s="6"/>
    </row>
    <row r="18" spans="1:14" ht="21" customHeight="1">
      <c r="A18" s="40">
        <f>Orçamento!D82</f>
        <v>6</v>
      </c>
      <c r="B18" s="677" t="str">
        <f>Orçamento!E82</f>
        <v>ALVENARIAS E VEDAÇÕES</v>
      </c>
      <c r="C18" s="677">
        <f>Orçamento!F90</f>
        <v>0</v>
      </c>
      <c r="D18" s="677">
        <f>Orçamento!G90</f>
        <v>0</v>
      </c>
      <c r="E18" s="677">
        <f>Orçamento!H90</f>
        <v>0</v>
      </c>
      <c r="F18" s="677">
        <f>Orçamento!I90</f>
        <v>0</v>
      </c>
      <c r="G18" s="677"/>
      <c r="H18" s="41">
        <f>Orçamento!K89</f>
        <v>0</v>
      </c>
      <c r="I18" s="42" t="e">
        <f t="shared" si="0"/>
        <v>#DIV/0!</v>
      </c>
      <c r="M18" s="34"/>
      <c r="N18" s="6"/>
    </row>
    <row r="19" spans="1:14" ht="21" customHeight="1">
      <c r="A19" s="40">
        <f>Orçamento!D90</f>
        <v>7</v>
      </c>
      <c r="B19" s="677" t="str">
        <f>Orçamento!E90</f>
        <v>REVESTIMENTOS</v>
      </c>
      <c r="C19" s="677">
        <f>Orçamento!F109</f>
        <v>0</v>
      </c>
      <c r="D19" s="677">
        <f>Orçamento!G109</f>
        <v>0</v>
      </c>
      <c r="E19" s="677">
        <f>Orçamento!H109</f>
        <v>0</v>
      </c>
      <c r="F19" s="677">
        <f>Orçamento!I109</f>
        <v>0</v>
      </c>
      <c r="G19" s="677"/>
      <c r="H19" s="41">
        <f>Orçamento!K108</f>
        <v>0</v>
      </c>
      <c r="I19" s="42" t="e">
        <f t="shared" si="0"/>
        <v>#DIV/0!</v>
      </c>
      <c r="M19" s="34"/>
      <c r="N19" s="6"/>
    </row>
    <row r="20" spans="1:14" ht="21" customHeight="1">
      <c r="A20" s="40">
        <f>Orçamento!D109</f>
        <v>8</v>
      </c>
      <c r="B20" s="677" t="str">
        <f>Orçamento!E109</f>
        <v>COBERTURA</v>
      </c>
      <c r="C20" s="677">
        <f>Orçamento!F118</f>
        <v>0</v>
      </c>
      <c r="D20" s="677">
        <f>Orçamento!G118</f>
        <v>0</v>
      </c>
      <c r="E20" s="677">
        <f>Orçamento!H118</f>
        <v>0</v>
      </c>
      <c r="F20" s="677">
        <f>Orçamento!I118</f>
        <v>0</v>
      </c>
      <c r="G20" s="677"/>
      <c r="H20" s="41">
        <f>Orçamento!K117</f>
        <v>0</v>
      </c>
      <c r="I20" s="42" t="e">
        <f t="shared" si="0"/>
        <v>#DIV/0!</v>
      </c>
      <c r="M20" s="34"/>
      <c r="N20" s="6"/>
    </row>
    <row r="21" spans="1:14" ht="21" customHeight="1">
      <c r="A21" s="40">
        <f>Orçamento!D118</f>
        <v>9</v>
      </c>
      <c r="B21" s="677" t="str">
        <f>Orçamento!E118</f>
        <v>ESQUADRIAS</v>
      </c>
      <c r="C21" s="677">
        <f>Orçamento!F129</f>
        <v>0</v>
      </c>
      <c r="D21" s="677">
        <f>Orçamento!G129</f>
        <v>0</v>
      </c>
      <c r="E21" s="677">
        <f>Orçamento!H129</f>
        <v>0</v>
      </c>
      <c r="F21" s="677">
        <f>Orçamento!I129</f>
        <v>0</v>
      </c>
      <c r="G21" s="677"/>
      <c r="H21" s="41">
        <f>Orçamento!K128</f>
        <v>0</v>
      </c>
      <c r="I21" s="42" t="e">
        <f t="shared" si="0"/>
        <v>#DIV/0!</v>
      </c>
      <c r="M21" s="34"/>
      <c r="N21" s="6"/>
    </row>
    <row r="22" spans="1:14" ht="21" customHeight="1">
      <c r="A22" s="40">
        <f>Orçamento!D129</f>
        <v>10</v>
      </c>
      <c r="B22" s="677" t="str">
        <f>Orçamento!E129</f>
        <v>PISOS, RODAPÉS E SOLEIRAS</v>
      </c>
      <c r="C22" s="677">
        <f>Orçamento!F139</f>
        <v>0</v>
      </c>
      <c r="D22" s="677">
        <f>Orçamento!G139</f>
        <v>0</v>
      </c>
      <c r="E22" s="677">
        <f>Orçamento!H139</f>
        <v>0</v>
      </c>
      <c r="F22" s="677">
        <f>Orçamento!I139</f>
        <v>0</v>
      </c>
      <c r="G22" s="677"/>
      <c r="H22" s="41">
        <f>Orçamento!K138</f>
        <v>0</v>
      </c>
      <c r="I22" s="42" t="e">
        <f t="shared" si="0"/>
        <v>#DIV/0!</v>
      </c>
      <c r="M22" s="34"/>
      <c r="N22" s="6"/>
    </row>
    <row r="23" spans="1:14" ht="21" customHeight="1">
      <c r="A23" s="40">
        <f>Orçamento!D139</f>
        <v>11</v>
      </c>
      <c r="B23" s="677" t="str">
        <f>Orçamento!E139</f>
        <v>PINTURA</v>
      </c>
      <c r="C23" s="677" t="e">
        <f>Orçamento!#REF!</f>
        <v>#REF!</v>
      </c>
      <c r="D23" s="677" t="e">
        <f>Orçamento!#REF!</f>
        <v>#REF!</v>
      </c>
      <c r="E23" s="677" t="e">
        <f>Orçamento!#REF!</f>
        <v>#REF!</v>
      </c>
      <c r="F23" s="677" t="e">
        <f>Orçamento!#REF!</f>
        <v>#REF!</v>
      </c>
      <c r="G23" s="677"/>
      <c r="H23" s="41">
        <f>Orçamento!K156</f>
        <v>0</v>
      </c>
      <c r="I23" s="42" t="e">
        <f t="shared" si="0"/>
        <v>#DIV/0!</v>
      </c>
      <c r="M23" s="34"/>
      <c r="N23" s="6"/>
    </row>
    <row r="24" spans="1:14" ht="21" customHeight="1">
      <c r="A24" s="40">
        <f>Orçamento!D157</f>
        <v>12</v>
      </c>
      <c r="B24" s="677" t="str">
        <f>Orçamento!E157</f>
        <v>LOUÇAS, METAIS E ACESSÓRIOS</v>
      </c>
      <c r="C24" s="677">
        <f>Orçamento!F157</f>
        <v>0</v>
      </c>
      <c r="D24" s="677">
        <f>Orçamento!G157</f>
        <v>0</v>
      </c>
      <c r="E24" s="677">
        <f>Orçamento!H157</f>
        <v>0</v>
      </c>
      <c r="F24" s="677">
        <f>Orçamento!I157</f>
        <v>0</v>
      </c>
      <c r="G24" s="677"/>
      <c r="H24" s="41">
        <f>Orçamento!K181</f>
        <v>0</v>
      </c>
      <c r="I24" s="42" t="e">
        <f t="shared" si="0"/>
        <v>#DIV/0!</v>
      </c>
      <c r="M24" s="34"/>
      <c r="N24" s="6"/>
    </row>
    <row r="25" spans="1:14" ht="21" customHeight="1">
      <c r="A25" s="40">
        <f>Orçamento!D182</f>
        <v>13</v>
      </c>
      <c r="B25" s="677" t="str">
        <f>Orçamento!E182</f>
        <v>INSTALAÇÕES ELÉTRICAS</v>
      </c>
      <c r="C25" s="677">
        <f>Orçamento!F182</f>
        <v>0</v>
      </c>
      <c r="D25" s="677">
        <f>Orçamento!G182</f>
        <v>0</v>
      </c>
      <c r="E25" s="677">
        <f>Orçamento!H182</f>
        <v>0</v>
      </c>
      <c r="F25" s="677">
        <f>Orçamento!I182</f>
        <v>0</v>
      </c>
      <c r="G25" s="677"/>
      <c r="H25" s="41">
        <f>Orçamento!K213</f>
        <v>0</v>
      </c>
      <c r="I25" s="42" t="e">
        <f t="shared" si="0"/>
        <v>#DIV/0!</v>
      </c>
      <c r="M25" s="34"/>
      <c r="N25" s="6"/>
    </row>
    <row r="26" spans="1:14" ht="21" customHeight="1">
      <c r="A26" s="40">
        <f>Orçamento!D214</f>
        <v>14</v>
      </c>
      <c r="B26" s="677" t="str">
        <f>Orçamento!E214</f>
        <v>INSTALAÇÕES ELÉTRICAS DE CABEAMENTO DE LÓGICA E TELEFONIA</v>
      </c>
      <c r="C26" s="677" t="e">
        <f>Orçamento!#REF!</f>
        <v>#REF!</v>
      </c>
      <c r="D26" s="677" t="e">
        <f>Orçamento!#REF!</f>
        <v>#REF!</v>
      </c>
      <c r="E26" s="677" t="e">
        <f>Orçamento!#REF!</f>
        <v>#REF!</v>
      </c>
      <c r="F26" s="677" t="e">
        <f>Orçamento!#REF!</f>
        <v>#REF!</v>
      </c>
      <c r="G26" s="677"/>
      <c r="H26" s="41">
        <f>Orçamento!K226</f>
        <v>0</v>
      </c>
      <c r="I26" s="42" t="e">
        <f t="shared" si="0"/>
        <v>#DIV/0!</v>
      </c>
      <c r="M26" s="34"/>
      <c r="N26" s="6"/>
    </row>
    <row r="27" spans="1:14" ht="21" customHeight="1">
      <c r="A27" s="40">
        <f>Orçamento!D227</f>
        <v>15</v>
      </c>
      <c r="B27" s="677" t="str">
        <f>Orçamento!E227</f>
        <v>INSTALAÇÕES HIDRÁULICAS</v>
      </c>
      <c r="C27" s="677" t="e">
        <f>Orçamento!#REF!</f>
        <v>#REF!</v>
      </c>
      <c r="D27" s="677" t="e">
        <f>Orçamento!#REF!</f>
        <v>#REF!</v>
      </c>
      <c r="E27" s="677" t="e">
        <f>Orçamento!#REF!</f>
        <v>#REF!</v>
      </c>
      <c r="F27" s="677" t="e">
        <f>Orçamento!#REF!</f>
        <v>#REF!</v>
      </c>
      <c r="G27" s="677"/>
      <c r="H27" s="41">
        <f>Orçamento!K255</f>
        <v>0</v>
      </c>
      <c r="I27" s="42" t="e">
        <f t="shared" si="0"/>
        <v>#DIV/0!</v>
      </c>
      <c r="M27" s="34"/>
      <c r="N27" s="6"/>
    </row>
    <row r="28" spans="1:14" ht="21" customHeight="1">
      <c r="A28" s="40">
        <f>Orçamento!D256</f>
        <v>16</v>
      </c>
      <c r="B28" s="677" t="str">
        <f>Orçamento!E256</f>
        <v>DRENOS DE AR CONDICIONADO LIGADO A REDE DE AGUA PLUVIAL</v>
      </c>
      <c r="C28" s="677" t="e">
        <f>Orçamento!#REF!</f>
        <v>#REF!</v>
      </c>
      <c r="D28" s="677" t="e">
        <f>Orçamento!#REF!</f>
        <v>#REF!</v>
      </c>
      <c r="E28" s="677" t="e">
        <f>Orçamento!#REF!</f>
        <v>#REF!</v>
      </c>
      <c r="F28" s="677" t="e">
        <f>Orçamento!#REF!</f>
        <v>#REF!</v>
      </c>
      <c r="G28" s="677"/>
      <c r="H28" s="41">
        <f>Orçamento!K261</f>
        <v>0</v>
      </c>
      <c r="I28" s="42" t="e">
        <f t="shared" si="0"/>
        <v>#DIV/0!</v>
      </c>
      <c r="M28" s="34"/>
      <c r="N28" s="6"/>
    </row>
    <row r="29" spans="1:14" ht="21" customHeight="1">
      <c r="A29" s="40">
        <f>Orçamento!D262</f>
        <v>17</v>
      </c>
      <c r="B29" s="677" t="str">
        <f>Orçamento!E262</f>
        <v>INSTALAÇÕES SANITÁRIAS</v>
      </c>
      <c r="C29" s="677" t="e">
        <f>Orçamento!#REF!</f>
        <v>#REF!</v>
      </c>
      <c r="D29" s="677" t="e">
        <f>Orçamento!#REF!</f>
        <v>#REF!</v>
      </c>
      <c r="E29" s="677" t="e">
        <f>Orçamento!#REF!</f>
        <v>#REF!</v>
      </c>
      <c r="F29" s="677" t="e">
        <f>Orçamento!#REF!</f>
        <v>#REF!</v>
      </c>
      <c r="G29" s="677"/>
      <c r="H29" s="41">
        <f>Orçamento!K294</f>
        <v>0</v>
      </c>
      <c r="I29" s="42" t="e">
        <f t="shared" si="0"/>
        <v>#DIV/0!</v>
      </c>
      <c r="M29" s="34"/>
      <c r="N29" s="6"/>
    </row>
    <row r="30" spans="1:14" ht="21" customHeight="1">
      <c r="A30" s="40">
        <f>Orçamento!D295</f>
        <v>18</v>
      </c>
      <c r="B30" s="677" t="str">
        <f>Orçamento!E295</f>
        <v>INSTALAÇÕES PLUVIAIS</v>
      </c>
      <c r="C30" s="677" t="e">
        <f>Orçamento!#REF!</f>
        <v>#REF!</v>
      </c>
      <c r="D30" s="677" t="e">
        <f>Orçamento!#REF!</f>
        <v>#REF!</v>
      </c>
      <c r="E30" s="677" t="e">
        <f>Orçamento!#REF!</f>
        <v>#REF!</v>
      </c>
      <c r="F30" s="677" t="e">
        <f>Orçamento!#REF!</f>
        <v>#REF!</v>
      </c>
      <c r="G30" s="677"/>
      <c r="H30" s="41">
        <f>Orçamento!K302</f>
        <v>0</v>
      </c>
      <c r="I30" s="42" t="e">
        <f t="shared" si="0"/>
        <v>#DIV/0!</v>
      </c>
      <c r="M30" s="34"/>
      <c r="N30" s="6"/>
    </row>
    <row r="31" spans="1:14" ht="21" customHeight="1">
      <c r="A31" s="40">
        <f>Orçamento!D303</f>
        <v>19</v>
      </c>
      <c r="B31" s="677" t="str">
        <f>Orçamento!E303</f>
        <v>CLIMATIZAÇÃO</v>
      </c>
      <c r="C31" s="677" t="e">
        <f>Orçamento!#REF!</f>
        <v>#REF!</v>
      </c>
      <c r="D31" s="677" t="e">
        <f>Orçamento!#REF!</f>
        <v>#REF!</v>
      </c>
      <c r="E31" s="677" t="e">
        <f>Orçamento!#REF!</f>
        <v>#REF!</v>
      </c>
      <c r="F31" s="677" t="e">
        <f>Orçamento!#REF!</f>
        <v>#REF!</v>
      </c>
      <c r="G31" s="677"/>
      <c r="H31" s="41">
        <f>Orçamento!K308</f>
        <v>0</v>
      </c>
      <c r="I31" s="42" t="e">
        <f t="shared" si="0"/>
        <v>#DIV/0!</v>
      </c>
      <c r="M31" s="34"/>
      <c r="N31" s="6"/>
    </row>
    <row r="32" spans="1:14" ht="21" customHeight="1">
      <c r="A32" s="40">
        <f>Orçamento!D309</f>
        <v>20</v>
      </c>
      <c r="B32" s="677" t="str">
        <f>Orçamento!E309</f>
        <v>SERVIÇOS COMPLEMENTARES</v>
      </c>
      <c r="C32" s="677" t="e">
        <f>Orçamento!#REF!</f>
        <v>#REF!</v>
      </c>
      <c r="D32" s="677" t="e">
        <f>Orçamento!#REF!</f>
        <v>#REF!</v>
      </c>
      <c r="E32" s="677" t="e">
        <f>Orçamento!#REF!</f>
        <v>#REF!</v>
      </c>
      <c r="F32" s="677" t="e">
        <f>Orçamento!#REF!</f>
        <v>#REF!</v>
      </c>
      <c r="G32" s="677"/>
      <c r="H32" s="41">
        <f>Orçamento!K311</f>
        <v>0</v>
      </c>
      <c r="I32" s="42" t="e">
        <f t="shared" si="0"/>
        <v>#DIV/0!</v>
      </c>
      <c r="M32" s="34"/>
      <c r="N32" s="6"/>
    </row>
    <row r="33" spans="1:14" ht="21" customHeight="1">
      <c r="A33" s="40">
        <f>Orçamento!D312</f>
        <v>21</v>
      </c>
      <c r="B33" s="677" t="str">
        <f>Orçamento!E312</f>
        <v>ÁREAS EXTERNAS E PAVIMENTAÇÕES</v>
      </c>
      <c r="C33" s="677" t="e">
        <f>Orçamento!#REF!</f>
        <v>#REF!</v>
      </c>
      <c r="D33" s="677" t="e">
        <f>Orçamento!#REF!</f>
        <v>#REF!</v>
      </c>
      <c r="E33" s="677" t="e">
        <f>Orçamento!#REF!</f>
        <v>#REF!</v>
      </c>
      <c r="F33" s="677" t="e">
        <f>Orçamento!#REF!</f>
        <v>#REF!</v>
      </c>
      <c r="G33" s="677"/>
      <c r="H33" s="41">
        <f>Orçamento!K326</f>
        <v>0</v>
      </c>
      <c r="I33" s="42" t="e">
        <f t="shared" si="0"/>
        <v>#DIV/0!</v>
      </c>
      <c r="M33" s="34"/>
      <c r="N33" s="6"/>
    </row>
    <row r="34" spans="1:14" ht="21" customHeight="1">
      <c r="A34" s="40">
        <f>Orçamento!D327</f>
        <v>22</v>
      </c>
      <c r="B34" s="677" t="str">
        <f>Orçamento!E327</f>
        <v>LIMPEZAS</v>
      </c>
      <c r="C34" s="677" t="e">
        <f>Orçamento!#REF!</f>
        <v>#REF!</v>
      </c>
      <c r="D34" s="677" t="e">
        <f>Orçamento!#REF!</f>
        <v>#REF!</v>
      </c>
      <c r="E34" s="677" t="e">
        <f>Orçamento!#REF!</f>
        <v>#REF!</v>
      </c>
      <c r="F34" s="677" t="e">
        <f>Orçamento!#REF!</f>
        <v>#REF!</v>
      </c>
      <c r="G34" s="677"/>
      <c r="H34" s="41">
        <f>Orçamento!K339</f>
        <v>0</v>
      </c>
      <c r="I34" s="42" t="e">
        <f t="shared" si="0"/>
        <v>#DIV/0!</v>
      </c>
      <c r="M34" s="34"/>
      <c r="N34" s="6"/>
    </row>
    <row r="35" spans="1:14" ht="21" customHeight="1">
      <c r="A35" s="43">
        <f>Orçamento!D340</f>
        <v>23</v>
      </c>
      <c r="B35" s="686" t="str">
        <f>Orçamento!E340</f>
        <v>INSTALAÇÕES DE PREVENÇÃO E COMBATE À INCÊNDIO E PÂNICO</v>
      </c>
      <c r="C35" s="686" t="e">
        <f>Orçamento!#REF!</f>
        <v>#REF!</v>
      </c>
      <c r="D35" s="686" t="e">
        <f>Orçamento!#REF!</f>
        <v>#REF!</v>
      </c>
      <c r="E35" s="686" t="e">
        <f>Orçamento!#REF!</f>
        <v>#REF!</v>
      </c>
      <c r="F35" s="686" t="e">
        <f>Orçamento!#REF!</f>
        <v>#REF!</v>
      </c>
      <c r="G35" s="686"/>
      <c r="H35" s="44">
        <f>Orçamento!K351</f>
        <v>0</v>
      </c>
      <c r="I35" s="45" t="e">
        <f t="shared" si="0"/>
        <v>#DIV/0!</v>
      </c>
      <c r="M35" s="34"/>
      <c r="N35" s="6"/>
    </row>
    <row r="36" spans="1:14" s="48" customFormat="1" ht="25.5" customHeight="1">
      <c r="A36" s="687" t="s">
        <v>149</v>
      </c>
      <c r="B36" s="688"/>
      <c r="C36" s="688"/>
      <c r="D36" s="688"/>
      <c r="E36" s="688"/>
      <c r="F36" s="688"/>
      <c r="G36" s="688">
        <f>SUM(H13:H35)</f>
        <v>0</v>
      </c>
      <c r="H36" s="46">
        <f>SUM(H13:H35)</f>
        <v>0</v>
      </c>
      <c r="I36" s="47" t="e">
        <f>SUM(I13:I35)</f>
        <v>#DIV/0!</v>
      </c>
      <c r="M36" s="49"/>
    </row>
    <row r="37" spans="1:14" ht="20.85" customHeight="1">
      <c r="A37" s="38"/>
      <c r="B37" s="38"/>
      <c r="C37" s="38"/>
      <c r="D37" s="38"/>
      <c r="E37" s="38"/>
      <c r="F37" s="38"/>
      <c r="G37" s="38"/>
      <c r="H37" s="38"/>
      <c r="I37" s="38"/>
    </row>
    <row r="38" spans="1:14" ht="20.85" customHeight="1">
      <c r="A38" s="38"/>
      <c r="B38" s="38"/>
      <c r="C38" s="38"/>
      <c r="D38" s="38"/>
      <c r="E38" s="38"/>
      <c r="F38" s="38"/>
      <c r="G38" s="38"/>
      <c r="H38" s="38"/>
      <c r="I38" s="38"/>
    </row>
    <row r="39" spans="1:14" ht="20.85" customHeight="1">
      <c r="A39" s="38"/>
      <c r="B39" s="38"/>
      <c r="C39" s="38"/>
      <c r="D39" s="38"/>
      <c r="E39" s="38"/>
      <c r="F39" s="38"/>
      <c r="G39" s="38"/>
      <c r="H39" s="38"/>
      <c r="I39" s="38"/>
    </row>
  </sheetData>
  <mergeCells count="31">
    <mergeCell ref="B32:G32"/>
    <mergeCell ref="B33:G33"/>
    <mergeCell ref="B34:G34"/>
    <mergeCell ref="B35:G35"/>
    <mergeCell ref="A36:G36"/>
    <mergeCell ref="B25:G25"/>
    <mergeCell ref="B26:G26"/>
    <mergeCell ref="B27:G27"/>
    <mergeCell ref="B28:G28"/>
    <mergeCell ref="B29:G29"/>
    <mergeCell ref="O3:P3"/>
    <mergeCell ref="L5:Q5"/>
    <mergeCell ref="S5:S6"/>
    <mergeCell ref="R5:R6"/>
    <mergeCell ref="L7:S7"/>
    <mergeCell ref="B31:G31"/>
    <mergeCell ref="A11:I11"/>
    <mergeCell ref="B12:G12"/>
    <mergeCell ref="B23:G23"/>
    <mergeCell ref="B24:G24"/>
    <mergeCell ref="B30:G30"/>
    <mergeCell ref="B18:G18"/>
    <mergeCell ref="B19:G19"/>
    <mergeCell ref="B20:G20"/>
    <mergeCell ref="B21:G21"/>
    <mergeCell ref="B22:G22"/>
    <mergeCell ref="B13:G13"/>
    <mergeCell ref="B14:G14"/>
    <mergeCell ref="B15:G15"/>
    <mergeCell ref="B16:G16"/>
    <mergeCell ref="B17:G17"/>
  </mergeCells>
  <printOptions horizontalCentered="1"/>
  <pageMargins left="0.25" right="0.25" top="0.75" bottom="0.75" header="0.3" footer="0.3"/>
  <pageSetup paperSize="9" scale="66" fitToHeight="0" orientation="portrait" r:id="rId1"/>
  <headerFooter>
    <oddFooter>&amp;L&amp;A&amp;C&amp;"-,Negrito"Lorrane Jatobá de Almeida&amp;"-,Regular"
 Arquiteta e Urbanista
CAU 00A1868934&amp;RPágina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outlinePr summaryBelow="0"/>
    <pageSetUpPr fitToPage="1"/>
  </sheetPr>
  <dimension ref="A1:DH379"/>
  <sheetViews>
    <sheetView showGridLines="0" showZeros="0" view="pageBreakPreview" zoomScaleNormal="100" zoomScaleSheetLayoutView="100" workbookViewId="0"/>
  </sheetViews>
  <sheetFormatPr defaultRowHeight="15"/>
  <cols>
    <col min="1" max="1" width="12.7109375" style="33" customWidth="1"/>
    <col min="2" max="2" width="14" style="33" bestFit="1" customWidth="1"/>
    <col min="3" max="3" width="14.7109375" style="33" customWidth="1"/>
    <col min="4" max="4" width="8.7109375" style="111" customWidth="1"/>
    <col min="5" max="5" width="90.7109375" style="112" customWidth="1"/>
    <col min="6" max="6" width="13.7109375" style="33" customWidth="1"/>
    <col min="7" max="7" width="13.7109375" style="933" customWidth="1"/>
    <col min="8" max="8" width="13.7109375" style="34" customWidth="1"/>
    <col min="9" max="9" width="14.7109375" style="940" customWidth="1"/>
    <col min="10" max="10" width="14.7109375" style="33" customWidth="1"/>
    <col min="11" max="11" width="15.7109375" style="933" customWidth="1"/>
    <col min="12" max="12" width="24.7109375" style="638" customWidth="1"/>
    <col min="13" max="13" width="11" style="72" bestFit="1" customWidth="1"/>
    <col min="14" max="14" width="15.5703125" style="72" bestFit="1" customWidth="1"/>
    <col min="15" max="15" width="57.85546875" style="72" customWidth="1"/>
    <col min="16" max="68" width="9.140625" style="72"/>
    <col min="69" max="112" width="9.140625" style="33"/>
    <col min="113" max="16384" width="9.140625" style="38"/>
  </cols>
  <sheetData>
    <row r="1" spans="1:112" ht="18" customHeight="1">
      <c r="A1" s="36"/>
      <c r="B1" s="36"/>
      <c r="C1" s="36"/>
      <c r="D1" s="36"/>
      <c r="E1" s="634"/>
      <c r="F1" s="39"/>
      <c r="G1" s="128"/>
      <c r="H1" s="39"/>
      <c r="I1" s="132"/>
      <c r="J1" s="39"/>
      <c r="K1" s="127"/>
      <c r="M1" s="50">
        <f>N4</f>
        <v>0</v>
      </c>
      <c r="N1" s="50"/>
      <c r="O1" s="50"/>
      <c r="P1" s="50"/>
      <c r="Q1" s="50"/>
      <c r="R1" s="50"/>
      <c r="S1" s="50"/>
      <c r="T1" s="50"/>
      <c r="U1" s="50"/>
      <c r="V1" s="50"/>
      <c r="W1" s="50"/>
    </row>
    <row r="2" spans="1:112" ht="18" customHeight="1">
      <c r="A2" s="635"/>
      <c r="B2" s="36"/>
      <c r="C2" s="36"/>
      <c r="D2" s="133" t="s">
        <v>156</v>
      </c>
      <c r="E2" s="127" t="str">
        <f>Resumo!D2</f>
        <v>Construção da Capela Mortuária da Zona Leste</v>
      </c>
      <c r="F2" s="39"/>
      <c r="G2" s="127"/>
      <c r="H2" s="133" t="s">
        <v>677</v>
      </c>
      <c r="I2" s="134">
        <f>Resumo!I2</f>
        <v>0</v>
      </c>
      <c r="J2" s="39"/>
      <c r="K2" s="127"/>
      <c r="M2" s="50"/>
      <c r="N2" s="50"/>
      <c r="O2" s="50"/>
      <c r="P2" s="50"/>
      <c r="Q2" s="50"/>
      <c r="R2" s="50"/>
      <c r="S2" s="50"/>
      <c r="T2" s="50"/>
      <c r="U2" s="50"/>
      <c r="V2" s="50"/>
      <c r="W2" s="50"/>
    </row>
    <row r="3" spans="1:112" s="39" customFormat="1" ht="18" customHeight="1">
      <c r="A3" s="635"/>
      <c r="B3" s="36"/>
      <c r="C3" s="36"/>
      <c r="D3" s="133" t="s">
        <v>103</v>
      </c>
      <c r="E3" s="127" t="str">
        <f>Resumo!D3</f>
        <v>R. São Francisco de Assis, Lote A.C., Área Comunitária</v>
      </c>
      <c r="G3" s="127"/>
      <c r="H3" s="133" t="s">
        <v>678</v>
      </c>
      <c r="I3" s="134">
        <f>Resumo!I3</f>
        <v>87.9</v>
      </c>
      <c r="K3" s="127"/>
      <c r="L3" s="638"/>
      <c r="M3" s="636"/>
      <c r="N3" s="636"/>
      <c r="O3" s="636"/>
      <c r="P3" s="36"/>
      <c r="Q3" s="634"/>
      <c r="R3" s="54"/>
      <c r="S3" s="124"/>
      <c r="U3" s="125"/>
      <c r="V3" s="633"/>
      <c r="W3" s="126"/>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row>
    <row r="4" spans="1:112" s="39" customFormat="1" ht="18" customHeight="1">
      <c r="A4" s="635"/>
      <c r="B4" s="135"/>
      <c r="C4" s="36"/>
      <c r="D4" s="133" t="s">
        <v>679</v>
      </c>
      <c r="E4" s="127" t="str">
        <f>Resumo!D4</f>
        <v>Vila Bela</v>
      </c>
      <c r="G4" s="127"/>
      <c r="H4" s="133" t="s">
        <v>680</v>
      </c>
      <c r="I4" s="134">
        <f>Resumo!I4</f>
        <v>0</v>
      </c>
      <c r="K4" s="57"/>
      <c r="L4" s="638"/>
      <c r="M4" s="127"/>
      <c r="R4" s="636"/>
      <c r="S4" s="128"/>
      <c r="T4" s="56"/>
      <c r="U4" s="125"/>
      <c r="V4" s="633"/>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row>
    <row r="5" spans="1:112" s="39" customFormat="1" ht="18" customHeight="1">
      <c r="A5" s="36"/>
      <c r="B5" s="135"/>
      <c r="C5" s="36"/>
      <c r="D5" s="133" t="s">
        <v>681</v>
      </c>
      <c r="E5" s="127" t="str">
        <f>Resumo!D5</f>
        <v>Sorriso - MT</v>
      </c>
      <c r="G5" s="127"/>
      <c r="I5" s="127"/>
      <c r="K5" s="127"/>
      <c r="L5" s="638"/>
      <c r="M5" s="127"/>
      <c r="P5" s="36"/>
      <c r="Q5" s="129"/>
      <c r="S5" s="56"/>
      <c r="T5" s="56"/>
      <c r="U5" s="125"/>
      <c r="V5" s="633"/>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row>
    <row r="6" spans="1:112" s="39" customFormat="1" ht="18" customHeight="1">
      <c r="A6" s="36"/>
      <c r="B6" s="36"/>
      <c r="C6" s="276"/>
      <c r="D6" s="136"/>
      <c r="E6" s="127"/>
      <c r="F6" s="38"/>
      <c r="G6" s="134"/>
      <c r="H6" s="133" t="s">
        <v>230</v>
      </c>
      <c r="I6" s="137">
        <f>'BDI - Serviços'!I22</f>
        <v>0.29310000000000003</v>
      </c>
      <c r="J6" s="61"/>
      <c r="K6" s="134"/>
      <c r="L6" s="638"/>
      <c r="M6" s="54"/>
      <c r="N6" s="130"/>
      <c r="O6" s="130"/>
      <c r="P6" s="36"/>
      <c r="Q6" s="634"/>
      <c r="S6" s="56"/>
      <c r="T6" s="56"/>
      <c r="U6" s="131"/>
      <c r="V6" s="61"/>
      <c r="W6" s="61"/>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row>
    <row r="7" spans="1:112" s="39" customFormat="1" ht="18" customHeight="1">
      <c r="A7" s="36"/>
      <c r="B7" s="36"/>
      <c r="C7" s="276"/>
      <c r="D7" s="133" t="s">
        <v>683</v>
      </c>
      <c r="E7" s="127">
        <f>Resumo!D7</f>
        <v>0</v>
      </c>
      <c r="F7" s="38"/>
      <c r="G7" s="134"/>
      <c r="H7" s="133" t="s">
        <v>231</v>
      </c>
      <c r="I7" s="137">
        <f>'BDI - Equipamentos'!I22</f>
        <v>0.1278</v>
      </c>
      <c r="J7" s="636"/>
      <c r="K7" s="134"/>
      <c r="L7" s="638"/>
      <c r="M7" s="636"/>
      <c r="N7" s="130"/>
      <c r="O7" s="130"/>
      <c r="P7" s="36"/>
      <c r="Q7" s="636"/>
      <c r="R7" s="636"/>
      <c r="S7" s="56"/>
      <c r="T7" s="56"/>
      <c r="U7" s="125"/>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row>
    <row r="8" spans="1:112" ht="18" customHeight="1">
      <c r="A8" s="36"/>
      <c r="B8" s="36"/>
      <c r="C8" s="276"/>
      <c r="D8" s="133"/>
      <c r="E8" s="634"/>
      <c r="F8" s="38"/>
      <c r="G8" s="134"/>
      <c r="H8" s="133" t="s">
        <v>3</v>
      </c>
      <c r="I8" s="138">
        <f>Resumo!H8</f>
        <v>44865</v>
      </c>
      <c r="J8" s="636"/>
      <c r="K8" s="134"/>
      <c r="M8" s="636"/>
      <c r="N8" s="636"/>
      <c r="O8" s="636"/>
      <c r="P8" s="36"/>
      <c r="Q8" s="634"/>
      <c r="R8" s="38"/>
      <c r="S8" s="56"/>
      <c r="T8" s="56"/>
      <c r="U8" s="123"/>
      <c r="V8" s="636"/>
      <c r="W8" s="56"/>
    </row>
    <row r="9" spans="1:112" ht="18" customHeight="1">
      <c r="A9" s="36"/>
      <c r="B9" s="36"/>
      <c r="C9" s="36"/>
      <c r="D9" s="36"/>
      <c r="E9" s="634"/>
      <c r="F9" s="38"/>
      <c r="G9" s="134"/>
      <c r="H9" s="124" t="s">
        <v>4</v>
      </c>
      <c r="I9" s="138" t="str">
        <f>Resumo!H9</f>
        <v>SINAPI 09/2022 - DESONERADO</v>
      </c>
      <c r="J9" s="636"/>
      <c r="K9" s="134"/>
      <c r="M9" s="636"/>
      <c r="N9" s="636"/>
      <c r="O9" s="636"/>
      <c r="P9" s="36"/>
      <c r="Q9" s="634"/>
      <c r="R9" s="38"/>
      <c r="S9" s="56"/>
      <c r="T9" s="56"/>
      <c r="U9" s="123"/>
      <c r="V9" s="636"/>
      <c r="W9" s="56"/>
    </row>
    <row r="10" spans="1:112" ht="18" customHeight="1">
      <c r="A10" s="36"/>
      <c r="B10" s="36"/>
      <c r="C10" s="36"/>
      <c r="D10" s="36"/>
      <c r="E10" s="634"/>
      <c r="F10" s="38"/>
      <c r="G10" s="134"/>
      <c r="H10" s="38"/>
      <c r="I10" s="938"/>
      <c r="J10" s="636"/>
      <c r="K10" s="134"/>
      <c r="M10" s="636"/>
      <c r="N10" s="636"/>
      <c r="O10" s="636"/>
      <c r="P10" s="36"/>
      <c r="Q10" s="634"/>
      <c r="R10" s="38"/>
      <c r="S10" s="56"/>
      <c r="T10" s="56"/>
      <c r="U10" s="123"/>
      <c r="V10" s="636"/>
      <c r="W10" s="56"/>
    </row>
    <row r="11" spans="1:112" ht="18" customHeight="1">
      <c r="A11" s="697" t="s">
        <v>693</v>
      </c>
      <c r="B11" s="697"/>
      <c r="C11" s="697"/>
      <c r="D11" s="697"/>
      <c r="E11" s="697"/>
      <c r="F11" s="697"/>
      <c r="G11" s="697"/>
      <c r="H11" s="697"/>
      <c r="I11" s="697"/>
      <c r="J11" s="697"/>
      <c r="K11" s="697"/>
      <c r="M11" s="636"/>
      <c r="N11" s="636"/>
      <c r="O11" s="636"/>
      <c r="P11" s="36"/>
      <c r="Q11" s="634"/>
      <c r="R11" s="38"/>
      <c r="S11" s="56"/>
      <c r="T11" s="56"/>
      <c r="U11" s="123"/>
      <c r="V11" s="636"/>
      <c r="W11" s="56"/>
    </row>
    <row r="12" spans="1:112" ht="35.1" customHeight="1">
      <c r="A12" s="708" t="s">
        <v>669</v>
      </c>
      <c r="B12" s="709"/>
      <c r="C12" s="709"/>
      <c r="D12" s="709"/>
      <c r="E12" s="709"/>
      <c r="F12" s="709"/>
      <c r="G12" s="709"/>
      <c r="H12" s="709"/>
      <c r="I12" s="709"/>
      <c r="J12" s="709"/>
      <c r="K12" s="710"/>
    </row>
    <row r="13" spans="1:112" ht="18" customHeight="1">
      <c r="A13" s="714" t="s">
        <v>2</v>
      </c>
      <c r="B13" s="711" t="s">
        <v>111</v>
      </c>
      <c r="C13" s="711" t="s">
        <v>687</v>
      </c>
      <c r="D13" s="706" t="s">
        <v>0</v>
      </c>
      <c r="E13" s="711" t="s">
        <v>1</v>
      </c>
      <c r="F13" s="711" t="s">
        <v>688</v>
      </c>
      <c r="G13" s="705" t="s">
        <v>138</v>
      </c>
      <c r="H13" s="712" t="s">
        <v>689</v>
      </c>
      <c r="I13" s="706" t="s">
        <v>675</v>
      </c>
      <c r="J13" s="706"/>
      <c r="K13" s="707"/>
    </row>
    <row r="14" spans="1:112" ht="30">
      <c r="A14" s="714"/>
      <c r="B14" s="711"/>
      <c r="C14" s="711"/>
      <c r="D14" s="706"/>
      <c r="E14" s="711"/>
      <c r="F14" s="711"/>
      <c r="G14" s="705"/>
      <c r="H14" s="713" t="s">
        <v>102</v>
      </c>
      <c r="I14" s="462" t="s">
        <v>690</v>
      </c>
      <c r="J14" s="637" t="s">
        <v>691</v>
      </c>
      <c r="K14" s="73" t="s">
        <v>692</v>
      </c>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row>
    <row r="15" spans="1:112" s="62" customFormat="1">
      <c r="A15" s="74"/>
      <c r="B15" s="75"/>
      <c r="C15" s="76"/>
      <c r="D15" s="77">
        <v>1</v>
      </c>
      <c r="E15" s="78" t="s">
        <v>5</v>
      </c>
      <c r="F15" s="79"/>
      <c r="G15" s="80"/>
      <c r="H15" s="81"/>
      <c r="I15" s="463"/>
      <c r="J15" s="83"/>
      <c r="K15" s="84"/>
      <c r="L15" s="638"/>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row>
    <row r="16" spans="1:112" s="95" customFormat="1">
      <c r="A16" s="85"/>
      <c r="B16" s="86"/>
      <c r="C16" s="86"/>
      <c r="D16" s="87" t="s">
        <v>26</v>
      </c>
      <c r="E16" s="88" t="s">
        <v>5</v>
      </c>
      <c r="F16" s="89"/>
      <c r="G16" s="90"/>
      <c r="H16" s="87"/>
      <c r="I16" s="464"/>
      <c r="J16" s="89"/>
      <c r="K16" s="92"/>
      <c r="L16" s="638"/>
      <c r="M16" s="93"/>
      <c r="N16" s="94"/>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row>
    <row r="17" spans="1:68" s="486" customFormat="1" ht="60" customHeight="1">
      <c r="A17" s="609" t="s">
        <v>956</v>
      </c>
      <c r="B17" s="610" t="s">
        <v>790</v>
      </c>
      <c r="C17" s="610" t="s">
        <v>789</v>
      </c>
      <c r="D17" s="611" t="s">
        <v>655</v>
      </c>
      <c r="E17" s="612" t="str">
        <f>Composições!A12</f>
        <v>PLACA DE OBRA EM CHAPA DE ACO GALVANIZADO - Referência SINAPI (74209/1,1/2020)</v>
      </c>
      <c r="F17" s="610" t="s">
        <v>78</v>
      </c>
      <c r="G17" s="613">
        <v>6</v>
      </c>
      <c r="H17" s="481">
        <f>$I$6</f>
        <v>0.29310000000000003</v>
      </c>
      <c r="I17" s="482">
        <f>Composições!H24</f>
        <v>0</v>
      </c>
      <c r="J17" s="483">
        <f>I17*(1+H17)</f>
        <v>0</v>
      </c>
      <c r="K17" s="484">
        <f t="shared" ref="K17:K18" si="0">G17*J17</f>
        <v>0</v>
      </c>
      <c r="L17" s="614"/>
      <c r="M17" s="485"/>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c r="AQ17" s="485"/>
      <c r="AR17" s="485"/>
      <c r="AS17" s="485"/>
      <c r="AT17" s="485"/>
      <c r="AU17" s="485"/>
      <c r="AV17" s="485"/>
      <c r="AW17" s="485"/>
      <c r="AX17" s="485"/>
      <c r="AY17" s="485"/>
      <c r="AZ17" s="485"/>
      <c r="BA17" s="485"/>
      <c r="BB17" s="485"/>
      <c r="BC17" s="485"/>
      <c r="BD17" s="485"/>
      <c r="BE17" s="485"/>
      <c r="BF17" s="485"/>
      <c r="BG17" s="485"/>
      <c r="BH17" s="485"/>
      <c r="BI17" s="485"/>
      <c r="BJ17" s="485"/>
      <c r="BK17" s="485"/>
      <c r="BL17" s="485"/>
      <c r="BM17" s="485"/>
      <c r="BN17" s="485"/>
      <c r="BO17" s="485"/>
      <c r="BP17" s="485"/>
    </row>
    <row r="18" spans="1:68" s="62" customFormat="1" ht="60" customHeight="1">
      <c r="A18" s="639">
        <v>99059</v>
      </c>
      <c r="B18" s="640" t="s">
        <v>6</v>
      </c>
      <c r="C18" s="640" t="s">
        <v>789</v>
      </c>
      <c r="D18" s="117" t="s">
        <v>662</v>
      </c>
      <c r="E18" s="118" t="s">
        <v>245</v>
      </c>
      <c r="F18" s="640" t="s">
        <v>76</v>
      </c>
      <c r="G18" s="121">
        <f>'Memória de Calculo'!F200</f>
        <v>46.6</v>
      </c>
      <c r="H18" s="119">
        <f>$I$6</f>
        <v>0.29310000000000003</v>
      </c>
      <c r="I18" s="196"/>
      <c r="J18" s="120">
        <f>I18*(1+H18)</f>
        <v>0</v>
      </c>
      <c r="K18" s="122">
        <f t="shared" si="0"/>
        <v>0</v>
      </c>
      <c r="L18" s="695"/>
      <c r="M18" s="696"/>
      <c r="N18" s="696"/>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row>
    <row r="19" spans="1:68" s="486" customFormat="1" ht="60" customHeight="1">
      <c r="A19" s="615" t="s">
        <v>1054</v>
      </c>
      <c r="B19" s="616" t="s">
        <v>790</v>
      </c>
      <c r="C19" s="616" t="s">
        <v>789</v>
      </c>
      <c r="D19" s="617" t="s">
        <v>663</v>
      </c>
      <c r="E19" s="618" t="str">
        <f>Composições!A27</f>
        <v>ADMINISTRAÇÃO LOCAL PARA 6 MESES</v>
      </c>
      <c r="F19" s="616" t="s">
        <v>215</v>
      </c>
      <c r="G19" s="619">
        <v>1</v>
      </c>
      <c r="H19" s="620">
        <f>$I$6</f>
        <v>0.29310000000000003</v>
      </c>
      <c r="I19" s="621">
        <f>Composições!H33</f>
        <v>0</v>
      </c>
      <c r="J19" s="622">
        <f>I19*(1+H19)</f>
        <v>0</v>
      </c>
      <c r="K19" s="623">
        <f>G19*J19</f>
        <v>0</v>
      </c>
      <c r="L19" s="614"/>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c r="AQ19" s="485"/>
      <c r="AR19" s="485"/>
      <c r="AS19" s="485"/>
      <c r="AT19" s="485"/>
      <c r="AU19" s="485"/>
      <c r="AV19" s="485"/>
      <c r="AW19" s="485"/>
      <c r="AX19" s="485"/>
      <c r="AY19" s="485"/>
      <c r="AZ19" s="485"/>
      <c r="BA19" s="485"/>
      <c r="BB19" s="485"/>
      <c r="BC19" s="485"/>
      <c r="BD19" s="485"/>
      <c r="BE19" s="485"/>
      <c r="BF19" s="485"/>
      <c r="BG19" s="485"/>
      <c r="BH19" s="485"/>
      <c r="BI19" s="485"/>
      <c r="BJ19" s="485"/>
      <c r="BK19" s="485"/>
      <c r="BL19" s="485"/>
      <c r="BM19" s="485"/>
      <c r="BN19" s="485"/>
      <c r="BO19" s="485"/>
      <c r="BP19" s="485"/>
    </row>
    <row r="20" spans="1:68" s="95" customFormat="1">
      <c r="A20" s="85"/>
      <c r="B20" s="86"/>
      <c r="C20" s="86"/>
      <c r="D20" s="87" t="s">
        <v>29</v>
      </c>
      <c r="E20" s="88" t="s">
        <v>428</v>
      </c>
      <c r="F20" s="89"/>
      <c r="G20" s="90"/>
      <c r="H20" s="87"/>
      <c r="I20" s="91"/>
      <c r="J20" s="89">
        <f>I20*(1+H20)</f>
        <v>0</v>
      </c>
      <c r="K20" s="92"/>
      <c r="L20" s="638"/>
      <c r="M20" s="93"/>
      <c r="N20" s="94"/>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row>
    <row r="21" spans="1:68" s="62" customFormat="1" ht="60" customHeight="1">
      <c r="A21" s="639">
        <v>97622</v>
      </c>
      <c r="B21" s="640" t="s">
        <v>6</v>
      </c>
      <c r="C21" s="640" t="s">
        <v>789</v>
      </c>
      <c r="D21" s="117" t="s">
        <v>587</v>
      </c>
      <c r="E21" s="118" t="s">
        <v>549</v>
      </c>
      <c r="F21" s="640" t="s">
        <v>77</v>
      </c>
      <c r="G21" s="121">
        <v>40.409999999999997</v>
      </c>
      <c r="H21" s="119">
        <f t="shared" ref="H21:H30" si="1">$I$6</f>
        <v>0.29310000000000003</v>
      </c>
      <c r="I21" s="196"/>
      <c r="J21" s="120">
        <f>I21*(1+H21)</f>
        <v>0</v>
      </c>
      <c r="K21" s="122">
        <f>G21*J21</f>
        <v>0</v>
      </c>
      <c r="L21" s="638"/>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row>
    <row r="22" spans="1:68" s="62" customFormat="1" ht="60" customHeight="1">
      <c r="A22" s="639">
        <v>97647</v>
      </c>
      <c r="B22" s="640" t="s">
        <v>6</v>
      </c>
      <c r="C22" s="640" t="s">
        <v>789</v>
      </c>
      <c r="D22" s="117" t="s">
        <v>588</v>
      </c>
      <c r="E22" s="118" t="s">
        <v>509</v>
      </c>
      <c r="F22" s="640" t="s">
        <v>78</v>
      </c>
      <c r="G22" s="121">
        <v>41.26</v>
      </c>
      <c r="H22" s="119">
        <f t="shared" si="1"/>
        <v>0.29310000000000003</v>
      </c>
      <c r="I22" s="196"/>
      <c r="J22" s="120">
        <f t="shared" ref="J22:J30" si="2">I22*(1+H22)</f>
        <v>0</v>
      </c>
      <c r="K22" s="122">
        <f t="shared" ref="K22:K30" si="3">G22*J22</f>
        <v>0</v>
      </c>
      <c r="L22" s="638"/>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row>
    <row r="23" spans="1:68" s="62" customFormat="1" ht="60" customHeight="1">
      <c r="A23" s="639">
        <v>97650</v>
      </c>
      <c r="B23" s="640" t="s">
        <v>6</v>
      </c>
      <c r="C23" s="640" t="s">
        <v>789</v>
      </c>
      <c r="D23" s="117" t="s">
        <v>589</v>
      </c>
      <c r="E23" s="118" t="s">
        <v>510</v>
      </c>
      <c r="F23" s="640" t="s">
        <v>78</v>
      </c>
      <c r="G23" s="121">
        <v>41.26</v>
      </c>
      <c r="H23" s="119">
        <f t="shared" si="1"/>
        <v>0.29310000000000003</v>
      </c>
      <c r="I23" s="196"/>
      <c r="J23" s="120">
        <f t="shared" si="2"/>
        <v>0</v>
      </c>
      <c r="K23" s="122">
        <f t="shared" si="3"/>
        <v>0</v>
      </c>
      <c r="L23" s="638"/>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row>
    <row r="24" spans="1:68" s="62" customFormat="1" ht="60" customHeight="1">
      <c r="A24" s="639">
        <v>97640</v>
      </c>
      <c r="B24" s="640" t="s">
        <v>6</v>
      </c>
      <c r="C24" s="640" t="s">
        <v>789</v>
      </c>
      <c r="D24" s="117" t="s">
        <v>590</v>
      </c>
      <c r="E24" s="118" t="s">
        <v>513</v>
      </c>
      <c r="F24" s="640" t="s">
        <v>78</v>
      </c>
      <c r="G24" s="121">
        <v>41.26</v>
      </c>
      <c r="H24" s="119">
        <f t="shared" si="1"/>
        <v>0.29310000000000003</v>
      </c>
      <c r="I24" s="196"/>
      <c r="J24" s="120">
        <f t="shared" si="2"/>
        <v>0</v>
      </c>
      <c r="K24" s="122">
        <f t="shared" si="3"/>
        <v>0</v>
      </c>
      <c r="L24" s="638"/>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row>
    <row r="25" spans="1:68" s="62" customFormat="1" ht="60" customHeight="1">
      <c r="A25" s="639">
        <v>97644</v>
      </c>
      <c r="B25" s="640" t="s">
        <v>6</v>
      </c>
      <c r="C25" s="640" t="s">
        <v>789</v>
      </c>
      <c r="D25" s="117" t="s">
        <v>591</v>
      </c>
      <c r="E25" s="118" t="s">
        <v>514</v>
      </c>
      <c r="F25" s="640" t="s">
        <v>78</v>
      </c>
      <c r="G25" s="121">
        <v>6.72</v>
      </c>
      <c r="H25" s="119">
        <f t="shared" si="1"/>
        <v>0.29310000000000003</v>
      </c>
      <c r="I25" s="196"/>
      <c r="J25" s="120">
        <f t="shared" si="2"/>
        <v>0</v>
      </c>
      <c r="K25" s="122">
        <f t="shared" si="3"/>
        <v>0</v>
      </c>
      <c r="L25" s="693"/>
      <c r="M25" s="694"/>
      <c r="N25" s="694"/>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row>
    <row r="26" spans="1:68" s="62" customFormat="1" ht="60" customHeight="1">
      <c r="A26" s="639">
        <v>97645</v>
      </c>
      <c r="B26" s="640" t="s">
        <v>6</v>
      </c>
      <c r="C26" s="640" t="s">
        <v>789</v>
      </c>
      <c r="D26" s="117" t="s">
        <v>592</v>
      </c>
      <c r="E26" s="118" t="s">
        <v>515</v>
      </c>
      <c r="F26" s="640" t="s">
        <v>78</v>
      </c>
      <c r="G26" s="121">
        <v>3.65</v>
      </c>
      <c r="H26" s="119">
        <f t="shared" si="1"/>
        <v>0.29310000000000003</v>
      </c>
      <c r="I26" s="196"/>
      <c r="J26" s="120">
        <f t="shared" si="2"/>
        <v>0</v>
      </c>
      <c r="K26" s="122">
        <f t="shared" si="3"/>
        <v>0</v>
      </c>
      <c r="L26" s="689"/>
      <c r="M26" s="690"/>
      <c r="N26" s="690"/>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row>
    <row r="27" spans="1:68" s="62" customFormat="1" ht="60" customHeight="1">
      <c r="A27" s="639">
        <v>5630</v>
      </c>
      <c r="B27" s="640" t="s">
        <v>6</v>
      </c>
      <c r="C27" s="640" t="s">
        <v>789</v>
      </c>
      <c r="D27" s="117" t="s">
        <v>593</v>
      </c>
      <c r="E27" s="118" t="s">
        <v>516</v>
      </c>
      <c r="F27" s="640" t="s">
        <v>75</v>
      </c>
      <c r="G27" s="121">
        <v>4</v>
      </c>
      <c r="H27" s="119">
        <f t="shared" si="1"/>
        <v>0.29310000000000003</v>
      </c>
      <c r="I27" s="196"/>
      <c r="J27" s="120">
        <f t="shared" si="2"/>
        <v>0</v>
      </c>
      <c r="K27" s="122">
        <f t="shared" si="3"/>
        <v>0</v>
      </c>
      <c r="L27" s="638"/>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row>
    <row r="28" spans="1:68" s="62" customFormat="1" ht="60" customHeight="1">
      <c r="A28" s="639">
        <v>100981</v>
      </c>
      <c r="B28" s="640" t="s">
        <v>6</v>
      </c>
      <c r="C28" s="640" t="s">
        <v>789</v>
      </c>
      <c r="D28" s="117" t="s">
        <v>594</v>
      </c>
      <c r="E28" s="118" t="s">
        <v>648</v>
      </c>
      <c r="F28" s="640" t="s">
        <v>77</v>
      </c>
      <c r="G28" s="121">
        <v>80</v>
      </c>
      <c r="H28" s="119">
        <f t="shared" si="1"/>
        <v>0.29310000000000003</v>
      </c>
      <c r="I28" s="196"/>
      <c r="J28" s="120">
        <f t="shared" si="2"/>
        <v>0</v>
      </c>
      <c r="K28" s="122">
        <f t="shared" si="3"/>
        <v>0</v>
      </c>
      <c r="L28" s="638"/>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row>
    <row r="29" spans="1:68" s="466" customFormat="1" ht="60" customHeight="1">
      <c r="A29" s="639">
        <v>91384</v>
      </c>
      <c r="B29" s="640" t="s">
        <v>6</v>
      </c>
      <c r="C29" s="640" t="s">
        <v>789</v>
      </c>
      <c r="D29" s="117" t="s">
        <v>595</v>
      </c>
      <c r="E29" s="118" t="s">
        <v>865</v>
      </c>
      <c r="F29" s="640" t="s">
        <v>75</v>
      </c>
      <c r="G29" s="121">
        <v>3</v>
      </c>
      <c r="H29" s="119">
        <f t="shared" si="1"/>
        <v>0.29310000000000003</v>
      </c>
      <c r="I29" s="196"/>
      <c r="J29" s="120">
        <f t="shared" si="2"/>
        <v>0</v>
      </c>
      <c r="K29" s="122">
        <f t="shared" si="3"/>
        <v>0</v>
      </c>
      <c r="L29" s="693"/>
      <c r="M29" s="694"/>
      <c r="N29" s="694"/>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5"/>
      <c r="AO29" s="465"/>
      <c r="AP29" s="465"/>
      <c r="AQ29" s="465"/>
      <c r="AR29" s="465"/>
      <c r="AS29" s="465"/>
      <c r="AT29" s="465"/>
      <c r="AU29" s="465"/>
      <c r="AV29" s="465"/>
      <c r="AW29" s="465"/>
      <c r="AX29" s="465"/>
      <c r="AY29" s="465"/>
      <c r="AZ29" s="465"/>
      <c r="BA29" s="465"/>
      <c r="BB29" s="465"/>
      <c r="BC29" s="465"/>
      <c r="BD29" s="465"/>
      <c r="BE29" s="465"/>
      <c r="BF29" s="465"/>
      <c r="BG29" s="465"/>
      <c r="BH29" s="465"/>
      <c r="BI29" s="465"/>
      <c r="BJ29" s="465"/>
      <c r="BK29" s="465"/>
      <c r="BL29" s="465"/>
      <c r="BM29" s="465"/>
      <c r="BN29" s="465"/>
      <c r="BO29" s="465"/>
      <c r="BP29" s="465"/>
    </row>
    <row r="30" spans="1:68" s="62" customFormat="1" ht="60" customHeight="1">
      <c r="A30" s="639">
        <v>100575</v>
      </c>
      <c r="B30" s="640" t="s">
        <v>6</v>
      </c>
      <c r="C30" s="640" t="s">
        <v>789</v>
      </c>
      <c r="D30" s="117" t="s">
        <v>596</v>
      </c>
      <c r="E30" s="118" t="s">
        <v>517</v>
      </c>
      <c r="F30" s="640" t="s">
        <v>78</v>
      </c>
      <c r="G30" s="121">
        <v>130.94999999999999</v>
      </c>
      <c r="H30" s="119">
        <f t="shared" si="1"/>
        <v>0.29310000000000003</v>
      </c>
      <c r="I30" s="196"/>
      <c r="J30" s="120">
        <f t="shared" si="2"/>
        <v>0</v>
      </c>
      <c r="K30" s="122">
        <f t="shared" si="3"/>
        <v>0</v>
      </c>
      <c r="L30" s="638"/>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row>
    <row r="31" spans="1:68" s="95" customFormat="1">
      <c r="A31" s="85"/>
      <c r="B31" s="86"/>
      <c r="C31" s="86"/>
      <c r="D31" s="87" t="s">
        <v>32</v>
      </c>
      <c r="E31" s="88" t="s">
        <v>243</v>
      </c>
      <c r="F31" s="89"/>
      <c r="G31" s="90"/>
      <c r="H31" s="87"/>
      <c r="I31" s="91"/>
      <c r="J31" s="89"/>
      <c r="K31" s="92"/>
      <c r="L31" s="638"/>
      <c r="M31" s="93"/>
      <c r="N31" s="94"/>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row>
    <row r="32" spans="1:68" s="62" customFormat="1" ht="60" customHeight="1">
      <c r="A32" s="639">
        <v>93212</v>
      </c>
      <c r="B32" s="640" t="s">
        <v>6</v>
      </c>
      <c r="C32" s="640" t="s">
        <v>789</v>
      </c>
      <c r="D32" s="117" t="s">
        <v>374</v>
      </c>
      <c r="E32" s="118" t="s">
        <v>375</v>
      </c>
      <c r="F32" s="640" t="s">
        <v>78</v>
      </c>
      <c r="G32" s="121">
        <v>2</v>
      </c>
      <c r="H32" s="119">
        <f>$I$6</f>
        <v>0.29310000000000003</v>
      </c>
      <c r="I32" s="196"/>
      <c r="J32" s="120">
        <f>I32*(1+H32)</f>
        <v>0</v>
      </c>
      <c r="K32" s="122">
        <f>G32*J32</f>
        <v>0</v>
      </c>
      <c r="L32" s="638"/>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row>
    <row r="33" spans="1:112" s="62" customFormat="1" ht="60" customHeight="1">
      <c r="A33" s="639">
        <v>93208</v>
      </c>
      <c r="B33" s="640" t="s">
        <v>6</v>
      </c>
      <c r="C33" s="640" t="s">
        <v>789</v>
      </c>
      <c r="D33" s="117" t="s">
        <v>511</v>
      </c>
      <c r="E33" s="118" t="s">
        <v>376</v>
      </c>
      <c r="F33" s="640" t="s">
        <v>78</v>
      </c>
      <c r="G33" s="121">
        <v>5</v>
      </c>
      <c r="H33" s="119">
        <f>$I$6</f>
        <v>0.29310000000000003</v>
      </c>
      <c r="I33" s="196"/>
      <c r="J33" s="120">
        <f>I33*(1+H33)</f>
        <v>0</v>
      </c>
      <c r="K33" s="122">
        <f>G33*J33</f>
        <v>0</v>
      </c>
      <c r="L33" s="638"/>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row>
    <row r="34" spans="1:112" s="62" customFormat="1" ht="60" customHeight="1">
      <c r="A34" s="639">
        <v>98459</v>
      </c>
      <c r="B34" s="640" t="s">
        <v>6</v>
      </c>
      <c r="C34" s="640" t="s">
        <v>789</v>
      </c>
      <c r="D34" s="117" t="s">
        <v>512</v>
      </c>
      <c r="E34" s="118" t="s">
        <v>846</v>
      </c>
      <c r="F34" s="640" t="s">
        <v>78</v>
      </c>
      <c r="G34" s="121">
        <f>'Memória de Calculo'!D208</f>
        <v>40.700000000000003</v>
      </c>
      <c r="H34" s="119">
        <f>$I$6</f>
        <v>0.29310000000000003</v>
      </c>
      <c r="I34" s="196"/>
      <c r="J34" s="120">
        <f>I34*(1+H34)</f>
        <v>0</v>
      </c>
      <c r="K34" s="122">
        <f>G34*J34</f>
        <v>0</v>
      </c>
      <c r="L34" s="638"/>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row>
    <row r="35" spans="1:112" s="108" customFormat="1">
      <c r="A35" s="96"/>
      <c r="B35" s="97"/>
      <c r="C35" s="97"/>
      <c r="D35" s="98"/>
      <c r="E35" s="99"/>
      <c r="F35" s="100"/>
      <c r="G35" s="101"/>
      <c r="H35" s="102"/>
      <c r="I35" s="698" t="s">
        <v>9</v>
      </c>
      <c r="J35" s="698"/>
      <c r="K35" s="103">
        <f>SUM(K17:K34)</f>
        <v>0</v>
      </c>
      <c r="L35" s="497"/>
      <c r="M35" s="105"/>
      <c r="N35" s="106"/>
      <c r="O35" s="104"/>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107"/>
      <c r="DE35" s="107"/>
      <c r="DF35" s="107"/>
      <c r="DG35" s="107"/>
      <c r="DH35" s="107"/>
    </row>
    <row r="36" spans="1:112" s="62" customFormat="1">
      <c r="A36" s="74"/>
      <c r="B36" s="75"/>
      <c r="C36" s="76"/>
      <c r="D36" s="77">
        <v>2</v>
      </c>
      <c r="E36" s="78" t="s">
        <v>10</v>
      </c>
      <c r="F36" s="79"/>
      <c r="G36" s="80"/>
      <c r="H36" s="81"/>
      <c r="I36" s="82"/>
      <c r="J36" s="83"/>
      <c r="K36" s="84"/>
      <c r="L36" s="638"/>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row>
    <row r="37" spans="1:112" s="62" customFormat="1" ht="60" customHeight="1">
      <c r="A37" s="639">
        <v>6081</v>
      </c>
      <c r="B37" s="640" t="s">
        <v>6</v>
      </c>
      <c r="C37" s="477" t="s">
        <v>788</v>
      </c>
      <c r="D37" s="117" t="s">
        <v>40</v>
      </c>
      <c r="E37" s="118" t="s">
        <v>378</v>
      </c>
      <c r="F37" s="640" t="s">
        <v>77</v>
      </c>
      <c r="G37" s="121">
        <v>34.28</v>
      </c>
      <c r="H37" s="119">
        <f t="shared" ref="H37:H43" si="4">$I$6</f>
        <v>0.29310000000000003</v>
      </c>
      <c r="I37" s="196"/>
      <c r="J37" s="120">
        <f t="shared" ref="J37:J43" si="5">I37*(1+H37)</f>
        <v>0</v>
      </c>
      <c r="K37" s="122">
        <f t="shared" ref="K37:K43" si="6">G37*J37</f>
        <v>0</v>
      </c>
      <c r="L37" s="689"/>
      <c r="M37" s="690"/>
      <c r="N37" s="690"/>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row>
    <row r="38" spans="1:112" s="62" customFormat="1" ht="60" customHeight="1">
      <c r="A38" s="639">
        <v>100575</v>
      </c>
      <c r="B38" s="640" t="s">
        <v>6</v>
      </c>
      <c r="C38" s="640" t="s">
        <v>789</v>
      </c>
      <c r="D38" s="117" t="s">
        <v>42</v>
      </c>
      <c r="E38" s="118" t="s">
        <v>517</v>
      </c>
      <c r="F38" s="640" t="s">
        <v>78</v>
      </c>
      <c r="G38" s="121">
        <v>130.94999999999999</v>
      </c>
      <c r="H38" s="119">
        <f t="shared" si="4"/>
        <v>0.29310000000000003</v>
      </c>
      <c r="I38" s="196"/>
      <c r="J38" s="120">
        <f t="shared" si="5"/>
        <v>0</v>
      </c>
      <c r="K38" s="122">
        <f t="shared" si="6"/>
        <v>0</v>
      </c>
      <c r="L38" s="638"/>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row>
    <row r="39" spans="1:112" s="62" customFormat="1" ht="60" customHeight="1">
      <c r="A39" s="639">
        <v>101114</v>
      </c>
      <c r="B39" s="640" t="s">
        <v>6</v>
      </c>
      <c r="C39" s="640" t="s">
        <v>789</v>
      </c>
      <c r="D39" s="117" t="s">
        <v>44</v>
      </c>
      <c r="E39" s="118" t="s">
        <v>649</v>
      </c>
      <c r="F39" s="640" t="s">
        <v>77</v>
      </c>
      <c r="G39" s="121">
        <f>'Memória de Calculo'!$G$28</f>
        <v>34.28</v>
      </c>
      <c r="H39" s="119">
        <f t="shared" si="4"/>
        <v>0.29310000000000003</v>
      </c>
      <c r="I39" s="196"/>
      <c r="J39" s="120">
        <f t="shared" si="5"/>
        <v>0</v>
      </c>
      <c r="K39" s="122">
        <f t="shared" si="6"/>
        <v>0</v>
      </c>
      <c r="L39" s="638"/>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row>
    <row r="40" spans="1:112" s="62" customFormat="1" ht="60" customHeight="1">
      <c r="A40" s="639">
        <v>97083</v>
      </c>
      <c r="B40" s="640" t="s">
        <v>6</v>
      </c>
      <c r="C40" s="640" t="s">
        <v>789</v>
      </c>
      <c r="D40" s="117" t="s">
        <v>51</v>
      </c>
      <c r="E40" s="118" t="s">
        <v>553</v>
      </c>
      <c r="F40" s="640" t="s">
        <v>77</v>
      </c>
      <c r="G40" s="121">
        <f>'Memória de Calculo'!$G$29</f>
        <v>26.37</v>
      </c>
      <c r="H40" s="119">
        <f t="shared" si="4"/>
        <v>0.29310000000000003</v>
      </c>
      <c r="I40" s="196"/>
      <c r="J40" s="120">
        <f t="shared" si="5"/>
        <v>0</v>
      </c>
      <c r="K40" s="122">
        <f t="shared" si="6"/>
        <v>0</v>
      </c>
      <c r="L40" s="638"/>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row>
    <row r="41" spans="1:112" s="62" customFormat="1" ht="60" customHeight="1">
      <c r="A41" s="639">
        <v>96523</v>
      </c>
      <c r="B41" s="640" t="s">
        <v>6</v>
      </c>
      <c r="C41" s="640" t="s">
        <v>789</v>
      </c>
      <c r="D41" s="117" t="s">
        <v>377</v>
      </c>
      <c r="E41" s="118" t="s">
        <v>526</v>
      </c>
      <c r="F41" s="640" t="s">
        <v>77</v>
      </c>
      <c r="G41" s="121">
        <f>'Memória de Calculo'!D196</f>
        <v>34.29</v>
      </c>
      <c r="H41" s="119">
        <f t="shared" si="4"/>
        <v>0.29310000000000003</v>
      </c>
      <c r="I41" s="196"/>
      <c r="J41" s="120">
        <f t="shared" si="5"/>
        <v>0</v>
      </c>
      <c r="K41" s="122">
        <f t="shared" si="6"/>
        <v>0</v>
      </c>
      <c r="L41" s="638"/>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row>
    <row r="42" spans="1:112" s="62" customFormat="1" ht="60" customHeight="1">
      <c r="A42" s="639">
        <v>96621</v>
      </c>
      <c r="B42" s="640" t="s">
        <v>6</v>
      </c>
      <c r="C42" s="640" t="s">
        <v>789</v>
      </c>
      <c r="D42" s="117" t="s">
        <v>402</v>
      </c>
      <c r="E42" s="118" t="s">
        <v>218</v>
      </c>
      <c r="F42" s="640" t="s">
        <v>77</v>
      </c>
      <c r="G42" s="121">
        <f>'Memória de Calculo'!D194*0.05</f>
        <v>1.32</v>
      </c>
      <c r="H42" s="119">
        <f t="shared" si="4"/>
        <v>0.29310000000000003</v>
      </c>
      <c r="I42" s="196"/>
      <c r="J42" s="120">
        <f t="shared" si="5"/>
        <v>0</v>
      </c>
      <c r="K42" s="122">
        <f t="shared" si="6"/>
        <v>0</v>
      </c>
      <c r="L42" s="689"/>
      <c r="M42" s="690"/>
      <c r="N42" s="690"/>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row>
    <row r="43" spans="1:112" s="108" customFormat="1" ht="60" customHeight="1">
      <c r="A43" s="639">
        <v>96995</v>
      </c>
      <c r="B43" s="640" t="s">
        <v>6</v>
      </c>
      <c r="C43" s="640" t="s">
        <v>789</v>
      </c>
      <c r="D43" s="117" t="s">
        <v>848</v>
      </c>
      <c r="E43" s="118" t="s">
        <v>174</v>
      </c>
      <c r="F43" s="640" t="s">
        <v>77</v>
      </c>
      <c r="G43" s="121">
        <v>26.37</v>
      </c>
      <c r="H43" s="119">
        <f t="shared" si="4"/>
        <v>0.29310000000000003</v>
      </c>
      <c r="I43" s="196"/>
      <c r="J43" s="120">
        <f t="shared" si="5"/>
        <v>0</v>
      </c>
      <c r="K43" s="122">
        <f t="shared" si="6"/>
        <v>0</v>
      </c>
      <c r="L43" s="497"/>
      <c r="M43" s="105"/>
      <c r="N43" s="106"/>
      <c r="O43" s="104"/>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c r="CP43" s="107"/>
      <c r="CQ43" s="107"/>
      <c r="CR43" s="107"/>
      <c r="CS43" s="107"/>
      <c r="CT43" s="107"/>
      <c r="CU43" s="107"/>
      <c r="CV43" s="107"/>
      <c r="CW43" s="107"/>
      <c r="CX43" s="107"/>
      <c r="CY43" s="107"/>
      <c r="CZ43" s="107"/>
      <c r="DA43" s="107"/>
      <c r="DB43" s="107"/>
      <c r="DC43" s="107"/>
      <c r="DD43" s="107"/>
      <c r="DE43" s="107"/>
      <c r="DF43" s="107"/>
      <c r="DG43" s="107"/>
      <c r="DH43" s="107"/>
    </row>
    <row r="44" spans="1:112" s="62" customFormat="1">
      <c r="A44" s="96"/>
      <c r="B44" s="97"/>
      <c r="C44" s="97"/>
      <c r="D44" s="98"/>
      <c r="E44" s="99"/>
      <c r="F44" s="100"/>
      <c r="G44" s="101"/>
      <c r="H44" s="102"/>
      <c r="I44" s="698" t="s">
        <v>9</v>
      </c>
      <c r="J44" s="698"/>
      <c r="K44" s="103">
        <f>SUM(K37:K43)</f>
        <v>0</v>
      </c>
      <c r="L44" s="638"/>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row>
    <row r="45" spans="1:112" s="95" customFormat="1">
      <c r="A45" s="74"/>
      <c r="B45" s="75"/>
      <c r="C45" s="76"/>
      <c r="D45" s="77">
        <v>3</v>
      </c>
      <c r="E45" s="78" t="s">
        <v>139</v>
      </c>
      <c r="F45" s="79"/>
      <c r="G45" s="80"/>
      <c r="H45" s="81"/>
      <c r="I45" s="82"/>
      <c r="J45" s="83"/>
      <c r="K45" s="84"/>
      <c r="L45" s="638"/>
      <c r="M45" s="93"/>
      <c r="N45" s="94"/>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row>
    <row r="46" spans="1:112" s="467" customFormat="1">
      <c r="A46" s="85"/>
      <c r="B46" s="86"/>
      <c r="C46" s="86"/>
      <c r="D46" s="87" t="s">
        <v>48</v>
      </c>
      <c r="E46" s="88" t="s">
        <v>552</v>
      </c>
      <c r="F46" s="89"/>
      <c r="G46" s="90"/>
      <c r="H46" s="87"/>
      <c r="I46" s="91"/>
      <c r="J46" s="89"/>
      <c r="K46" s="92"/>
      <c r="L46" s="638"/>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row>
    <row r="47" spans="1:112" s="467" customFormat="1" ht="60" customHeight="1">
      <c r="A47" s="639">
        <v>92759</v>
      </c>
      <c r="B47" s="640" t="s">
        <v>6</v>
      </c>
      <c r="C47" s="640" t="s">
        <v>789</v>
      </c>
      <c r="D47" s="117" t="s">
        <v>175</v>
      </c>
      <c r="E47" s="118" t="s">
        <v>978</v>
      </c>
      <c r="F47" s="640" t="s">
        <v>74</v>
      </c>
      <c r="G47" s="121">
        <v>37.5</v>
      </c>
      <c r="H47" s="119">
        <f t="shared" ref="H47:H52" si="7">$I$6</f>
        <v>0.29310000000000003</v>
      </c>
      <c r="I47" s="196"/>
      <c r="J47" s="120">
        <f t="shared" ref="J47:J52" si="8">I47*(1+H47)</f>
        <v>0</v>
      </c>
      <c r="K47" s="122">
        <f t="shared" ref="K47:K52" si="9">G47*J47</f>
        <v>0</v>
      </c>
      <c r="L47" s="638"/>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row>
    <row r="48" spans="1:112" s="467" customFormat="1" ht="60" customHeight="1">
      <c r="A48" s="639">
        <v>92760</v>
      </c>
      <c r="B48" s="640" t="s">
        <v>6</v>
      </c>
      <c r="C48" s="640" t="s">
        <v>789</v>
      </c>
      <c r="D48" s="117" t="s">
        <v>176</v>
      </c>
      <c r="E48" s="118" t="s">
        <v>979</v>
      </c>
      <c r="F48" s="640" t="s">
        <v>74</v>
      </c>
      <c r="G48" s="121">
        <v>8.5</v>
      </c>
      <c r="H48" s="119">
        <f t="shared" si="7"/>
        <v>0.29310000000000003</v>
      </c>
      <c r="I48" s="196"/>
      <c r="J48" s="120">
        <f t="shared" si="8"/>
        <v>0</v>
      </c>
      <c r="K48" s="122">
        <f t="shared" si="9"/>
        <v>0</v>
      </c>
      <c r="L48" s="638"/>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row>
    <row r="49" spans="1:112" s="467" customFormat="1" ht="60" customHeight="1">
      <c r="A49" s="639">
        <v>92761</v>
      </c>
      <c r="B49" s="640" t="s">
        <v>6</v>
      </c>
      <c r="C49" s="640" t="s">
        <v>789</v>
      </c>
      <c r="D49" s="117" t="s">
        <v>177</v>
      </c>
      <c r="E49" s="118" t="s">
        <v>980</v>
      </c>
      <c r="F49" s="640" t="s">
        <v>74</v>
      </c>
      <c r="G49" s="121">
        <v>100.8</v>
      </c>
      <c r="H49" s="119">
        <f t="shared" si="7"/>
        <v>0.29310000000000003</v>
      </c>
      <c r="I49" s="196"/>
      <c r="J49" s="120">
        <f t="shared" si="8"/>
        <v>0</v>
      </c>
      <c r="K49" s="122">
        <f t="shared" si="9"/>
        <v>0</v>
      </c>
      <c r="L49" s="638"/>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row>
    <row r="50" spans="1:112" s="62" customFormat="1" ht="60" customHeight="1">
      <c r="A50" s="639">
        <v>92762</v>
      </c>
      <c r="B50" s="640" t="s">
        <v>6</v>
      </c>
      <c r="C50" s="640" t="s">
        <v>789</v>
      </c>
      <c r="D50" s="117" t="s">
        <v>597</v>
      </c>
      <c r="E50" s="118" t="s">
        <v>981</v>
      </c>
      <c r="F50" s="640" t="s">
        <v>74</v>
      </c>
      <c r="G50" s="121">
        <v>418.1</v>
      </c>
      <c r="H50" s="119">
        <f t="shared" si="7"/>
        <v>0.29310000000000003</v>
      </c>
      <c r="I50" s="196"/>
      <c r="J50" s="120">
        <f t="shared" si="8"/>
        <v>0</v>
      </c>
      <c r="K50" s="122">
        <f t="shared" si="9"/>
        <v>0</v>
      </c>
      <c r="L50" s="638"/>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row>
    <row r="51" spans="1:112" s="486" customFormat="1" ht="60" customHeight="1">
      <c r="A51" s="639">
        <v>96535</v>
      </c>
      <c r="B51" s="640" t="s">
        <v>6</v>
      </c>
      <c r="C51" s="640" t="s">
        <v>789</v>
      </c>
      <c r="D51" s="117" t="s">
        <v>178</v>
      </c>
      <c r="E51" s="118" t="s">
        <v>140</v>
      </c>
      <c r="F51" s="640" t="s">
        <v>78</v>
      </c>
      <c r="G51" s="121">
        <v>54.57</v>
      </c>
      <c r="H51" s="119">
        <f t="shared" si="7"/>
        <v>0.29310000000000003</v>
      </c>
      <c r="I51" s="196"/>
      <c r="J51" s="120">
        <f t="shared" si="8"/>
        <v>0</v>
      </c>
      <c r="K51" s="122">
        <f t="shared" si="9"/>
        <v>0</v>
      </c>
      <c r="L51" s="496"/>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row>
    <row r="52" spans="1:112" s="627" customFormat="1" ht="60" customHeight="1">
      <c r="A52" s="609" t="s">
        <v>1053</v>
      </c>
      <c r="B52" s="610" t="s">
        <v>790</v>
      </c>
      <c r="C52" s="610" t="s">
        <v>789</v>
      </c>
      <c r="D52" s="611" t="s">
        <v>179</v>
      </c>
      <c r="E52" s="612" t="str">
        <f>Composições!A36</f>
        <v>CONCRETAGEM DE SAPATAS, FCK 25 MPA, COM USO DE BOMBA  LANÇAMENTO, ADENSAMENTO E ACABAMENTO.</v>
      </c>
      <c r="F52" s="610" t="s">
        <v>77</v>
      </c>
      <c r="G52" s="613">
        <v>12.32</v>
      </c>
      <c r="H52" s="481">
        <f t="shared" si="7"/>
        <v>0.29310000000000003</v>
      </c>
      <c r="I52" s="482">
        <f>Composições!H48</f>
        <v>0</v>
      </c>
      <c r="J52" s="483">
        <f t="shared" si="8"/>
        <v>0</v>
      </c>
      <c r="K52" s="484">
        <f t="shared" si="9"/>
        <v>0</v>
      </c>
      <c r="L52" s="624"/>
      <c r="M52" s="625"/>
      <c r="N52" s="626"/>
      <c r="O52" s="625"/>
      <c r="P52" s="625"/>
      <c r="Q52" s="625"/>
      <c r="R52" s="625"/>
      <c r="S52" s="625"/>
      <c r="T52" s="625"/>
      <c r="U52" s="625"/>
      <c r="V52" s="625"/>
      <c r="W52" s="625"/>
      <c r="X52" s="625"/>
      <c r="Y52" s="625"/>
      <c r="Z52" s="625"/>
      <c r="AA52" s="625"/>
      <c r="AB52" s="625"/>
      <c r="AC52" s="625"/>
      <c r="AD52" s="625"/>
      <c r="AE52" s="625"/>
      <c r="AF52" s="625"/>
      <c r="AG52" s="625"/>
      <c r="AH52" s="625"/>
      <c r="AI52" s="625"/>
      <c r="AJ52" s="625"/>
      <c r="AK52" s="625"/>
      <c r="AL52" s="625"/>
      <c r="AM52" s="625"/>
      <c r="AN52" s="625"/>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row>
    <row r="53" spans="1:112" s="467" customFormat="1">
      <c r="A53" s="85"/>
      <c r="B53" s="86"/>
      <c r="C53" s="86"/>
      <c r="D53" s="87" t="s">
        <v>180</v>
      </c>
      <c r="E53" s="88" t="s">
        <v>181</v>
      </c>
      <c r="F53" s="89"/>
      <c r="G53" s="90"/>
      <c r="H53" s="87"/>
      <c r="I53" s="91"/>
      <c r="J53" s="89"/>
      <c r="K53" s="92"/>
      <c r="L53" s="638"/>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row>
    <row r="54" spans="1:112" s="467" customFormat="1" ht="60" customHeight="1">
      <c r="A54" s="639">
        <v>92759</v>
      </c>
      <c r="B54" s="640" t="s">
        <v>6</v>
      </c>
      <c r="C54" s="640" t="s">
        <v>789</v>
      </c>
      <c r="D54" s="117" t="s">
        <v>182</v>
      </c>
      <c r="E54" s="118" t="s">
        <v>978</v>
      </c>
      <c r="F54" s="640" t="s">
        <v>74</v>
      </c>
      <c r="G54" s="121">
        <v>52.5</v>
      </c>
      <c r="H54" s="119">
        <f>$I$6</f>
        <v>0.29310000000000003</v>
      </c>
      <c r="I54" s="196"/>
      <c r="J54" s="120">
        <f>I54*(1+H54)</f>
        <v>0</v>
      </c>
      <c r="K54" s="122">
        <f>G54*J54</f>
        <v>0</v>
      </c>
      <c r="L54" s="638"/>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row>
    <row r="55" spans="1:112" s="62" customFormat="1" ht="60" customHeight="1">
      <c r="A55" s="639">
        <v>92761</v>
      </c>
      <c r="B55" s="640" t="s">
        <v>6</v>
      </c>
      <c r="C55" s="640" t="s">
        <v>789</v>
      </c>
      <c r="D55" s="117" t="s">
        <v>183</v>
      </c>
      <c r="E55" s="118" t="s">
        <v>980</v>
      </c>
      <c r="F55" s="640" t="s">
        <v>74</v>
      </c>
      <c r="G55" s="121">
        <v>129.4</v>
      </c>
      <c r="H55" s="119">
        <f>$I$6</f>
        <v>0.29310000000000003</v>
      </c>
      <c r="I55" s="196"/>
      <c r="J55" s="120">
        <f>I55*(1+H55)</f>
        <v>0</v>
      </c>
      <c r="K55" s="122">
        <f>G55*J55</f>
        <v>0</v>
      </c>
      <c r="L55" s="638"/>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row>
    <row r="56" spans="1:112" s="486" customFormat="1" ht="60" customHeight="1">
      <c r="A56" s="639">
        <v>96536</v>
      </c>
      <c r="B56" s="640" t="s">
        <v>6</v>
      </c>
      <c r="C56" s="640" t="s">
        <v>789</v>
      </c>
      <c r="D56" s="117" t="s">
        <v>598</v>
      </c>
      <c r="E56" s="118" t="s">
        <v>792</v>
      </c>
      <c r="F56" s="640" t="s">
        <v>78</v>
      </c>
      <c r="G56" s="121">
        <v>51.23</v>
      </c>
      <c r="H56" s="119">
        <f>$I$6</f>
        <v>0.29310000000000003</v>
      </c>
      <c r="I56" s="196"/>
      <c r="J56" s="120">
        <f>I56*(1+H56)</f>
        <v>0</v>
      </c>
      <c r="K56" s="122">
        <f>G56*J56</f>
        <v>0</v>
      </c>
      <c r="L56" s="496"/>
      <c r="M56" s="485"/>
      <c r="N56" s="485"/>
      <c r="O56" s="485"/>
      <c r="P56" s="485"/>
      <c r="Q56" s="485"/>
      <c r="R56" s="485"/>
      <c r="S56" s="485"/>
      <c r="T56" s="485"/>
      <c r="U56" s="485"/>
      <c r="V56" s="485"/>
      <c r="W56" s="485"/>
      <c r="X56" s="485"/>
      <c r="Y56" s="485"/>
      <c r="Z56" s="485"/>
      <c r="AA56" s="485"/>
      <c r="AB56" s="485"/>
      <c r="AC56" s="485"/>
      <c r="AD56" s="485"/>
      <c r="AE56" s="485"/>
      <c r="AF56" s="485"/>
      <c r="AG56" s="485"/>
      <c r="AH56" s="485"/>
      <c r="AI56" s="485"/>
      <c r="AJ56" s="485"/>
      <c r="AK56" s="485"/>
      <c r="AL56" s="485"/>
      <c r="AM56" s="485"/>
      <c r="AN56" s="485"/>
      <c r="AO56" s="485"/>
      <c r="AP56" s="485"/>
      <c r="AQ56" s="485"/>
      <c r="AR56" s="485"/>
      <c r="AS56" s="485"/>
      <c r="AT56" s="485"/>
      <c r="AU56" s="485"/>
      <c r="AV56" s="485"/>
      <c r="AW56" s="485"/>
      <c r="AX56" s="485"/>
      <c r="AY56" s="485"/>
      <c r="AZ56" s="485"/>
      <c r="BA56" s="485"/>
      <c r="BB56" s="485"/>
      <c r="BC56" s="485"/>
      <c r="BD56" s="485"/>
      <c r="BE56" s="485"/>
      <c r="BF56" s="485"/>
      <c r="BG56" s="485"/>
      <c r="BH56" s="485"/>
      <c r="BI56" s="485"/>
      <c r="BJ56" s="485"/>
      <c r="BK56" s="485"/>
      <c r="BL56" s="485"/>
      <c r="BM56" s="485"/>
      <c r="BN56" s="485"/>
      <c r="BO56" s="485"/>
      <c r="BP56" s="485"/>
    </row>
    <row r="57" spans="1:112" s="631" customFormat="1" ht="60" customHeight="1">
      <c r="A57" s="609" t="s">
        <v>961</v>
      </c>
      <c r="B57" s="610" t="s">
        <v>790</v>
      </c>
      <c r="C57" s="610" t="s">
        <v>789</v>
      </c>
      <c r="D57" s="611" t="s">
        <v>599</v>
      </c>
      <c r="E57" s="612" t="str">
        <f>Composições!A51</f>
        <v>CONCRETAGEM DE BLOCOS DE COROAMENTO E VIGAS BALDRAME, FCK 25 MPA, COM USO DE BOMBA DE  LANÇAMENTO, ADENSAMENTO E ACABAMENTO. (REF. SINAPI -Nº96555)</v>
      </c>
      <c r="F57" s="610" t="s">
        <v>77</v>
      </c>
      <c r="G57" s="613">
        <v>2.91</v>
      </c>
      <c r="H57" s="481">
        <f>$I$6</f>
        <v>0.29310000000000003</v>
      </c>
      <c r="I57" s="482">
        <f>Composições!H63</f>
        <v>0</v>
      </c>
      <c r="J57" s="483">
        <f>I57*(1+H57)</f>
        <v>0</v>
      </c>
      <c r="K57" s="484">
        <f>G57*J57</f>
        <v>0</v>
      </c>
      <c r="L57" s="628"/>
      <c r="M57" s="625"/>
      <c r="N57" s="626"/>
      <c r="O57" s="629"/>
      <c r="P57" s="625"/>
      <c r="Q57" s="625"/>
      <c r="R57" s="625"/>
      <c r="S57" s="625"/>
      <c r="T57" s="625"/>
      <c r="U57" s="625"/>
      <c r="V57" s="625"/>
      <c r="W57" s="625"/>
      <c r="X57" s="625"/>
      <c r="Y57" s="625"/>
      <c r="Z57" s="625"/>
      <c r="AA57" s="625"/>
      <c r="AB57" s="625"/>
      <c r="AC57" s="625"/>
      <c r="AD57" s="625"/>
      <c r="AE57" s="625"/>
      <c r="AF57" s="625"/>
      <c r="AG57" s="625"/>
      <c r="AH57" s="625"/>
      <c r="AI57" s="625"/>
      <c r="AJ57" s="625"/>
      <c r="AK57" s="625"/>
      <c r="AL57" s="625"/>
      <c r="AM57" s="625"/>
      <c r="AN57" s="625"/>
      <c r="AO57" s="625"/>
      <c r="AP57" s="625"/>
      <c r="AQ57" s="625"/>
      <c r="AR57" s="625"/>
      <c r="AS57" s="625"/>
      <c r="AT57" s="625"/>
      <c r="AU57" s="625"/>
      <c r="AV57" s="625"/>
      <c r="AW57" s="625"/>
      <c r="AX57" s="625"/>
      <c r="AY57" s="625"/>
      <c r="AZ57" s="625"/>
      <c r="BA57" s="625"/>
      <c r="BB57" s="625"/>
      <c r="BC57" s="625"/>
      <c r="BD57" s="625"/>
      <c r="BE57" s="625"/>
      <c r="BF57" s="625"/>
      <c r="BG57" s="625"/>
      <c r="BH57" s="625"/>
      <c r="BI57" s="625"/>
      <c r="BJ57" s="625"/>
      <c r="BK57" s="625"/>
      <c r="BL57" s="625"/>
      <c r="BM57" s="625"/>
      <c r="BN57" s="625"/>
      <c r="BO57" s="625"/>
      <c r="BP57" s="625"/>
      <c r="BQ57" s="630"/>
      <c r="BR57" s="630"/>
      <c r="BS57" s="630"/>
      <c r="BT57" s="630"/>
      <c r="BU57" s="630"/>
      <c r="BV57" s="630"/>
      <c r="BW57" s="630"/>
      <c r="BX57" s="630"/>
      <c r="BY57" s="630"/>
      <c r="BZ57" s="630"/>
      <c r="CA57" s="630"/>
      <c r="CB57" s="630"/>
      <c r="CC57" s="630"/>
      <c r="CD57" s="630"/>
      <c r="CE57" s="630"/>
      <c r="CF57" s="630"/>
      <c r="CG57" s="630"/>
      <c r="CH57" s="630"/>
      <c r="CI57" s="630"/>
      <c r="CJ57" s="630"/>
      <c r="CK57" s="630"/>
      <c r="CL57" s="630"/>
      <c r="CM57" s="630"/>
      <c r="CN57" s="630"/>
      <c r="CO57" s="630"/>
      <c r="CP57" s="630"/>
      <c r="CQ57" s="630"/>
      <c r="CR57" s="630"/>
      <c r="CS57" s="630"/>
      <c r="CT57" s="630"/>
      <c r="CU57" s="630"/>
      <c r="CV57" s="630"/>
      <c r="CW57" s="630"/>
      <c r="CX57" s="630"/>
      <c r="CY57" s="630"/>
      <c r="CZ57" s="630"/>
      <c r="DA57" s="630"/>
      <c r="DB57" s="630"/>
      <c r="DC57" s="630"/>
      <c r="DD57" s="630"/>
      <c r="DE57" s="630"/>
      <c r="DF57" s="630"/>
      <c r="DG57" s="630"/>
      <c r="DH57" s="630"/>
    </row>
    <row r="58" spans="1:112" s="62" customFormat="1">
      <c r="A58" s="96"/>
      <c r="B58" s="97"/>
      <c r="C58" s="97"/>
      <c r="D58" s="98"/>
      <c r="E58" s="99"/>
      <c r="F58" s="100"/>
      <c r="G58" s="101"/>
      <c r="H58" s="102"/>
      <c r="I58" s="698" t="s">
        <v>9</v>
      </c>
      <c r="J58" s="698"/>
      <c r="K58" s="103">
        <f>SUM(K47:K57)</f>
        <v>0</v>
      </c>
      <c r="L58" s="638"/>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row>
    <row r="59" spans="1:112" s="95" customFormat="1">
      <c r="A59" s="74"/>
      <c r="B59" s="75"/>
      <c r="C59" s="76"/>
      <c r="D59" s="77">
        <v>4</v>
      </c>
      <c r="E59" s="78" t="s">
        <v>141</v>
      </c>
      <c r="F59" s="79"/>
      <c r="G59" s="80"/>
      <c r="H59" s="81"/>
      <c r="I59" s="82"/>
      <c r="J59" s="83"/>
      <c r="K59" s="84"/>
      <c r="L59" s="638"/>
      <c r="M59" s="93"/>
      <c r="N59" s="94"/>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row>
    <row r="60" spans="1:112" s="467" customFormat="1">
      <c r="A60" s="85"/>
      <c r="B60" s="86"/>
      <c r="C60" s="86"/>
      <c r="D60" s="87" t="s">
        <v>142</v>
      </c>
      <c r="E60" s="88" t="s">
        <v>184</v>
      </c>
      <c r="F60" s="89"/>
      <c r="G60" s="90"/>
      <c r="H60" s="87"/>
      <c r="I60" s="91"/>
      <c r="J60" s="89"/>
      <c r="K60" s="92"/>
      <c r="L60" s="638"/>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row>
    <row r="61" spans="1:112" s="467" customFormat="1" ht="60" customHeight="1">
      <c r="A61" s="476">
        <v>92759</v>
      </c>
      <c r="B61" s="477" t="s">
        <v>6</v>
      </c>
      <c r="C61" s="477" t="s">
        <v>789</v>
      </c>
      <c r="D61" s="478" t="s">
        <v>150</v>
      </c>
      <c r="E61" s="118" t="s">
        <v>982</v>
      </c>
      <c r="F61" s="477" t="s">
        <v>74</v>
      </c>
      <c r="G61" s="121">
        <v>114.6</v>
      </c>
      <c r="H61" s="479">
        <f>$I$6</f>
        <v>0.29310000000000003</v>
      </c>
      <c r="I61" s="480"/>
      <c r="J61" s="120">
        <f>I61*(1+H61)</f>
        <v>0</v>
      </c>
      <c r="K61" s="122">
        <f>G61*J61</f>
        <v>0</v>
      </c>
      <c r="L61" s="638"/>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c r="BI61" s="105"/>
      <c r="BJ61" s="105"/>
      <c r="BK61" s="105"/>
      <c r="BL61" s="105"/>
      <c r="BM61" s="105"/>
      <c r="BN61" s="105"/>
      <c r="BO61" s="105"/>
      <c r="BP61" s="105"/>
    </row>
    <row r="62" spans="1:112" s="62" customFormat="1" ht="60" customHeight="1">
      <c r="A62" s="639">
        <v>92762</v>
      </c>
      <c r="B62" s="640" t="s">
        <v>6</v>
      </c>
      <c r="C62" s="640" t="s">
        <v>789</v>
      </c>
      <c r="D62" s="117" t="s">
        <v>198</v>
      </c>
      <c r="E62" s="118" t="s">
        <v>983</v>
      </c>
      <c r="F62" s="640" t="s">
        <v>74</v>
      </c>
      <c r="G62" s="121">
        <v>333.7</v>
      </c>
      <c r="H62" s="119">
        <f>$I$6</f>
        <v>0.29310000000000003</v>
      </c>
      <c r="I62" s="196"/>
      <c r="J62" s="120">
        <f>I62*(1+H62)</f>
        <v>0</v>
      </c>
      <c r="K62" s="122">
        <f>G62*J62</f>
        <v>0</v>
      </c>
      <c r="L62" s="638"/>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row>
    <row r="63" spans="1:112" s="467" customFormat="1" ht="60" customHeight="1">
      <c r="A63" s="639">
        <v>92413</v>
      </c>
      <c r="B63" s="640" t="s">
        <v>6</v>
      </c>
      <c r="C63" s="640" t="s">
        <v>789</v>
      </c>
      <c r="D63" s="117" t="s">
        <v>600</v>
      </c>
      <c r="E63" s="118" t="s">
        <v>185</v>
      </c>
      <c r="F63" s="640" t="s">
        <v>78</v>
      </c>
      <c r="G63" s="121">
        <v>75.709999999999994</v>
      </c>
      <c r="H63" s="119">
        <f>$I$6</f>
        <v>0.29310000000000003</v>
      </c>
      <c r="I63" s="196"/>
      <c r="J63" s="120">
        <f>I63*(1+H63)</f>
        <v>0</v>
      </c>
      <c r="K63" s="122">
        <f>G63*J63</f>
        <v>0</v>
      </c>
      <c r="L63" s="638"/>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row>
    <row r="64" spans="1:112" s="95" customFormat="1" ht="60" customHeight="1">
      <c r="A64" s="639">
        <v>103672</v>
      </c>
      <c r="B64" s="640" t="s">
        <v>6</v>
      </c>
      <c r="C64" s="640" t="s">
        <v>789</v>
      </c>
      <c r="D64" s="117" t="s">
        <v>151</v>
      </c>
      <c r="E64" s="118" t="s">
        <v>803</v>
      </c>
      <c r="F64" s="640" t="s">
        <v>77</v>
      </c>
      <c r="G64" s="121">
        <v>3.67</v>
      </c>
      <c r="H64" s="119">
        <f>$I$6</f>
        <v>0.29310000000000003</v>
      </c>
      <c r="I64" s="196"/>
      <c r="J64" s="120">
        <f>I64*(1+H64)</f>
        <v>0</v>
      </c>
      <c r="K64" s="122">
        <f>G64*J64</f>
        <v>0</v>
      </c>
      <c r="L64" s="638"/>
      <c r="M64" s="93"/>
      <c r="N64" s="94"/>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row>
    <row r="65" spans="1:112" s="467" customFormat="1">
      <c r="A65" s="85"/>
      <c r="B65" s="86"/>
      <c r="C65" s="86"/>
      <c r="D65" s="87" t="s">
        <v>143</v>
      </c>
      <c r="E65" s="88" t="s">
        <v>186</v>
      </c>
      <c r="F65" s="89"/>
      <c r="G65" s="90"/>
      <c r="H65" s="87"/>
      <c r="I65" s="91"/>
      <c r="J65" s="89"/>
      <c r="K65" s="92"/>
      <c r="L65" s="638"/>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row>
    <row r="66" spans="1:112" s="467" customFormat="1" ht="60" customHeight="1">
      <c r="A66" s="476">
        <v>92759</v>
      </c>
      <c r="B66" s="477" t="s">
        <v>6</v>
      </c>
      <c r="C66" s="477" t="s">
        <v>789</v>
      </c>
      <c r="D66" s="478" t="s">
        <v>152</v>
      </c>
      <c r="E66" s="118" t="s">
        <v>984</v>
      </c>
      <c r="F66" s="477" t="s">
        <v>74</v>
      </c>
      <c r="G66" s="121">
        <v>145.1</v>
      </c>
      <c r="H66" s="479">
        <f t="shared" ref="H66:H71" si="10">$I$6</f>
        <v>0.29310000000000003</v>
      </c>
      <c r="I66" s="480"/>
      <c r="J66" s="120">
        <f t="shared" ref="J66:J71" si="11">I66*(1+H66)</f>
        <v>0</v>
      </c>
      <c r="K66" s="122">
        <f t="shared" ref="K66:K71" si="12">G66*J66</f>
        <v>0</v>
      </c>
      <c r="L66" s="638"/>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row>
    <row r="67" spans="1:112" s="467" customFormat="1" ht="60" customHeight="1">
      <c r="A67" s="476">
        <v>92760</v>
      </c>
      <c r="B67" s="477" t="s">
        <v>6</v>
      </c>
      <c r="C67" s="477" t="s">
        <v>789</v>
      </c>
      <c r="D67" s="478" t="s">
        <v>187</v>
      </c>
      <c r="E67" s="118" t="s">
        <v>985</v>
      </c>
      <c r="F67" s="477" t="s">
        <v>74</v>
      </c>
      <c r="G67" s="121">
        <v>96</v>
      </c>
      <c r="H67" s="479">
        <f t="shared" si="10"/>
        <v>0.29310000000000003</v>
      </c>
      <c r="I67" s="480"/>
      <c r="J67" s="120">
        <f t="shared" si="11"/>
        <v>0</v>
      </c>
      <c r="K67" s="122">
        <f t="shared" si="12"/>
        <v>0</v>
      </c>
      <c r="L67" s="638"/>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row>
    <row r="68" spans="1:112" s="467" customFormat="1" ht="60" customHeight="1">
      <c r="A68" s="476">
        <v>92761</v>
      </c>
      <c r="B68" s="477" t="s">
        <v>6</v>
      </c>
      <c r="C68" s="477" t="s">
        <v>789</v>
      </c>
      <c r="D68" s="478" t="s">
        <v>188</v>
      </c>
      <c r="E68" s="118" t="s">
        <v>986</v>
      </c>
      <c r="F68" s="477" t="s">
        <v>74</v>
      </c>
      <c r="G68" s="121">
        <v>186.9</v>
      </c>
      <c r="H68" s="479">
        <f t="shared" si="10"/>
        <v>0.29310000000000003</v>
      </c>
      <c r="I68" s="480"/>
      <c r="J68" s="120">
        <f t="shared" si="11"/>
        <v>0</v>
      </c>
      <c r="K68" s="122">
        <f t="shared" si="12"/>
        <v>0</v>
      </c>
      <c r="L68" s="638"/>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c r="BN68" s="105"/>
      <c r="BO68" s="105"/>
      <c r="BP68" s="105"/>
    </row>
    <row r="69" spans="1:112" s="467" customFormat="1" ht="60" customHeight="1">
      <c r="A69" s="476">
        <v>92762</v>
      </c>
      <c r="B69" s="477" t="s">
        <v>6</v>
      </c>
      <c r="C69" s="477" t="s">
        <v>789</v>
      </c>
      <c r="D69" s="478" t="s">
        <v>189</v>
      </c>
      <c r="E69" s="118" t="s">
        <v>987</v>
      </c>
      <c r="F69" s="477" t="s">
        <v>74</v>
      </c>
      <c r="G69" s="121">
        <v>33.299999999999997</v>
      </c>
      <c r="H69" s="479">
        <f t="shared" si="10"/>
        <v>0.29310000000000003</v>
      </c>
      <c r="I69" s="480"/>
      <c r="J69" s="120">
        <f t="shared" si="11"/>
        <v>0</v>
      </c>
      <c r="K69" s="122">
        <f t="shared" si="12"/>
        <v>0</v>
      </c>
      <c r="L69" s="638"/>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row>
    <row r="70" spans="1:112" s="486" customFormat="1" ht="60" customHeight="1">
      <c r="A70" s="476">
        <v>92413</v>
      </c>
      <c r="B70" s="477" t="s">
        <v>6</v>
      </c>
      <c r="C70" s="477" t="s">
        <v>789</v>
      </c>
      <c r="D70" s="478" t="s">
        <v>601</v>
      </c>
      <c r="E70" s="118" t="s">
        <v>185</v>
      </c>
      <c r="F70" s="477" t="s">
        <v>78</v>
      </c>
      <c r="G70" s="121">
        <v>126.69</v>
      </c>
      <c r="H70" s="479">
        <f t="shared" si="10"/>
        <v>0.29310000000000003</v>
      </c>
      <c r="I70" s="480"/>
      <c r="J70" s="120">
        <f t="shared" si="11"/>
        <v>0</v>
      </c>
      <c r="K70" s="122">
        <f t="shared" si="12"/>
        <v>0</v>
      </c>
      <c r="L70" s="496"/>
      <c r="M70" s="485"/>
      <c r="N70" s="485"/>
      <c r="O70" s="485"/>
      <c r="P70" s="485"/>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c r="AW70" s="485"/>
      <c r="AX70" s="485"/>
      <c r="AY70" s="485"/>
      <c r="AZ70" s="485"/>
      <c r="BA70" s="485"/>
      <c r="BB70" s="485"/>
      <c r="BC70" s="485"/>
      <c r="BD70" s="485"/>
      <c r="BE70" s="485"/>
      <c r="BF70" s="485"/>
      <c r="BG70" s="485"/>
      <c r="BH70" s="485"/>
      <c r="BI70" s="485"/>
      <c r="BJ70" s="485"/>
      <c r="BK70" s="485"/>
      <c r="BL70" s="485"/>
      <c r="BM70" s="485"/>
      <c r="BN70" s="485"/>
      <c r="BO70" s="485"/>
      <c r="BP70" s="485"/>
    </row>
    <row r="71" spans="1:112" s="627" customFormat="1" ht="60" customHeight="1">
      <c r="A71" s="609" t="s">
        <v>961</v>
      </c>
      <c r="B71" s="610" t="s">
        <v>790</v>
      </c>
      <c r="C71" s="610" t="s">
        <v>789</v>
      </c>
      <c r="D71" s="611" t="s">
        <v>602</v>
      </c>
      <c r="E71" s="612" t="str">
        <f>Composições!A51</f>
        <v>CONCRETAGEM DE BLOCOS DE COROAMENTO E VIGAS BALDRAME, FCK 25 MPA, COM USO DE BOMBA DE  LANÇAMENTO, ADENSAMENTO E ACABAMENTO. (REF. SINAPI -Nº96555)</v>
      </c>
      <c r="F71" s="610" t="s">
        <v>77</v>
      </c>
      <c r="G71" s="613">
        <v>7.44</v>
      </c>
      <c r="H71" s="481">
        <f t="shared" si="10"/>
        <v>0.29310000000000003</v>
      </c>
      <c r="I71" s="482">
        <f>Composições!H63</f>
        <v>0</v>
      </c>
      <c r="J71" s="483">
        <f t="shared" si="11"/>
        <v>0</v>
      </c>
      <c r="K71" s="484">
        <f t="shared" si="12"/>
        <v>0</v>
      </c>
      <c r="L71" s="624"/>
      <c r="M71" s="625"/>
      <c r="N71" s="626"/>
      <c r="O71" s="625"/>
      <c r="P71" s="625"/>
      <c r="Q71" s="625"/>
      <c r="R71" s="625"/>
      <c r="S71" s="625"/>
      <c r="T71" s="625"/>
      <c r="U71" s="625"/>
      <c r="V71" s="625"/>
      <c r="W71" s="625"/>
      <c r="X71" s="625"/>
      <c r="Y71" s="625"/>
      <c r="Z71" s="625"/>
      <c r="AA71" s="625"/>
      <c r="AB71" s="625"/>
      <c r="AC71" s="625"/>
      <c r="AD71" s="625"/>
      <c r="AE71" s="625"/>
      <c r="AF71" s="625"/>
      <c r="AG71" s="625"/>
      <c r="AH71" s="625"/>
      <c r="AI71" s="625"/>
      <c r="AJ71" s="625"/>
      <c r="AK71" s="625"/>
      <c r="AL71" s="625"/>
      <c r="AM71" s="625"/>
      <c r="AN71" s="625"/>
      <c r="AO71" s="625"/>
      <c r="AP71" s="625"/>
      <c r="AQ71" s="625"/>
      <c r="AR71" s="625"/>
      <c r="AS71" s="625"/>
      <c r="AT71" s="625"/>
      <c r="AU71" s="625"/>
      <c r="AV71" s="625"/>
      <c r="AW71" s="625"/>
      <c r="AX71" s="625"/>
      <c r="AY71" s="625"/>
      <c r="AZ71" s="625"/>
      <c r="BA71" s="625"/>
      <c r="BB71" s="625"/>
      <c r="BC71" s="625"/>
      <c r="BD71" s="625"/>
      <c r="BE71" s="625"/>
      <c r="BF71" s="625"/>
      <c r="BG71" s="625"/>
      <c r="BH71" s="625"/>
      <c r="BI71" s="625"/>
      <c r="BJ71" s="625"/>
      <c r="BK71" s="625"/>
      <c r="BL71" s="625"/>
      <c r="BM71" s="625"/>
      <c r="BN71" s="625"/>
      <c r="BO71" s="625"/>
      <c r="BP71" s="625"/>
    </row>
    <row r="72" spans="1:112" s="486" customFormat="1">
      <c r="A72" s="85"/>
      <c r="B72" s="86"/>
      <c r="C72" s="86"/>
      <c r="D72" s="87" t="s">
        <v>199</v>
      </c>
      <c r="E72" s="88" t="s">
        <v>121</v>
      </c>
      <c r="F72" s="89"/>
      <c r="G72" s="90"/>
      <c r="H72" s="87"/>
      <c r="I72" s="91"/>
      <c r="J72" s="89"/>
      <c r="K72" s="92"/>
      <c r="L72" s="496"/>
      <c r="M72" s="485"/>
      <c r="N72" s="485"/>
      <c r="O72" s="485"/>
      <c r="P72" s="485"/>
      <c r="Q72" s="485"/>
      <c r="R72" s="485"/>
      <c r="S72" s="485"/>
      <c r="T72" s="485"/>
      <c r="U72" s="485"/>
      <c r="V72" s="485"/>
      <c r="W72" s="485"/>
      <c r="X72" s="485"/>
      <c r="Y72" s="485"/>
      <c r="Z72" s="485"/>
      <c r="AA72" s="485"/>
      <c r="AB72" s="485"/>
      <c r="AC72" s="485"/>
      <c r="AD72" s="485"/>
      <c r="AE72" s="485"/>
      <c r="AF72" s="485"/>
      <c r="AG72" s="485"/>
      <c r="AH72" s="485"/>
      <c r="AI72" s="485"/>
      <c r="AJ72" s="485"/>
      <c r="AK72" s="485"/>
      <c r="AL72" s="485"/>
      <c r="AM72" s="485"/>
      <c r="AN72" s="485"/>
      <c r="AO72" s="485"/>
      <c r="AP72" s="485"/>
      <c r="AQ72" s="485"/>
      <c r="AR72" s="485"/>
      <c r="AS72" s="485"/>
      <c r="AT72" s="485"/>
      <c r="AU72" s="485"/>
      <c r="AV72" s="485"/>
      <c r="AW72" s="485"/>
      <c r="AX72" s="485"/>
      <c r="AY72" s="485"/>
      <c r="AZ72" s="485"/>
      <c r="BA72" s="485"/>
      <c r="BB72" s="485"/>
      <c r="BC72" s="485"/>
      <c r="BD72" s="485"/>
      <c r="BE72" s="485"/>
      <c r="BF72" s="485"/>
      <c r="BG72" s="485"/>
      <c r="BH72" s="485"/>
      <c r="BI72" s="485"/>
      <c r="BJ72" s="485"/>
      <c r="BK72" s="485"/>
      <c r="BL72" s="485"/>
      <c r="BM72" s="485"/>
      <c r="BN72" s="485"/>
      <c r="BO72" s="485"/>
      <c r="BP72" s="485"/>
    </row>
    <row r="73" spans="1:112" s="627" customFormat="1" ht="60" customHeight="1">
      <c r="A73" s="609" t="s">
        <v>990</v>
      </c>
      <c r="B73" s="610" t="s">
        <v>790</v>
      </c>
      <c r="C73" s="610" t="s">
        <v>789</v>
      </c>
      <c r="D73" s="611" t="s">
        <v>200</v>
      </c>
      <c r="E73" s="612" t="str">
        <f>Composições!A66</f>
        <v>LAJE PISO - PRE-MOLD H=12CM P/ 500KG/M2 / INCL VIGOTAS TG8, LAJOTAS E ESCORAMENTO. (REF. SINAPI Nº101963)</v>
      </c>
      <c r="F73" s="610" t="s">
        <v>78</v>
      </c>
      <c r="G73" s="613">
        <v>92.95</v>
      </c>
      <c r="H73" s="481">
        <f>$I$6</f>
        <v>0.29310000000000003</v>
      </c>
      <c r="I73" s="482">
        <f>Composições!H79</f>
        <v>0</v>
      </c>
      <c r="J73" s="483">
        <f>I73*(1+H73)</f>
        <v>0</v>
      </c>
      <c r="K73" s="484">
        <f>G73*J73</f>
        <v>0</v>
      </c>
      <c r="L73" s="624"/>
      <c r="M73" s="625"/>
      <c r="N73" s="625"/>
      <c r="O73" s="625"/>
      <c r="P73" s="625"/>
      <c r="Q73" s="625"/>
      <c r="R73" s="625"/>
      <c r="S73" s="625"/>
      <c r="T73" s="625"/>
      <c r="U73" s="625"/>
      <c r="V73" s="625"/>
      <c r="W73" s="625"/>
      <c r="X73" s="625"/>
      <c r="Y73" s="625"/>
      <c r="Z73" s="625"/>
      <c r="AA73" s="625"/>
      <c r="AB73" s="625"/>
      <c r="AC73" s="625"/>
      <c r="AD73" s="625"/>
      <c r="AE73" s="625"/>
      <c r="AF73" s="625"/>
      <c r="AG73" s="625"/>
      <c r="AH73" s="625"/>
      <c r="AI73" s="625"/>
      <c r="AJ73" s="625"/>
      <c r="AK73" s="625"/>
      <c r="AL73" s="625"/>
      <c r="AM73" s="625"/>
      <c r="AN73" s="625"/>
      <c r="AO73" s="625"/>
      <c r="AP73" s="625"/>
      <c r="AQ73" s="625"/>
      <c r="AR73" s="625"/>
      <c r="AS73" s="625"/>
      <c r="AT73" s="625"/>
      <c r="AU73" s="625"/>
      <c r="AV73" s="625"/>
      <c r="AW73" s="625"/>
      <c r="AX73" s="625"/>
      <c r="AY73" s="625"/>
      <c r="AZ73" s="625"/>
      <c r="BA73" s="625"/>
      <c r="BB73" s="625"/>
      <c r="BC73" s="625"/>
      <c r="BD73" s="625"/>
      <c r="BE73" s="625"/>
      <c r="BF73" s="625"/>
      <c r="BG73" s="625"/>
      <c r="BH73" s="625"/>
      <c r="BI73" s="625"/>
      <c r="BJ73" s="625"/>
      <c r="BK73" s="625"/>
      <c r="BL73" s="625"/>
      <c r="BM73" s="625"/>
      <c r="BN73" s="625"/>
      <c r="BO73" s="625"/>
      <c r="BP73" s="625"/>
    </row>
    <row r="74" spans="1:112" s="62" customFormat="1" ht="60" customHeight="1">
      <c r="A74" s="476">
        <v>92759</v>
      </c>
      <c r="B74" s="477" t="s">
        <v>6</v>
      </c>
      <c r="C74" s="477" t="s">
        <v>789</v>
      </c>
      <c r="D74" s="478" t="s">
        <v>201</v>
      </c>
      <c r="E74" s="118" t="s">
        <v>802</v>
      </c>
      <c r="F74" s="477" t="s">
        <v>74</v>
      </c>
      <c r="G74" s="121">
        <v>51.7</v>
      </c>
      <c r="H74" s="479">
        <f>$I$6</f>
        <v>0.29310000000000003</v>
      </c>
      <c r="I74" s="480"/>
      <c r="J74" s="120">
        <f>I74*(1+H74)</f>
        <v>0</v>
      </c>
      <c r="K74" s="122">
        <f>G74*J74</f>
        <v>0</v>
      </c>
      <c r="L74" s="638"/>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row>
    <row r="75" spans="1:112" s="486" customFormat="1" ht="60" customHeight="1">
      <c r="A75" s="476">
        <v>92769</v>
      </c>
      <c r="B75" s="477" t="s">
        <v>6</v>
      </c>
      <c r="C75" s="477" t="s">
        <v>789</v>
      </c>
      <c r="D75" s="478" t="s">
        <v>202</v>
      </c>
      <c r="E75" s="118" t="s">
        <v>988</v>
      </c>
      <c r="F75" s="477" t="s">
        <v>74</v>
      </c>
      <c r="G75" s="121">
        <v>1</v>
      </c>
      <c r="H75" s="479">
        <f>$I$6</f>
        <v>0.29310000000000003</v>
      </c>
      <c r="I75" s="480"/>
      <c r="J75" s="120">
        <f>I75*(1+H75)</f>
        <v>0</v>
      </c>
      <c r="K75" s="122">
        <f>G75*J75</f>
        <v>0</v>
      </c>
      <c r="L75" s="496"/>
      <c r="M75" s="485"/>
      <c r="N75" s="485"/>
      <c r="O75" s="485"/>
      <c r="P75" s="485"/>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c r="AW75" s="485"/>
      <c r="AX75" s="485"/>
      <c r="AY75" s="485"/>
      <c r="AZ75" s="485"/>
      <c r="BA75" s="485"/>
      <c r="BB75" s="485"/>
      <c r="BC75" s="485"/>
      <c r="BD75" s="485"/>
      <c r="BE75" s="485"/>
      <c r="BF75" s="485"/>
      <c r="BG75" s="485"/>
      <c r="BH75" s="485"/>
      <c r="BI75" s="485"/>
      <c r="BJ75" s="485"/>
      <c r="BK75" s="485"/>
      <c r="BL75" s="485"/>
      <c r="BM75" s="485"/>
      <c r="BN75" s="485"/>
      <c r="BO75" s="485"/>
      <c r="BP75" s="485"/>
    </row>
    <row r="76" spans="1:112" s="631" customFormat="1" ht="60" customHeight="1">
      <c r="A76" s="609" t="s">
        <v>961</v>
      </c>
      <c r="B76" s="610" t="s">
        <v>790</v>
      </c>
      <c r="C76" s="610" t="s">
        <v>789</v>
      </c>
      <c r="D76" s="611" t="s">
        <v>603</v>
      </c>
      <c r="E76" s="612" t="str">
        <f>Composições!A51</f>
        <v>CONCRETAGEM DE BLOCOS DE COROAMENTO E VIGAS BALDRAME, FCK 25 MPA, COM USO DE BOMBA DE  LANÇAMENTO, ADENSAMENTO E ACABAMENTO. (REF. SINAPI -Nº96555)</v>
      </c>
      <c r="F76" s="610" t="s">
        <v>77</v>
      </c>
      <c r="G76" s="613">
        <v>4.22</v>
      </c>
      <c r="H76" s="481">
        <f>$I$6</f>
        <v>0.29310000000000003</v>
      </c>
      <c r="I76" s="482">
        <f>Composições!H63</f>
        <v>0</v>
      </c>
      <c r="J76" s="483">
        <f>I76*(1+H76)</f>
        <v>0</v>
      </c>
      <c r="K76" s="484">
        <f>G76*J76</f>
        <v>0</v>
      </c>
      <c r="L76" s="628"/>
      <c r="M76" s="625"/>
      <c r="N76" s="626"/>
      <c r="O76" s="629"/>
      <c r="P76" s="625"/>
      <c r="Q76" s="625"/>
      <c r="R76" s="625"/>
      <c r="S76" s="625"/>
      <c r="T76" s="625"/>
      <c r="U76" s="625"/>
      <c r="V76" s="625"/>
      <c r="W76" s="625"/>
      <c r="X76" s="625"/>
      <c r="Y76" s="625"/>
      <c r="Z76" s="625"/>
      <c r="AA76" s="625"/>
      <c r="AB76" s="625"/>
      <c r="AC76" s="625"/>
      <c r="AD76" s="625"/>
      <c r="AE76" s="625"/>
      <c r="AF76" s="625"/>
      <c r="AG76" s="625"/>
      <c r="AH76" s="625"/>
      <c r="AI76" s="625"/>
      <c r="AJ76" s="625"/>
      <c r="AK76" s="625"/>
      <c r="AL76" s="625"/>
      <c r="AM76" s="625"/>
      <c r="AN76" s="625"/>
      <c r="AO76" s="625"/>
      <c r="AP76" s="625"/>
      <c r="AQ76" s="625"/>
      <c r="AR76" s="625"/>
      <c r="AS76" s="625"/>
      <c r="AT76" s="625"/>
      <c r="AU76" s="625"/>
      <c r="AV76" s="625"/>
      <c r="AW76" s="625"/>
      <c r="AX76" s="625"/>
      <c r="AY76" s="625"/>
      <c r="AZ76" s="625"/>
      <c r="BA76" s="625"/>
      <c r="BB76" s="625"/>
      <c r="BC76" s="625"/>
      <c r="BD76" s="625"/>
      <c r="BE76" s="625"/>
      <c r="BF76" s="625"/>
      <c r="BG76" s="625"/>
      <c r="BH76" s="625"/>
      <c r="BI76" s="625"/>
      <c r="BJ76" s="625"/>
      <c r="BK76" s="625"/>
      <c r="BL76" s="625"/>
      <c r="BM76" s="625"/>
      <c r="BN76" s="625"/>
      <c r="BO76" s="625"/>
      <c r="BP76" s="625"/>
      <c r="BQ76" s="630"/>
      <c r="BR76" s="630"/>
      <c r="BS76" s="630"/>
      <c r="BT76" s="630"/>
      <c r="BU76" s="630"/>
      <c r="BV76" s="630"/>
      <c r="BW76" s="630"/>
      <c r="BX76" s="630"/>
      <c r="BY76" s="630"/>
      <c r="BZ76" s="630"/>
      <c r="CA76" s="630"/>
      <c r="CB76" s="630"/>
      <c r="CC76" s="630"/>
      <c r="CD76" s="630"/>
      <c r="CE76" s="630"/>
      <c r="CF76" s="630"/>
      <c r="CG76" s="630"/>
      <c r="CH76" s="630"/>
      <c r="CI76" s="630"/>
      <c r="CJ76" s="630"/>
      <c r="CK76" s="630"/>
      <c r="CL76" s="630"/>
      <c r="CM76" s="630"/>
      <c r="CN76" s="630"/>
      <c r="CO76" s="630"/>
      <c r="CP76" s="630"/>
      <c r="CQ76" s="630"/>
      <c r="CR76" s="630"/>
      <c r="CS76" s="630"/>
      <c r="CT76" s="630"/>
      <c r="CU76" s="630"/>
      <c r="CV76" s="630"/>
      <c r="CW76" s="630"/>
      <c r="CX76" s="630"/>
      <c r="CY76" s="630"/>
      <c r="CZ76" s="630"/>
      <c r="DA76" s="630"/>
      <c r="DB76" s="630"/>
      <c r="DC76" s="630"/>
      <c r="DD76" s="630"/>
      <c r="DE76" s="630"/>
      <c r="DF76" s="630"/>
      <c r="DG76" s="630"/>
      <c r="DH76" s="630"/>
    </row>
    <row r="77" spans="1:112" s="108" customFormat="1" ht="60" customHeight="1">
      <c r="A77" s="550">
        <v>92273</v>
      </c>
      <c r="B77" s="477" t="s">
        <v>6</v>
      </c>
      <c r="C77" s="477" t="s">
        <v>789</v>
      </c>
      <c r="D77" s="478" t="s">
        <v>870</v>
      </c>
      <c r="E77" s="551" t="s">
        <v>871</v>
      </c>
      <c r="F77" s="552" t="s">
        <v>76</v>
      </c>
      <c r="G77" s="121">
        <v>144</v>
      </c>
      <c r="H77" s="479">
        <f>$I$6</f>
        <v>0.29310000000000003</v>
      </c>
      <c r="I77" s="553"/>
      <c r="J77" s="120">
        <f>I77*(1+H77)</f>
        <v>0</v>
      </c>
      <c r="K77" s="122">
        <f>G77*J77</f>
        <v>0</v>
      </c>
      <c r="L77" s="497"/>
      <c r="M77" s="105"/>
      <c r="N77" s="106"/>
      <c r="O77" s="104"/>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105"/>
      <c r="BG77" s="105"/>
      <c r="BH77" s="105"/>
      <c r="BI77" s="105"/>
      <c r="BJ77" s="105"/>
      <c r="BK77" s="105"/>
      <c r="BL77" s="105"/>
      <c r="BM77" s="105"/>
      <c r="BN77" s="105"/>
      <c r="BO77" s="105"/>
      <c r="BP77" s="105"/>
      <c r="BQ77" s="107"/>
      <c r="BR77" s="107"/>
      <c r="BS77" s="107"/>
      <c r="BT77" s="107"/>
      <c r="BU77" s="107"/>
      <c r="BV77" s="107"/>
      <c r="BW77" s="107"/>
      <c r="BX77" s="107"/>
      <c r="BY77" s="107"/>
      <c r="BZ77" s="107"/>
      <c r="CA77" s="107"/>
      <c r="CB77" s="107"/>
      <c r="CC77" s="107"/>
      <c r="CD77" s="107"/>
      <c r="CE77" s="107"/>
      <c r="CF77" s="107"/>
      <c r="CG77" s="107"/>
      <c r="CH77" s="107"/>
      <c r="CI77" s="107"/>
      <c r="CJ77" s="107"/>
      <c r="CK77" s="107"/>
      <c r="CL77" s="107"/>
      <c r="CM77" s="107"/>
      <c r="CN77" s="107"/>
      <c r="CO77" s="107"/>
      <c r="CP77" s="107"/>
      <c r="CQ77" s="107"/>
      <c r="CR77" s="107"/>
      <c r="CS77" s="107"/>
      <c r="CT77" s="107"/>
      <c r="CU77" s="107"/>
      <c r="CV77" s="107"/>
      <c r="CW77" s="107"/>
      <c r="CX77" s="107"/>
      <c r="CY77" s="107"/>
      <c r="CZ77" s="107"/>
      <c r="DA77" s="107"/>
      <c r="DB77" s="107"/>
      <c r="DC77" s="107"/>
      <c r="DD77" s="107"/>
      <c r="DE77" s="107"/>
      <c r="DF77" s="107"/>
      <c r="DG77" s="107"/>
      <c r="DH77" s="107"/>
    </row>
    <row r="78" spans="1:112" s="62" customFormat="1">
      <c r="A78" s="96"/>
      <c r="B78" s="97"/>
      <c r="C78" s="97"/>
      <c r="D78" s="98"/>
      <c r="E78" s="99"/>
      <c r="F78" s="100"/>
      <c r="G78" s="101"/>
      <c r="H78" s="102"/>
      <c r="I78" s="698" t="s">
        <v>9</v>
      </c>
      <c r="J78" s="698"/>
      <c r="K78" s="103">
        <f>SUM(K61:K77)</f>
        <v>0</v>
      </c>
      <c r="L78" s="638"/>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row>
    <row r="79" spans="1:112" s="62" customFormat="1">
      <c r="A79" s="74"/>
      <c r="B79" s="75"/>
      <c r="C79" s="76"/>
      <c r="D79" s="77">
        <v>5</v>
      </c>
      <c r="E79" s="78" t="s">
        <v>11</v>
      </c>
      <c r="F79" s="79"/>
      <c r="G79" s="80"/>
      <c r="H79" s="81"/>
      <c r="I79" s="82"/>
      <c r="J79" s="83"/>
      <c r="K79" s="84"/>
      <c r="L79" s="638"/>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row>
    <row r="80" spans="1:112" s="108" customFormat="1" ht="60" customHeight="1">
      <c r="A80" s="639">
        <v>98557</v>
      </c>
      <c r="B80" s="640" t="s">
        <v>6</v>
      </c>
      <c r="C80" s="640" t="s">
        <v>789</v>
      </c>
      <c r="D80" s="117" t="s">
        <v>604</v>
      </c>
      <c r="E80" s="118" t="s">
        <v>793</v>
      </c>
      <c r="F80" s="640" t="s">
        <v>7</v>
      </c>
      <c r="G80" s="121">
        <v>45.41</v>
      </c>
      <c r="H80" s="119">
        <f>$I$6</f>
        <v>0.29310000000000003</v>
      </c>
      <c r="I80" s="196"/>
      <c r="J80" s="120">
        <f>I80*(1+H80)</f>
        <v>0</v>
      </c>
      <c r="K80" s="122">
        <f>G80*J80</f>
        <v>0</v>
      </c>
      <c r="L80" s="497"/>
      <c r="M80" s="105"/>
      <c r="N80" s="106"/>
      <c r="O80" s="104"/>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c r="BC80" s="105"/>
      <c r="BD80" s="105"/>
      <c r="BE80" s="105"/>
      <c r="BF80" s="105"/>
      <c r="BG80" s="105"/>
      <c r="BH80" s="105"/>
      <c r="BI80" s="105"/>
      <c r="BJ80" s="105"/>
      <c r="BK80" s="105"/>
      <c r="BL80" s="105"/>
      <c r="BM80" s="105"/>
      <c r="BN80" s="105"/>
      <c r="BO80" s="105"/>
      <c r="BP80" s="105"/>
      <c r="BQ80" s="107"/>
      <c r="BR80" s="107"/>
      <c r="BS80" s="107"/>
      <c r="BT80" s="107"/>
      <c r="BU80" s="107"/>
      <c r="BV80" s="107"/>
      <c r="BW80" s="107"/>
      <c r="BX80" s="107"/>
      <c r="BY80" s="107"/>
      <c r="BZ80" s="107"/>
      <c r="CA80" s="107"/>
      <c r="CB80" s="107"/>
      <c r="CC80" s="107"/>
      <c r="CD80" s="107"/>
      <c r="CE80" s="107"/>
      <c r="CF80" s="107"/>
      <c r="CG80" s="107"/>
      <c r="CH80" s="107"/>
      <c r="CI80" s="107"/>
      <c r="CJ80" s="107"/>
      <c r="CK80" s="107"/>
      <c r="CL80" s="107"/>
      <c r="CM80" s="107"/>
      <c r="CN80" s="107"/>
      <c r="CO80" s="107"/>
      <c r="CP80" s="107"/>
      <c r="CQ80" s="107"/>
      <c r="CR80" s="107"/>
      <c r="CS80" s="107"/>
      <c r="CT80" s="107"/>
      <c r="CU80" s="107"/>
      <c r="CV80" s="107"/>
      <c r="CW80" s="107"/>
      <c r="CX80" s="107"/>
      <c r="CY80" s="107"/>
      <c r="CZ80" s="107"/>
      <c r="DA80" s="107"/>
      <c r="DB80" s="107"/>
      <c r="DC80" s="107"/>
      <c r="DD80" s="107"/>
      <c r="DE80" s="107"/>
      <c r="DF80" s="107"/>
      <c r="DG80" s="107"/>
      <c r="DH80" s="107"/>
    </row>
    <row r="81" spans="1:112" s="62" customFormat="1">
      <c r="A81" s="96"/>
      <c r="B81" s="97"/>
      <c r="C81" s="97"/>
      <c r="D81" s="98"/>
      <c r="E81" s="99"/>
      <c r="F81" s="100"/>
      <c r="G81" s="101"/>
      <c r="H81" s="102"/>
      <c r="I81" s="698" t="s">
        <v>9</v>
      </c>
      <c r="J81" s="698"/>
      <c r="K81" s="103">
        <f>SUM(K80:K80)</f>
        <v>0</v>
      </c>
      <c r="L81" s="638"/>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row>
    <row r="82" spans="1:112" s="95" customFormat="1">
      <c r="A82" s="74"/>
      <c r="B82" s="75"/>
      <c r="C82" s="76"/>
      <c r="D82" s="77">
        <v>6</v>
      </c>
      <c r="E82" s="78" t="s">
        <v>144</v>
      </c>
      <c r="F82" s="79"/>
      <c r="G82" s="80"/>
      <c r="H82" s="81"/>
      <c r="I82" s="82"/>
      <c r="J82" s="83"/>
      <c r="K82" s="84"/>
      <c r="L82" s="638"/>
      <c r="M82" s="93"/>
      <c r="N82" s="94"/>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row>
    <row r="83" spans="1:112" s="467" customFormat="1">
      <c r="A83" s="85"/>
      <c r="B83" s="86"/>
      <c r="C83" s="86"/>
      <c r="D83" s="87" t="s">
        <v>52</v>
      </c>
      <c r="E83" s="88" t="s">
        <v>144</v>
      </c>
      <c r="F83" s="89"/>
      <c r="G83" s="90"/>
      <c r="H83" s="87"/>
      <c r="I83" s="91"/>
      <c r="J83" s="89"/>
      <c r="K83" s="92"/>
      <c r="L83" s="638"/>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row>
    <row r="84" spans="1:112" s="62" customFormat="1" ht="60" customHeight="1">
      <c r="A84" s="639">
        <v>103324</v>
      </c>
      <c r="B84" s="640" t="s">
        <v>6</v>
      </c>
      <c r="C84" s="640" t="s">
        <v>789</v>
      </c>
      <c r="D84" s="117" t="s">
        <v>123</v>
      </c>
      <c r="E84" s="118" t="s">
        <v>804</v>
      </c>
      <c r="F84" s="640" t="s">
        <v>7</v>
      </c>
      <c r="G84" s="121">
        <f>'Memória de Calculo'!$D$43</f>
        <v>274.8</v>
      </c>
      <c r="H84" s="119">
        <f>$I$6</f>
        <v>0.29310000000000003</v>
      </c>
      <c r="I84" s="196"/>
      <c r="J84" s="120">
        <f>I84*(1+H84)</f>
        <v>0</v>
      </c>
      <c r="K84" s="122">
        <f>G84*J84</f>
        <v>0</v>
      </c>
      <c r="L84" s="638"/>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row>
    <row r="85" spans="1:112" s="62" customFormat="1" ht="60" customHeight="1">
      <c r="A85" s="639">
        <v>93187</v>
      </c>
      <c r="B85" s="640" t="s">
        <v>6</v>
      </c>
      <c r="C85" s="640" t="s">
        <v>789</v>
      </c>
      <c r="D85" s="117" t="s">
        <v>124</v>
      </c>
      <c r="E85" s="118" t="s">
        <v>383</v>
      </c>
      <c r="F85" s="640" t="s">
        <v>16</v>
      </c>
      <c r="G85" s="121">
        <v>11.72</v>
      </c>
      <c r="H85" s="119">
        <f>$I$6</f>
        <v>0.29310000000000003</v>
      </c>
      <c r="I85" s="196"/>
      <c r="J85" s="120">
        <f>I85*(1+H85)</f>
        <v>0</v>
      </c>
      <c r="K85" s="122">
        <f>G85*J85</f>
        <v>0</v>
      </c>
      <c r="L85" s="638"/>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row>
    <row r="86" spans="1:112" s="62" customFormat="1" ht="60" customHeight="1">
      <c r="A86" s="639">
        <v>93186</v>
      </c>
      <c r="B86" s="640" t="s">
        <v>6</v>
      </c>
      <c r="C86" s="640" t="s">
        <v>789</v>
      </c>
      <c r="D86" s="117" t="s">
        <v>265</v>
      </c>
      <c r="E86" s="118" t="s">
        <v>268</v>
      </c>
      <c r="F86" s="640" t="s">
        <v>16</v>
      </c>
      <c r="G86" s="121">
        <v>1.5</v>
      </c>
      <c r="H86" s="119">
        <f>$I$6</f>
        <v>0.29310000000000003</v>
      </c>
      <c r="I86" s="196"/>
      <c r="J86" s="120">
        <f>I86*(1+H86)</f>
        <v>0</v>
      </c>
      <c r="K86" s="122">
        <f>G86*J86</f>
        <v>0</v>
      </c>
      <c r="L86" s="638"/>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row>
    <row r="87" spans="1:112" s="62" customFormat="1" ht="60" customHeight="1">
      <c r="A87" s="639">
        <v>93197</v>
      </c>
      <c r="B87" s="640" t="s">
        <v>6</v>
      </c>
      <c r="C87" s="640" t="s">
        <v>789</v>
      </c>
      <c r="D87" s="117" t="s">
        <v>266</v>
      </c>
      <c r="E87" s="118" t="s">
        <v>241</v>
      </c>
      <c r="F87" s="640" t="s">
        <v>16</v>
      </c>
      <c r="G87" s="121">
        <v>4.5</v>
      </c>
      <c r="H87" s="119">
        <f>$I$6</f>
        <v>0.29310000000000003</v>
      </c>
      <c r="I87" s="196"/>
      <c r="J87" s="120">
        <f>I87*(1+H87)</f>
        <v>0</v>
      </c>
      <c r="K87" s="122">
        <f>G87*J87</f>
        <v>0</v>
      </c>
      <c r="L87" s="638"/>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row>
    <row r="88" spans="1:112" s="108" customFormat="1" ht="60" customHeight="1">
      <c r="A88" s="639">
        <v>93196</v>
      </c>
      <c r="B88" s="640" t="s">
        <v>6</v>
      </c>
      <c r="C88" s="640" t="s">
        <v>789</v>
      </c>
      <c r="D88" s="117" t="s">
        <v>267</v>
      </c>
      <c r="E88" s="118" t="s">
        <v>269</v>
      </c>
      <c r="F88" s="640" t="s">
        <v>16</v>
      </c>
      <c r="G88" s="121">
        <v>1.5</v>
      </c>
      <c r="H88" s="119">
        <f>$I$6</f>
        <v>0.29310000000000003</v>
      </c>
      <c r="I88" s="196"/>
      <c r="J88" s="120">
        <f>I88*(1+H88)</f>
        <v>0</v>
      </c>
      <c r="K88" s="122">
        <f>G88*J88</f>
        <v>0</v>
      </c>
      <c r="L88" s="497"/>
      <c r="M88" s="105"/>
      <c r="N88" s="106"/>
      <c r="O88" s="104"/>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7"/>
      <c r="BR88" s="107"/>
      <c r="BS88" s="107"/>
      <c r="BT88" s="107"/>
      <c r="BU88" s="107"/>
      <c r="BV88" s="107"/>
      <c r="BW88" s="107"/>
      <c r="BX88" s="107"/>
      <c r="BY88" s="107"/>
      <c r="BZ88" s="107"/>
      <c r="CA88" s="107"/>
      <c r="CB88" s="107"/>
      <c r="CC88" s="107"/>
      <c r="CD88" s="107"/>
      <c r="CE88" s="107"/>
      <c r="CF88" s="107"/>
      <c r="CG88" s="107"/>
      <c r="CH88" s="107"/>
      <c r="CI88" s="107"/>
      <c r="CJ88" s="107"/>
      <c r="CK88" s="107"/>
      <c r="CL88" s="107"/>
      <c r="CM88" s="107"/>
      <c r="CN88" s="107"/>
      <c r="CO88" s="107"/>
      <c r="CP88" s="107"/>
      <c r="CQ88" s="107"/>
      <c r="CR88" s="107"/>
      <c r="CS88" s="107"/>
      <c r="CT88" s="107"/>
      <c r="CU88" s="107"/>
      <c r="CV88" s="107"/>
      <c r="CW88" s="107"/>
      <c r="CX88" s="107"/>
      <c r="CY88" s="107"/>
      <c r="CZ88" s="107"/>
      <c r="DA88" s="107"/>
      <c r="DB88" s="107"/>
      <c r="DC88" s="107"/>
      <c r="DD88" s="107"/>
      <c r="DE88" s="107"/>
      <c r="DF88" s="107"/>
      <c r="DG88" s="107"/>
      <c r="DH88" s="107"/>
    </row>
    <row r="89" spans="1:112" s="62" customFormat="1">
      <c r="A89" s="96"/>
      <c r="B89" s="97"/>
      <c r="C89" s="97"/>
      <c r="D89" s="98"/>
      <c r="E89" s="99"/>
      <c r="F89" s="100"/>
      <c r="G89" s="101"/>
      <c r="H89" s="102"/>
      <c r="I89" s="698" t="s">
        <v>9</v>
      </c>
      <c r="J89" s="698"/>
      <c r="K89" s="103">
        <f>SUM(K84:K88)</f>
        <v>0</v>
      </c>
      <c r="L89" s="638"/>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row>
    <row r="90" spans="1:112" s="95" customFormat="1">
      <c r="A90" s="74"/>
      <c r="B90" s="75"/>
      <c r="C90" s="76"/>
      <c r="D90" s="77">
        <v>7</v>
      </c>
      <c r="E90" s="78" t="s">
        <v>14</v>
      </c>
      <c r="F90" s="79"/>
      <c r="G90" s="80"/>
      <c r="H90" s="81"/>
      <c r="I90" s="82"/>
      <c r="J90" s="83"/>
      <c r="K90" s="84"/>
      <c r="L90" s="638"/>
      <c r="M90" s="93"/>
      <c r="N90" s="94"/>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93"/>
      <c r="BF90" s="93"/>
      <c r="BG90" s="93"/>
      <c r="BH90" s="93"/>
      <c r="BI90" s="93"/>
      <c r="BJ90" s="93"/>
      <c r="BK90" s="93"/>
      <c r="BL90" s="93"/>
      <c r="BM90" s="93"/>
      <c r="BN90" s="93"/>
      <c r="BO90" s="93"/>
      <c r="BP90" s="93"/>
    </row>
    <row r="91" spans="1:112" s="469" customFormat="1">
      <c r="A91" s="85"/>
      <c r="B91" s="86"/>
      <c r="C91" s="86"/>
      <c r="D91" s="87" t="s">
        <v>53</v>
      </c>
      <c r="E91" s="88" t="s">
        <v>17</v>
      </c>
      <c r="F91" s="89"/>
      <c r="G91" s="90"/>
      <c r="H91" s="87"/>
      <c r="I91" s="91"/>
      <c r="J91" s="89"/>
      <c r="K91" s="92"/>
      <c r="L91" s="498"/>
      <c r="M91" s="468"/>
      <c r="N91" s="468"/>
      <c r="O91" s="468"/>
      <c r="P91" s="468"/>
      <c r="Q91" s="468"/>
      <c r="R91" s="468"/>
      <c r="S91" s="468"/>
      <c r="T91" s="468"/>
      <c r="U91" s="468"/>
      <c r="V91" s="468"/>
      <c r="W91" s="468"/>
      <c r="X91" s="468"/>
      <c r="Y91" s="468"/>
      <c r="Z91" s="468"/>
      <c r="AA91" s="468"/>
      <c r="AB91" s="468"/>
      <c r="AC91" s="468"/>
      <c r="AD91" s="468"/>
      <c r="AE91" s="468"/>
      <c r="AF91" s="468"/>
      <c r="AG91" s="468"/>
      <c r="AH91" s="468"/>
      <c r="AI91" s="468"/>
      <c r="AJ91" s="468"/>
      <c r="AK91" s="468"/>
      <c r="AL91" s="468"/>
      <c r="AM91" s="468"/>
      <c r="AN91" s="468"/>
      <c r="AO91" s="468"/>
      <c r="AP91" s="468"/>
      <c r="AQ91" s="468"/>
      <c r="AR91" s="468"/>
      <c r="AS91" s="468"/>
      <c r="AT91" s="468"/>
      <c r="AU91" s="468"/>
      <c r="AV91" s="468"/>
      <c r="AW91" s="468"/>
      <c r="AX91" s="468"/>
      <c r="AY91" s="468"/>
      <c r="AZ91" s="468"/>
      <c r="BA91" s="468"/>
      <c r="BB91" s="468"/>
      <c r="BC91" s="468"/>
      <c r="BD91" s="468"/>
      <c r="BE91" s="468"/>
      <c r="BF91" s="468"/>
      <c r="BG91" s="468"/>
      <c r="BH91" s="468"/>
      <c r="BI91" s="468"/>
      <c r="BJ91" s="468"/>
      <c r="BK91" s="468"/>
      <c r="BL91" s="468"/>
      <c r="BM91" s="468"/>
      <c r="BN91" s="468"/>
      <c r="BO91" s="468"/>
      <c r="BP91" s="468"/>
    </row>
    <row r="92" spans="1:112" s="469" customFormat="1" ht="60" customHeight="1">
      <c r="A92" s="476">
        <v>87879</v>
      </c>
      <c r="B92" s="477" t="s">
        <v>6</v>
      </c>
      <c r="C92" s="477" t="s">
        <v>789</v>
      </c>
      <c r="D92" s="478" t="s">
        <v>219</v>
      </c>
      <c r="E92" s="118" t="s">
        <v>208</v>
      </c>
      <c r="F92" s="477" t="s">
        <v>78</v>
      </c>
      <c r="G92" s="121">
        <v>340.62</v>
      </c>
      <c r="H92" s="479">
        <f>$I$6</f>
        <v>0.29310000000000003</v>
      </c>
      <c r="I92" s="480"/>
      <c r="J92" s="120">
        <f>I92*(1+H92)</f>
        <v>0</v>
      </c>
      <c r="K92" s="122">
        <f>G92*J92</f>
        <v>0</v>
      </c>
      <c r="L92" s="498"/>
      <c r="M92" s="468"/>
      <c r="N92" s="468"/>
      <c r="O92" s="468"/>
      <c r="P92" s="468"/>
      <c r="Q92" s="468"/>
      <c r="R92" s="468"/>
      <c r="S92" s="468"/>
      <c r="T92" s="468"/>
      <c r="U92" s="468"/>
      <c r="V92" s="468"/>
      <c r="W92" s="468"/>
      <c r="X92" s="468"/>
      <c r="Y92" s="468"/>
      <c r="Z92" s="468"/>
      <c r="AA92" s="468"/>
      <c r="AB92" s="468"/>
      <c r="AC92" s="468"/>
      <c r="AD92" s="468"/>
      <c r="AE92" s="468"/>
      <c r="AF92" s="468"/>
      <c r="AG92" s="468"/>
      <c r="AH92" s="468"/>
      <c r="AI92" s="468"/>
      <c r="AJ92" s="468"/>
      <c r="AK92" s="468"/>
      <c r="AL92" s="468"/>
      <c r="AM92" s="468"/>
      <c r="AN92" s="468"/>
      <c r="AO92" s="468"/>
      <c r="AP92" s="468"/>
      <c r="AQ92" s="468"/>
      <c r="AR92" s="468"/>
      <c r="AS92" s="468"/>
      <c r="AT92" s="468"/>
      <c r="AU92" s="468"/>
      <c r="AV92" s="468"/>
      <c r="AW92" s="468"/>
      <c r="AX92" s="468"/>
      <c r="AY92" s="468"/>
      <c r="AZ92" s="468"/>
      <c r="BA92" s="468"/>
      <c r="BB92" s="468"/>
      <c r="BC92" s="468"/>
      <c r="BD92" s="468"/>
      <c r="BE92" s="468"/>
      <c r="BF92" s="468"/>
      <c r="BG92" s="468"/>
      <c r="BH92" s="468"/>
      <c r="BI92" s="468"/>
      <c r="BJ92" s="468"/>
      <c r="BK92" s="468"/>
      <c r="BL92" s="468"/>
      <c r="BM92" s="468"/>
      <c r="BN92" s="468"/>
      <c r="BO92" s="468"/>
      <c r="BP92" s="468"/>
    </row>
    <row r="93" spans="1:112" s="62" customFormat="1" ht="60" customHeight="1">
      <c r="A93" s="476">
        <v>87531</v>
      </c>
      <c r="B93" s="477" t="s">
        <v>6</v>
      </c>
      <c r="C93" s="477" t="s">
        <v>789</v>
      </c>
      <c r="D93" s="478" t="s">
        <v>220</v>
      </c>
      <c r="E93" s="118" t="s">
        <v>275</v>
      </c>
      <c r="F93" s="477" t="s">
        <v>78</v>
      </c>
      <c r="G93" s="121">
        <v>66.08</v>
      </c>
      <c r="H93" s="479">
        <f>$I$6</f>
        <v>0.29310000000000003</v>
      </c>
      <c r="I93" s="480"/>
      <c r="J93" s="120">
        <f>I93*(1+H93)</f>
        <v>0</v>
      </c>
      <c r="K93" s="122">
        <f>G93*J93</f>
        <v>0</v>
      </c>
      <c r="L93" s="49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c r="BP93" s="109"/>
    </row>
    <row r="94" spans="1:112" s="469" customFormat="1" ht="60" customHeight="1">
      <c r="A94" s="476">
        <v>87268</v>
      </c>
      <c r="B94" s="477" t="s">
        <v>6</v>
      </c>
      <c r="C94" s="477" t="s">
        <v>789</v>
      </c>
      <c r="D94" s="478" t="s">
        <v>153</v>
      </c>
      <c r="E94" s="118" t="s">
        <v>385</v>
      </c>
      <c r="F94" s="477" t="s">
        <v>78</v>
      </c>
      <c r="G94" s="121">
        <v>66.08</v>
      </c>
      <c r="H94" s="479">
        <f>$I$6</f>
        <v>0.29310000000000003</v>
      </c>
      <c r="I94" s="480"/>
      <c r="J94" s="120">
        <f>I94*(1+H94)</f>
        <v>0</v>
      </c>
      <c r="K94" s="122">
        <f>G94*J94</f>
        <v>0</v>
      </c>
      <c r="L94" s="691"/>
      <c r="M94" s="692"/>
      <c r="N94" s="692"/>
      <c r="O94" s="468"/>
      <c r="P94" s="468"/>
      <c r="Q94" s="468"/>
      <c r="R94" s="468"/>
      <c r="S94" s="468"/>
      <c r="T94" s="468"/>
      <c r="U94" s="468"/>
      <c r="V94" s="468"/>
      <c r="W94" s="468"/>
      <c r="X94" s="468"/>
      <c r="Y94" s="468"/>
      <c r="Z94" s="468"/>
      <c r="AA94" s="468"/>
      <c r="AB94" s="468"/>
      <c r="AC94" s="468"/>
      <c r="AD94" s="468"/>
      <c r="AE94" s="468"/>
      <c r="AF94" s="468"/>
      <c r="AG94" s="468"/>
      <c r="AH94" s="468"/>
      <c r="AI94" s="468"/>
      <c r="AJ94" s="468"/>
      <c r="AK94" s="468"/>
      <c r="AL94" s="468"/>
      <c r="AM94" s="468"/>
      <c r="AN94" s="468"/>
      <c r="AO94" s="468"/>
      <c r="AP94" s="468"/>
      <c r="AQ94" s="468"/>
      <c r="AR94" s="468"/>
      <c r="AS94" s="468"/>
      <c r="AT94" s="468"/>
      <c r="AU94" s="468"/>
      <c r="AV94" s="468"/>
      <c r="AW94" s="468"/>
      <c r="AX94" s="468"/>
      <c r="AY94" s="468"/>
      <c r="AZ94" s="468"/>
      <c r="BA94" s="468"/>
      <c r="BB94" s="468"/>
      <c r="BC94" s="468"/>
      <c r="BD94" s="468"/>
      <c r="BE94" s="468"/>
      <c r="BF94" s="468"/>
      <c r="BG94" s="468"/>
      <c r="BH94" s="468"/>
      <c r="BI94" s="468"/>
      <c r="BJ94" s="468"/>
      <c r="BK94" s="468"/>
      <c r="BL94" s="468"/>
      <c r="BM94" s="468"/>
      <c r="BN94" s="468"/>
      <c r="BO94" s="468"/>
      <c r="BP94" s="468"/>
    </row>
    <row r="95" spans="1:112" s="62" customFormat="1" ht="60" customHeight="1">
      <c r="A95" s="476">
        <v>87242</v>
      </c>
      <c r="B95" s="477" t="s">
        <v>6</v>
      </c>
      <c r="C95" s="477" t="s">
        <v>789</v>
      </c>
      <c r="D95" s="478" t="s">
        <v>221</v>
      </c>
      <c r="E95" s="118" t="s">
        <v>384</v>
      </c>
      <c r="F95" s="477" t="s">
        <v>78</v>
      </c>
      <c r="G95" s="121">
        <f>'Memória de Calculo'!H123</f>
        <v>28.48</v>
      </c>
      <c r="H95" s="479">
        <f>$I$6</f>
        <v>0.29310000000000003</v>
      </c>
      <c r="I95" s="480"/>
      <c r="J95" s="120">
        <f>I95*(1+H95)</f>
        <v>0</v>
      </c>
      <c r="K95" s="122">
        <f>G95*J95</f>
        <v>0</v>
      </c>
      <c r="L95" s="638"/>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row>
    <row r="96" spans="1:112" s="95" customFormat="1" ht="60" customHeight="1">
      <c r="A96" s="639">
        <v>87529</v>
      </c>
      <c r="B96" s="640" t="s">
        <v>6</v>
      </c>
      <c r="C96" s="640" t="s">
        <v>789</v>
      </c>
      <c r="D96" s="117" t="s">
        <v>224</v>
      </c>
      <c r="E96" s="118" t="s">
        <v>209</v>
      </c>
      <c r="F96" s="640" t="s">
        <v>78</v>
      </c>
      <c r="G96" s="121">
        <f>'Memória de Calculo'!$D$128</f>
        <v>274.54000000000002</v>
      </c>
      <c r="H96" s="119">
        <f>$I$6</f>
        <v>0.29310000000000003</v>
      </c>
      <c r="I96" s="196"/>
      <c r="J96" s="120">
        <f>I96*(1+H96)</f>
        <v>0</v>
      </c>
      <c r="K96" s="122">
        <f>G96*J96</f>
        <v>0</v>
      </c>
      <c r="L96" s="638"/>
      <c r="M96" s="93"/>
      <c r="N96" s="94"/>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3"/>
      <c r="BA96" s="93"/>
      <c r="BB96" s="93"/>
      <c r="BC96" s="93"/>
      <c r="BD96" s="93"/>
      <c r="BE96" s="93"/>
      <c r="BF96" s="93"/>
      <c r="BG96" s="93"/>
      <c r="BH96" s="93"/>
      <c r="BI96" s="93"/>
      <c r="BJ96" s="93"/>
      <c r="BK96" s="93"/>
      <c r="BL96" s="93"/>
      <c r="BM96" s="93"/>
      <c r="BN96" s="93"/>
      <c r="BO96" s="93"/>
      <c r="BP96" s="93"/>
    </row>
    <row r="97" spans="1:112" s="62" customFormat="1">
      <c r="A97" s="85"/>
      <c r="B97" s="86"/>
      <c r="C97" s="86"/>
      <c r="D97" s="87" t="s">
        <v>115</v>
      </c>
      <c r="E97" s="88" t="s">
        <v>19</v>
      </c>
      <c r="F97" s="89"/>
      <c r="G97" s="90"/>
      <c r="H97" s="87"/>
      <c r="I97" s="91"/>
      <c r="J97" s="89"/>
      <c r="K97" s="92"/>
      <c r="L97" s="638"/>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row>
    <row r="98" spans="1:112" s="62" customFormat="1" ht="60" customHeight="1">
      <c r="A98" s="639">
        <v>87905</v>
      </c>
      <c r="B98" s="640" t="s">
        <v>6</v>
      </c>
      <c r="C98" s="640" t="s">
        <v>789</v>
      </c>
      <c r="D98" s="117" t="s">
        <v>203</v>
      </c>
      <c r="E98" s="118" t="s">
        <v>211</v>
      </c>
      <c r="F98" s="640" t="s">
        <v>78</v>
      </c>
      <c r="G98" s="121">
        <f>'Memória de Calculo'!$E$142</f>
        <v>336.1</v>
      </c>
      <c r="H98" s="119">
        <f>$I$6</f>
        <v>0.29310000000000003</v>
      </c>
      <c r="I98" s="196"/>
      <c r="J98" s="120">
        <f>I98*(1+H98)</f>
        <v>0</v>
      </c>
      <c r="K98" s="122">
        <f>G98*J98</f>
        <v>0</v>
      </c>
      <c r="L98" s="638"/>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row>
    <row r="99" spans="1:112" s="95" customFormat="1" ht="60" customHeight="1">
      <c r="A99" s="639">
        <v>87775</v>
      </c>
      <c r="B99" s="640" t="s">
        <v>6</v>
      </c>
      <c r="C99" s="640" t="s">
        <v>789</v>
      </c>
      <c r="D99" s="117" t="s">
        <v>605</v>
      </c>
      <c r="E99" s="118" t="s">
        <v>212</v>
      </c>
      <c r="F99" s="640" t="s">
        <v>78</v>
      </c>
      <c r="G99" s="121">
        <f>'Memória de Calculo'!$D$146</f>
        <v>336.1</v>
      </c>
      <c r="H99" s="119">
        <f>$I$6</f>
        <v>0.29310000000000003</v>
      </c>
      <c r="I99" s="196"/>
      <c r="J99" s="120">
        <f>I99*(1+H99)</f>
        <v>0</v>
      </c>
      <c r="K99" s="122">
        <f>G99*J99</f>
        <v>0</v>
      </c>
      <c r="L99" s="638"/>
      <c r="M99" s="93"/>
      <c r="N99" s="94"/>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A99" s="93"/>
      <c r="BB99" s="93"/>
      <c r="BC99" s="93"/>
      <c r="BD99" s="93"/>
      <c r="BE99" s="93"/>
      <c r="BF99" s="93"/>
      <c r="BG99" s="93"/>
      <c r="BH99" s="93"/>
      <c r="BI99" s="93"/>
      <c r="BJ99" s="93"/>
      <c r="BK99" s="93"/>
      <c r="BL99" s="93"/>
      <c r="BM99" s="93"/>
      <c r="BN99" s="93"/>
      <c r="BO99" s="93"/>
      <c r="BP99" s="93"/>
    </row>
    <row r="100" spans="1:112" s="62" customFormat="1">
      <c r="A100" s="85"/>
      <c r="B100" s="86"/>
      <c r="C100" s="86"/>
      <c r="D100" s="87" t="s">
        <v>210</v>
      </c>
      <c r="E100" s="88" t="s">
        <v>391</v>
      </c>
      <c r="F100" s="89"/>
      <c r="G100" s="90"/>
      <c r="H100" s="87"/>
      <c r="I100" s="91"/>
      <c r="J100" s="89"/>
      <c r="K100" s="92"/>
      <c r="L100" s="638"/>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row>
    <row r="101" spans="1:112" s="62" customFormat="1" ht="60" customHeight="1">
      <c r="A101" s="639">
        <v>87882</v>
      </c>
      <c r="B101" s="640" t="s">
        <v>6</v>
      </c>
      <c r="C101" s="640" t="s">
        <v>789</v>
      </c>
      <c r="D101" s="117" t="s">
        <v>222</v>
      </c>
      <c r="E101" s="118" t="s">
        <v>213</v>
      </c>
      <c r="F101" s="640" t="s">
        <v>78</v>
      </c>
      <c r="G101" s="121">
        <f>'Memória de Calculo'!$B$158</f>
        <v>72.819999999999993</v>
      </c>
      <c r="H101" s="119">
        <f>$I$6</f>
        <v>0.29310000000000003</v>
      </c>
      <c r="I101" s="196"/>
      <c r="J101" s="120">
        <f>I101*(1+H101)</f>
        <v>0</v>
      </c>
      <c r="K101" s="122">
        <f>G101*J101</f>
        <v>0</v>
      </c>
      <c r="L101" s="638"/>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row>
    <row r="102" spans="1:112" s="486" customFormat="1" ht="60" customHeight="1">
      <c r="A102" s="639">
        <v>90406</v>
      </c>
      <c r="B102" s="640" t="s">
        <v>6</v>
      </c>
      <c r="C102" s="640" t="s">
        <v>789</v>
      </c>
      <c r="D102" s="117" t="s">
        <v>223</v>
      </c>
      <c r="E102" s="118" t="s">
        <v>214</v>
      </c>
      <c r="F102" s="640" t="s">
        <v>78</v>
      </c>
      <c r="G102" s="121">
        <f>'Memória de Calculo'!$B$158</f>
        <v>72.819999999999993</v>
      </c>
      <c r="H102" s="119">
        <f>$I$6</f>
        <v>0.29310000000000003</v>
      </c>
      <c r="I102" s="196"/>
      <c r="J102" s="120">
        <f>I102*(1+H102)</f>
        <v>0</v>
      </c>
      <c r="K102" s="122">
        <f>G102*J102</f>
        <v>0</v>
      </c>
      <c r="L102" s="496"/>
      <c r="M102" s="485"/>
      <c r="N102" s="485"/>
      <c r="O102" s="485"/>
      <c r="P102" s="485"/>
      <c r="Q102" s="485"/>
      <c r="R102" s="485"/>
      <c r="S102" s="485"/>
      <c r="T102" s="485"/>
      <c r="U102" s="485"/>
      <c r="V102" s="485"/>
      <c r="W102" s="485"/>
      <c r="X102" s="485"/>
      <c r="Y102" s="485"/>
      <c r="Z102" s="485"/>
      <c r="AA102" s="485"/>
      <c r="AB102" s="485"/>
      <c r="AC102" s="485"/>
      <c r="AD102" s="485"/>
      <c r="AE102" s="485"/>
      <c r="AF102" s="485"/>
      <c r="AG102" s="485"/>
      <c r="AH102" s="485"/>
      <c r="AI102" s="485"/>
      <c r="AJ102" s="485"/>
      <c r="AK102" s="485"/>
      <c r="AL102" s="485"/>
      <c r="AM102" s="485"/>
      <c r="AN102" s="485"/>
      <c r="AO102" s="485"/>
      <c r="AP102" s="485"/>
      <c r="AQ102" s="485"/>
      <c r="AR102" s="485"/>
      <c r="AS102" s="485"/>
      <c r="AT102" s="485"/>
      <c r="AU102" s="485"/>
      <c r="AV102" s="485"/>
      <c r="AW102" s="485"/>
      <c r="AX102" s="485"/>
      <c r="AY102" s="485"/>
      <c r="AZ102" s="485"/>
      <c r="BA102" s="485"/>
      <c r="BB102" s="485"/>
      <c r="BC102" s="485"/>
      <c r="BD102" s="485"/>
      <c r="BE102" s="485"/>
      <c r="BF102" s="485"/>
      <c r="BG102" s="485"/>
      <c r="BH102" s="485"/>
      <c r="BI102" s="485"/>
      <c r="BJ102" s="485"/>
      <c r="BK102" s="485"/>
      <c r="BL102" s="485"/>
      <c r="BM102" s="485"/>
      <c r="BN102" s="485"/>
      <c r="BO102" s="485"/>
      <c r="BP102" s="485"/>
    </row>
    <row r="103" spans="1:112" s="95" customFormat="1" ht="60" customHeight="1">
      <c r="A103" s="609" t="s">
        <v>1055</v>
      </c>
      <c r="B103" s="610" t="s">
        <v>790</v>
      </c>
      <c r="C103" s="610" t="s">
        <v>789</v>
      </c>
      <c r="D103" s="611" t="s">
        <v>339</v>
      </c>
      <c r="E103" s="612" t="str">
        <f>Composições!A82</f>
        <v>ANDAIME TABUADO SOBRE CAVALETES (INCLUSO CAVALETE) EM MADEIRA DE 1ª UTIL 20X INCL MOVIMENTACAO P/ PE-DIREITO 4,00M</v>
      </c>
      <c r="F103" s="610" t="s">
        <v>78</v>
      </c>
      <c r="G103" s="613">
        <f>'Memória de Calculo'!$B$158</f>
        <v>72.819999999999993</v>
      </c>
      <c r="H103" s="481">
        <f>$I$6</f>
        <v>0.29310000000000003</v>
      </c>
      <c r="I103" s="482">
        <f>Composições!H92</f>
        <v>0</v>
      </c>
      <c r="J103" s="483">
        <f>I103*(1+H103)</f>
        <v>0</v>
      </c>
      <c r="K103" s="484">
        <f>G103*J103</f>
        <v>0</v>
      </c>
      <c r="L103" s="638"/>
      <c r="M103" s="93"/>
      <c r="N103" s="94"/>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c r="BJ103" s="93"/>
      <c r="BK103" s="93"/>
      <c r="BL103" s="93"/>
      <c r="BM103" s="93"/>
      <c r="BN103" s="93"/>
      <c r="BO103" s="93"/>
      <c r="BP103" s="93"/>
    </row>
    <row r="104" spans="1:112" s="62" customFormat="1">
      <c r="A104" s="85"/>
      <c r="B104" s="86"/>
      <c r="C104" s="86"/>
      <c r="D104" s="87" t="s">
        <v>393</v>
      </c>
      <c r="E104" s="88" t="s">
        <v>392</v>
      </c>
      <c r="F104" s="89"/>
      <c r="G104" s="90"/>
      <c r="H104" s="87"/>
      <c r="I104" s="91"/>
      <c r="J104" s="89"/>
      <c r="K104" s="92"/>
      <c r="L104" s="638"/>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row>
    <row r="105" spans="1:112" s="62" customFormat="1" ht="60" customHeight="1">
      <c r="A105" s="639">
        <v>87882</v>
      </c>
      <c r="B105" s="640" t="s">
        <v>6</v>
      </c>
      <c r="C105" s="640" t="s">
        <v>789</v>
      </c>
      <c r="D105" s="117" t="s">
        <v>394</v>
      </c>
      <c r="E105" s="118" t="s">
        <v>213</v>
      </c>
      <c r="F105" s="640" t="s">
        <v>78</v>
      </c>
      <c r="G105" s="121">
        <v>10.1</v>
      </c>
      <c r="H105" s="119">
        <f>$I$6</f>
        <v>0.29310000000000003</v>
      </c>
      <c r="I105" s="196"/>
      <c r="J105" s="120">
        <f>I105*(1+H105)</f>
        <v>0</v>
      </c>
      <c r="K105" s="122">
        <f>G105*J105</f>
        <v>0</v>
      </c>
      <c r="L105" s="638"/>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row>
    <row r="106" spans="1:112" s="486" customFormat="1" ht="60" customHeight="1">
      <c r="A106" s="639">
        <v>90406</v>
      </c>
      <c r="B106" s="640" t="s">
        <v>6</v>
      </c>
      <c r="C106" s="640" t="s">
        <v>789</v>
      </c>
      <c r="D106" s="117" t="s">
        <v>395</v>
      </c>
      <c r="E106" s="118" t="s">
        <v>214</v>
      </c>
      <c r="F106" s="640" t="s">
        <v>78</v>
      </c>
      <c r="G106" s="121">
        <v>10.1</v>
      </c>
      <c r="H106" s="119">
        <f>$I$6</f>
        <v>0.29310000000000003</v>
      </c>
      <c r="I106" s="196"/>
      <c r="J106" s="120">
        <f>I106*(1+H106)</f>
        <v>0</v>
      </c>
      <c r="K106" s="122">
        <f>G106*J106</f>
        <v>0</v>
      </c>
      <c r="L106" s="496"/>
      <c r="M106" s="485"/>
      <c r="N106" s="485"/>
      <c r="O106" s="485"/>
      <c r="P106" s="485"/>
      <c r="Q106" s="485"/>
      <c r="R106" s="485"/>
      <c r="S106" s="485"/>
      <c r="T106" s="485"/>
      <c r="U106" s="485"/>
      <c r="V106" s="485"/>
      <c r="W106" s="485"/>
      <c r="X106" s="485"/>
      <c r="Y106" s="485"/>
      <c r="Z106" s="485"/>
      <c r="AA106" s="485"/>
      <c r="AB106" s="485"/>
      <c r="AC106" s="485"/>
      <c r="AD106" s="485"/>
      <c r="AE106" s="485"/>
      <c r="AF106" s="485"/>
      <c r="AG106" s="485"/>
      <c r="AH106" s="485"/>
      <c r="AI106" s="485"/>
      <c r="AJ106" s="485"/>
      <c r="AK106" s="485"/>
      <c r="AL106" s="485"/>
      <c r="AM106" s="485"/>
      <c r="AN106" s="485"/>
      <c r="AO106" s="485"/>
      <c r="AP106" s="485"/>
      <c r="AQ106" s="485"/>
      <c r="AR106" s="485"/>
      <c r="AS106" s="485"/>
      <c r="AT106" s="485"/>
      <c r="AU106" s="485"/>
      <c r="AV106" s="485"/>
      <c r="AW106" s="485"/>
      <c r="AX106" s="485"/>
      <c r="AY106" s="485"/>
      <c r="AZ106" s="485"/>
      <c r="BA106" s="485"/>
      <c r="BB106" s="485"/>
      <c r="BC106" s="485"/>
      <c r="BD106" s="485"/>
      <c r="BE106" s="485"/>
      <c r="BF106" s="485"/>
      <c r="BG106" s="485"/>
      <c r="BH106" s="485"/>
      <c r="BI106" s="485"/>
      <c r="BJ106" s="485"/>
      <c r="BK106" s="485"/>
      <c r="BL106" s="485"/>
      <c r="BM106" s="485"/>
      <c r="BN106" s="485"/>
      <c r="BO106" s="485"/>
      <c r="BP106" s="485"/>
    </row>
    <row r="107" spans="1:112" s="631" customFormat="1" ht="60" customHeight="1">
      <c r="A107" s="609" t="s">
        <v>993</v>
      </c>
      <c r="B107" s="610" t="s">
        <v>790</v>
      </c>
      <c r="C107" s="610" t="s">
        <v>789</v>
      </c>
      <c r="D107" s="611" t="s">
        <v>396</v>
      </c>
      <c r="E107" s="612" t="str">
        <f>Composições!A82</f>
        <v>ANDAIME TABUADO SOBRE CAVALETES (INCLUSO CAVALETE) EM MADEIRA DE 1ª UTIL 20X INCL MOVIMENTACAO P/ PE-DIREITO 4,00M</v>
      </c>
      <c r="F107" s="610" t="s">
        <v>78</v>
      </c>
      <c r="G107" s="613">
        <v>10.1</v>
      </c>
      <c r="H107" s="481">
        <f>$I$6</f>
        <v>0.29310000000000003</v>
      </c>
      <c r="I107" s="482">
        <f>Composições!H92</f>
        <v>0</v>
      </c>
      <c r="J107" s="483">
        <f>I107*(1+H107)</f>
        <v>0</v>
      </c>
      <c r="K107" s="484">
        <f>G107*J107</f>
        <v>0</v>
      </c>
      <c r="L107" s="628"/>
      <c r="M107" s="625"/>
      <c r="N107" s="626"/>
      <c r="O107" s="629"/>
      <c r="P107" s="625"/>
      <c r="Q107" s="625"/>
      <c r="R107" s="625"/>
      <c r="S107" s="625"/>
      <c r="T107" s="625"/>
      <c r="U107" s="625"/>
      <c r="V107" s="625"/>
      <c r="W107" s="625"/>
      <c r="X107" s="625"/>
      <c r="Y107" s="625"/>
      <c r="Z107" s="625"/>
      <c r="AA107" s="625"/>
      <c r="AB107" s="625"/>
      <c r="AC107" s="625"/>
      <c r="AD107" s="625"/>
      <c r="AE107" s="625"/>
      <c r="AF107" s="625"/>
      <c r="AG107" s="625"/>
      <c r="AH107" s="625"/>
      <c r="AI107" s="625"/>
      <c r="AJ107" s="625"/>
      <c r="AK107" s="625"/>
      <c r="AL107" s="625"/>
      <c r="AM107" s="625"/>
      <c r="AN107" s="625"/>
      <c r="AO107" s="625"/>
      <c r="AP107" s="625"/>
      <c r="AQ107" s="625"/>
      <c r="AR107" s="625"/>
      <c r="AS107" s="625"/>
      <c r="AT107" s="625"/>
      <c r="AU107" s="625"/>
      <c r="AV107" s="625"/>
      <c r="AW107" s="625"/>
      <c r="AX107" s="625"/>
      <c r="AY107" s="625"/>
      <c r="AZ107" s="625"/>
      <c r="BA107" s="625"/>
      <c r="BB107" s="625"/>
      <c r="BC107" s="625"/>
      <c r="BD107" s="625"/>
      <c r="BE107" s="625"/>
      <c r="BF107" s="625"/>
      <c r="BG107" s="625"/>
      <c r="BH107" s="625"/>
      <c r="BI107" s="625"/>
      <c r="BJ107" s="625"/>
      <c r="BK107" s="625"/>
      <c r="BL107" s="625"/>
      <c r="BM107" s="625"/>
      <c r="BN107" s="625"/>
      <c r="BO107" s="625"/>
      <c r="BP107" s="625"/>
      <c r="BQ107" s="630"/>
      <c r="BR107" s="630"/>
      <c r="BS107" s="630"/>
      <c r="BT107" s="630"/>
      <c r="BU107" s="630"/>
      <c r="BV107" s="630"/>
      <c r="BW107" s="630"/>
      <c r="BX107" s="630"/>
      <c r="BY107" s="630"/>
      <c r="BZ107" s="630"/>
      <c r="CA107" s="630"/>
      <c r="CB107" s="630"/>
      <c r="CC107" s="630"/>
      <c r="CD107" s="630"/>
      <c r="CE107" s="630"/>
      <c r="CF107" s="630"/>
      <c r="CG107" s="630"/>
      <c r="CH107" s="630"/>
      <c r="CI107" s="630"/>
      <c r="CJ107" s="630"/>
      <c r="CK107" s="630"/>
      <c r="CL107" s="630"/>
      <c r="CM107" s="630"/>
      <c r="CN107" s="630"/>
      <c r="CO107" s="630"/>
      <c r="CP107" s="630"/>
      <c r="CQ107" s="630"/>
      <c r="CR107" s="630"/>
      <c r="CS107" s="630"/>
      <c r="CT107" s="630"/>
      <c r="CU107" s="630"/>
      <c r="CV107" s="630"/>
      <c r="CW107" s="630"/>
      <c r="CX107" s="630"/>
      <c r="CY107" s="630"/>
      <c r="CZ107" s="630"/>
      <c r="DA107" s="630"/>
      <c r="DB107" s="630"/>
      <c r="DC107" s="630"/>
      <c r="DD107" s="630"/>
      <c r="DE107" s="630"/>
      <c r="DF107" s="630"/>
      <c r="DG107" s="630"/>
      <c r="DH107" s="630"/>
    </row>
    <row r="108" spans="1:112" s="62" customFormat="1">
      <c r="A108" s="96"/>
      <c r="B108" s="97"/>
      <c r="C108" s="97"/>
      <c r="D108" s="98"/>
      <c r="E108" s="99"/>
      <c r="F108" s="100"/>
      <c r="G108" s="101"/>
      <c r="H108" s="102"/>
      <c r="I108" s="698" t="s">
        <v>9</v>
      </c>
      <c r="J108" s="698"/>
      <c r="K108" s="103">
        <f>SUM(K92:K107)</f>
        <v>0</v>
      </c>
      <c r="L108" s="638"/>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row>
    <row r="109" spans="1:112" s="95" customFormat="1">
      <c r="A109" s="74"/>
      <c r="B109" s="75"/>
      <c r="C109" s="76"/>
      <c r="D109" s="77">
        <v>8</v>
      </c>
      <c r="E109" s="78" t="s">
        <v>12</v>
      </c>
      <c r="F109" s="79"/>
      <c r="G109" s="80"/>
      <c r="H109" s="81"/>
      <c r="I109" s="82"/>
      <c r="J109" s="83"/>
      <c r="K109" s="84"/>
      <c r="L109" s="638"/>
      <c r="M109" s="93"/>
      <c r="N109" s="94"/>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3"/>
      <c r="BE109" s="93"/>
      <c r="BF109" s="93"/>
      <c r="BG109" s="93"/>
      <c r="BH109" s="93"/>
      <c r="BI109" s="93"/>
      <c r="BJ109" s="93"/>
      <c r="BK109" s="93"/>
      <c r="BL109" s="93"/>
      <c r="BM109" s="93"/>
      <c r="BN109" s="93"/>
      <c r="BO109" s="93"/>
      <c r="BP109" s="93"/>
    </row>
    <row r="110" spans="1:112" s="62" customFormat="1">
      <c r="A110" s="85"/>
      <c r="B110" s="86"/>
      <c r="C110" s="86"/>
      <c r="D110" s="87" t="s">
        <v>54</v>
      </c>
      <c r="E110" s="88" t="s">
        <v>125</v>
      </c>
      <c r="F110" s="89"/>
      <c r="G110" s="90"/>
      <c r="H110" s="87"/>
      <c r="I110" s="91"/>
      <c r="J110" s="89"/>
      <c r="K110" s="92"/>
      <c r="L110" s="638"/>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row>
    <row r="111" spans="1:112" s="62" customFormat="1" ht="60" customHeight="1">
      <c r="A111" s="639">
        <v>92580</v>
      </c>
      <c r="B111" s="640" t="s">
        <v>6</v>
      </c>
      <c r="C111" s="640" t="s">
        <v>789</v>
      </c>
      <c r="D111" s="117" t="s">
        <v>607</v>
      </c>
      <c r="E111" s="118" t="s">
        <v>872</v>
      </c>
      <c r="F111" s="640" t="s">
        <v>78</v>
      </c>
      <c r="G111" s="121">
        <v>87.9</v>
      </c>
      <c r="H111" s="119">
        <f t="shared" ref="H111:H116" si="13">$I$6</f>
        <v>0.29310000000000003</v>
      </c>
      <c r="I111" s="196"/>
      <c r="J111" s="120">
        <f t="shared" ref="J111:J116" si="14">I111*(1+H111)</f>
        <v>0</v>
      </c>
      <c r="K111" s="122">
        <f t="shared" ref="K111:K116" si="15">G111*J111</f>
        <v>0</v>
      </c>
      <c r="L111" s="638"/>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row>
    <row r="112" spans="1:112" s="62" customFormat="1" ht="60" customHeight="1">
      <c r="A112" s="639">
        <v>94210</v>
      </c>
      <c r="B112" s="640" t="s">
        <v>6</v>
      </c>
      <c r="C112" s="640" t="s">
        <v>789</v>
      </c>
      <c r="D112" s="117" t="s">
        <v>606</v>
      </c>
      <c r="E112" s="118" t="s">
        <v>835</v>
      </c>
      <c r="F112" s="640" t="s">
        <v>78</v>
      </c>
      <c r="G112" s="121">
        <v>87.9</v>
      </c>
      <c r="H112" s="119">
        <f t="shared" si="13"/>
        <v>0.29310000000000003</v>
      </c>
      <c r="I112" s="196"/>
      <c r="J112" s="120">
        <f t="shared" si="14"/>
        <v>0</v>
      </c>
      <c r="K112" s="122">
        <f t="shared" si="15"/>
        <v>0</v>
      </c>
      <c r="L112" s="638"/>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row>
    <row r="113" spans="1:112" s="62" customFormat="1" ht="60" customHeight="1">
      <c r="A113" s="639">
        <v>94228</v>
      </c>
      <c r="B113" s="640" t="s">
        <v>6</v>
      </c>
      <c r="C113" s="640" t="s">
        <v>789</v>
      </c>
      <c r="D113" s="117" t="s">
        <v>608</v>
      </c>
      <c r="E113" s="118" t="s">
        <v>328</v>
      </c>
      <c r="F113" s="640" t="s">
        <v>76</v>
      </c>
      <c r="G113" s="121">
        <v>20.100000000000001</v>
      </c>
      <c r="H113" s="119">
        <f t="shared" si="13"/>
        <v>0.29310000000000003</v>
      </c>
      <c r="I113" s="196"/>
      <c r="J113" s="120">
        <f t="shared" si="14"/>
        <v>0</v>
      </c>
      <c r="K113" s="122">
        <f t="shared" si="15"/>
        <v>0</v>
      </c>
      <c r="L113" s="638"/>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row>
    <row r="114" spans="1:112" s="627" customFormat="1" ht="60" customHeight="1">
      <c r="A114" s="609" t="s">
        <v>992</v>
      </c>
      <c r="B114" s="610" t="s">
        <v>790</v>
      </c>
      <c r="C114" s="610" t="s">
        <v>789</v>
      </c>
      <c r="D114" s="611" t="s">
        <v>609</v>
      </c>
      <c r="E114" s="612" t="str">
        <f>Composições!A95</f>
        <v>IMPERMEABILIZAÇÃO DE LAJE E MARQUISE COM CHAPA DE AÇO GALVANIZADA NUMERO 26 (REFE. 94231)</v>
      </c>
      <c r="F114" s="610" t="s">
        <v>76</v>
      </c>
      <c r="G114" s="613">
        <f>'Memória de Calculo'!D223</f>
        <v>11.05</v>
      </c>
      <c r="H114" s="481">
        <f t="shared" si="13"/>
        <v>0.29310000000000003</v>
      </c>
      <c r="I114" s="482">
        <f>Composições!H109</f>
        <v>0</v>
      </c>
      <c r="J114" s="483">
        <f t="shared" si="14"/>
        <v>0</v>
      </c>
      <c r="K114" s="484">
        <f t="shared" si="15"/>
        <v>0</v>
      </c>
      <c r="L114" s="883"/>
      <c r="M114" s="884"/>
      <c r="N114" s="884"/>
      <c r="O114" s="625"/>
      <c r="P114" s="625"/>
      <c r="Q114" s="625"/>
      <c r="R114" s="625"/>
      <c r="S114" s="625"/>
      <c r="T114" s="625"/>
      <c r="U114" s="625"/>
      <c r="V114" s="625"/>
      <c r="W114" s="625"/>
      <c r="X114" s="625"/>
      <c r="Y114" s="625"/>
      <c r="Z114" s="625"/>
      <c r="AA114" s="625"/>
      <c r="AB114" s="625"/>
      <c r="AC114" s="625"/>
      <c r="AD114" s="625"/>
      <c r="AE114" s="625"/>
      <c r="AF114" s="625"/>
      <c r="AG114" s="625"/>
      <c r="AH114" s="625"/>
      <c r="AI114" s="625"/>
      <c r="AJ114" s="625"/>
      <c r="AK114" s="625"/>
      <c r="AL114" s="625"/>
      <c r="AM114" s="625"/>
      <c r="AN114" s="625"/>
      <c r="AO114" s="625"/>
      <c r="AP114" s="625"/>
      <c r="AQ114" s="625"/>
      <c r="AR114" s="625"/>
      <c r="AS114" s="625"/>
      <c r="AT114" s="625"/>
      <c r="AU114" s="625"/>
      <c r="AV114" s="625"/>
      <c r="AW114" s="625"/>
      <c r="AX114" s="625"/>
      <c r="AY114" s="625"/>
      <c r="AZ114" s="625"/>
      <c r="BA114" s="625"/>
      <c r="BB114" s="625"/>
      <c r="BC114" s="625"/>
      <c r="BD114" s="625"/>
      <c r="BE114" s="625"/>
      <c r="BF114" s="625"/>
      <c r="BG114" s="625"/>
      <c r="BH114" s="625"/>
      <c r="BI114" s="625"/>
      <c r="BJ114" s="625"/>
      <c r="BK114" s="625"/>
      <c r="BL114" s="625"/>
      <c r="BM114" s="625"/>
      <c r="BN114" s="625"/>
      <c r="BO114" s="625"/>
      <c r="BP114" s="625"/>
    </row>
    <row r="115" spans="1:112" s="62" customFormat="1" ht="60" customHeight="1">
      <c r="A115" s="639">
        <v>100327</v>
      </c>
      <c r="B115" s="640" t="s">
        <v>6</v>
      </c>
      <c r="C115" s="640" t="s">
        <v>789</v>
      </c>
      <c r="D115" s="117" t="s">
        <v>610</v>
      </c>
      <c r="E115" s="118" t="s">
        <v>527</v>
      </c>
      <c r="F115" s="640" t="s">
        <v>76</v>
      </c>
      <c r="G115" s="121">
        <v>51.43</v>
      </c>
      <c r="H115" s="119">
        <f t="shared" si="13"/>
        <v>0.29310000000000003</v>
      </c>
      <c r="I115" s="196"/>
      <c r="J115" s="120">
        <f t="shared" si="14"/>
        <v>0</v>
      </c>
      <c r="K115" s="122">
        <f>G115*J115</f>
        <v>0</v>
      </c>
      <c r="L115" s="689"/>
      <c r="M115" s="690"/>
      <c r="N115" s="690"/>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row>
    <row r="116" spans="1:112" s="108" customFormat="1" ht="60" customHeight="1">
      <c r="A116" s="639">
        <v>94231</v>
      </c>
      <c r="B116" s="640" t="s">
        <v>6</v>
      </c>
      <c r="C116" s="640" t="s">
        <v>789</v>
      </c>
      <c r="D116" s="117" t="s">
        <v>611</v>
      </c>
      <c r="E116" s="118" t="s">
        <v>891</v>
      </c>
      <c r="F116" s="640" t="s">
        <v>76</v>
      </c>
      <c r="G116" s="121">
        <v>59.25</v>
      </c>
      <c r="H116" s="119">
        <f t="shared" si="13"/>
        <v>0.29310000000000003</v>
      </c>
      <c r="I116" s="196"/>
      <c r="J116" s="120">
        <f t="shared" si="14"/>
        <v>0</v>
      </c>
      <c r="K116" s="122">
        <f t="shared" si="15"/>
        <v>0</v>
      </c>
      <c r="L116" s="497"/>
      <c r="M116" s="105"/>
      <c r="N116" s="106"/>
      <c r="O116" s="104"/>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5"/>
      <c r="AM116" s="105"/>
      <c r="AN116" s="105"/>
      <c r="AO116" s="105"/>
      <c r="AP116" s="105"/>
      <c r="AQ116" s="105"/>
      <c r="AR116" s="105"/>
      <c r="AS116" s="105"/>
      <c r="AT116" s="105"/>
      <c r="AU116" s="105"/>
      <c r="AV116" s="105"/>
      <c r="AW116" s="105"/>
      <c r="AX116" s="105"/>
      <c r="AY116" s="105"/>
      <c r="AZ116" s="105"/>
      <c r="BA116" s="105"/>
      <c r="BB116" s="105"/>
      <c r="BC116" s="105"/>
      <c r="BD116" s="105"/>
      <c r="BE116" s="105"/>
      <c r="BF116" s="105"/>
      <c r="BG116" s="105"/>
      <c r="BH116" s="105"/>
      <c r="BI116" s="105"/>
      <c r="BJ116" s="105"/>
      <c r="BK116" s="105"/>
      <c r="BL116" s="105"/>
      <c r="BM116" s="105"/>
      <c r="BN116" s="105"/>
      <c r="BO116" s="105"/>
      <c r="BP116" s="105"/>
      <c r="BQ116" s="107"/>
      <c r="BR116" s="107"/>
      <c r="BS116" s="107"/>
      <c r="BT116" s="107"/>
      <c r="BU116" s="107"/>
      <c r="BV116" s="107"/>
      <c r="BW116" s="107"/>
      <c r="BX116" s="107"/>
      <c r="BY116" s="107"/>
      <c r="BZ116" s="107"/>
      <c r="CA116" s="107"/>
      <c r="CB116" s="107"/>
      <c r="CC116" s="107"/>
      <c r="CD116" s="107"/>
      <c r="CE116" s="107"/>
      <c r="CF116" s="107"/>
      <c r="CG116" s="107"/>
      <c r="CH116" s="107"/>
      <c r="CI116" s="107"/>
      <c r="CJ116" s="107"/>
      <c r="CK116" s="107"/>
      <c r="CL116" s="107"/>
      <c r="CM116" s="107"/>
      <c r="CN116" s="107"/>
      <c r="CO116" s="107"/>
      <c r="CP116" s="107"/>
      <c r="CQ116" s="107"/>
      <c r="CR116" s="107"/>
      <c r="CS116" s="107"/>
      <c r="CT116" s="107"/>
      <c r="CU116" s="107"/>
      <c r="CV116" s="107"/>
      <c r="CW116" s="107"/>
      <c r="CX116" s="107"/>
      <c r="CY116" s="107"/>
      <c r="CZ116" s="107"/>
      <c r="DA116" s="107"/>
      <c r="DB116" s="107"/>
      <c r="DC116" s="107"/>
      <c r="DD116" s="107"/>
      <c r="DE116" s="107"/>
      <c r="DF116" s="107"/>
      <c r="DG116" s="107"/>
      <c r="DH116" s="107"/>
    </row>
    <row r="117" spans="1:112" s="62" customFormat="1">
      <c r="A117" s="96"/>
      <c r="B117" s="97"/>
      <c r="C117" s="97"/>
      <c r="D117" s="98"/>
      <c r="E117" s="99"/>
      <c r="F117" s="100"/>
      <c r="G117" s="101"/>
      <c r="H117" s="102"/>
      <c r="I117" s="698" t="s">
        <v>9</v>
      </c>
      <c r="J117" s="698"/>
      <c r="K117" s="103">
        <f>SUM(K111:K116)</f>
        <v>0</v>
      </c>
      <c r="L117" s="638"/>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row>
    <row r="118" spans="1:112" s="95" customFormat="1">
      <c r="A118" s="74"/>
      <c r="B118" s="75"/>
      <c r="C118" s="76"/>
      <c r="D118" s="77">
        <v>9</v>
      </c>
      <c r="E118" s="78" t="s">
        <v>13</v>
      </c>
      <c r="F118" s="79"/>
      <c r="G118" s="80"/>
      <c r="H118" s="81"/>
      <c r="I118" s="82"/>
      <c r="J118" s="83"/>
      <c r="K118" s="84"/>
      <c r="L118" s="638"/>
      <c r="M118" s="93"/>
      <c r="N118" s="94"/>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3"/>
      <c r="AN118" s="93"/>
      <c r="AO118" s="93"/>
      <c r="AP118" s="93"/>
      <c r="AQ118" s="93"/>
      <c r="AR118" s="93"/>
      <c r="AS118" s="93"/>
      <c r="AT118" s="93"/>
      <c r="AU118" s="93"/>
      <c r="AV118" s="93"/>
      <c r="AW118" s="93"/>
      <c r="AX118" s="93"/>
      <c r="AY118" s="93"/>
      <c r="AZ118" s="93"/>
      <c r="BA118" s="93"/>
      <c r="BB118" s="93"/>
      <c r="BC118" s="93"/>
      <c r="BD118" s="93"/>
      <c r="BE118" s="93"/>
      <c r="BF118" s="93"/>
      <c r="BG118" s="93"/>
      <c r="BH118" s="93"/>
      <c r="BI118" s="93"/>
      <c r="BJ118" s="93"/>
      <c r="BK118" s="93"/>
      <c r="BL118" s="93"/>
      <c r="BM118" s="93"/>
      <c r="BN118" s="93"/>
      <c r="BO118" s="93"/>
      <c r="BP118" s="93"/>
    </row>
    <row r="119" spans="1:112" s="62" customFormat="1">
      <c r="A119" s="85"/>
      <c r="B119" s="86"/>
      <c r="C119" s="86"/>
      <c r="D119" s="87" t="s">
        <v>55</v>
      </c>
      <c r="E119" s="88" t="s">
        <v>70</v>
      </c>
      <c r="F119" s="89"/>
      <c r="G119" s="90"/>
      <c r="H119" s="87"/>
      <c r="I119" s="91"/>
      <c r="J119" s="89"/>
      <c r="K119" s="92">
        <f>G119*J119</f>
        <v>0</v>
      </c>
      <c r="L119" s="638"/>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row>
    <row r="120" spans="1:112" s="467" customFormat="1" ht="60" customHeight="1">
      <c r="A120" s="639">
        <v>90793</v>
      </c>
      <c r="B120" s="640" t="s">
        <v>6</v>
      </c>
      <c r="C120" s="640" t="s">
        <v>789</v>
      </c>
      <c r="D120" s="117" t="s">
        <v>18</v>
      </c>
      <c r="E120" s="118" t="s">
        <v>805</v>
      </c>
      <c r="F120" s="640" t="s">
        <v>240</v>
      </c>
      <c r="G120" s="121">
        <v>3</v>
      </c>
      <c r="H120" s="119">
        <f>$I$6</f>
        <v>0.29310000000000003</v>
      </c>
      <c r="I120" s="196"/>
      <c r="J120" s="120">
        <f>I120*(1+H120)</f>
        <v>0</v>
      </c>
      <c r="K120" s="122">
        <f>G120*J120</f>
        <v>0</v>
      </c>
      <c r="L120" s="638"/>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c r="AK120" s="105"/>
      <c r="AL120" s="105"/>
      <c r="AM120" s="105"/>
      <c r="AN120" s="105"/>
      <c r="AO120" s="105"/>
      <c r="AP120" s="105"/>
      <c r="AQ120" s="105"/>
      <c r="AR120" s="105"/>
      <c r="AS120" s="105"/>
      <c r="AT120" s="105"/>
      <c r="AU120" s="105"/>
      <c r="AV120" s="105"/>
      <c r="AW120" s="105"/>
      <c r="AX120" s="105"/>
      <c r="AY120" s="105"/>
      <c r="AZ120" s="105"/>
      <c r="BA120" s="105"/>
      <c r="BB120" s="105"/>
      <c r="BC120" s="105"/>
      <c r="BD120" s="105"/>
      <c r="BE120" s="105"/>
      <c r="BF120" s="105"/>
      <c r="BG120" s="105"/>
      <c r="BH120" s="105"/>
      <c r="BI120" s="105"/>
      <c r="BJ120" s="105"/>
      <c r="BK120" s="105"/>
      <c r="BL120" s="105"/>
      <c r="BM120" s="105"/>
      <c r="BN120" s="105"/>
      <c r="BO120" s="105"/>
      <c r="BP120" s="105"/>
    </row>
    <row r="121" spans="1:112" s="467" customFormat="1" ht="60" customHeight="1">
      <c r="A121" s="639">
        <v>91341</v>
      </c>
      <c r="B121" s="640" t="s">
        <v>6</v>
      </c>
      <c r="C121" s="640" t="s">
        <v>789</v>
      </c>
      <c r="D121" s="117" t="s">
        <v>612</v>
      </c>
      <c r="E121" s="118" t="s">
        <v>806</v>
      </c>
      <c r="F121" s="640" t="s">
        <v>78</v>
      </c>
      <c r="G121" s="121">
        <v>1.89</v>
      </c>
      <c r="H121" s="119">
        <f>$I$6</f>
        <v>0.29310000000000003</v>
      </c>
      <c r="I121" s="196"/>
      <c r="J121" s="120">
        <f>I121*(1+H121)</f>
        <v>0</v>
      </c>
      <c r="K121" s="122">
        <f>G121*J121</f>
        <v>0</v>
      </c>
      <c r="L121" s="638"/>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c r="AL121" s="105"/>
      <c r="AM121" s="105"/>
      <c r="AN121" s="105"/>
      <c r="AO121" s="105"/>
      <c r="AP121" s="105"/>
      <c r="AQ121" s="105"/>
      <c r="AR121" s="105"/>
      <c r="AS121" s="105"/>
      <c r="AT121" s="105"/>
      <c r="AU121" s="105"/>
      <c r="AV121" s="105"/>
      <c r="AW121" s="105"/>
      <c r="AX121" s="105"/>
      <c r="AY121" s="105"/>
      <c r="AZ121" s="105"/>
      <c r="BA121" s="105"/>
      <c r="BB121" s="105"/>
      <c r="BC121" s="105"/>
      <c r="BD121" s="105"/>
      <c r="BE121" s="105"/>
      <c r="BF121" s="105"/>
      <c r="BG121" s="105"/>
      <c r="BH121" s="105"/>
      <c r="BI121" s="105"/>
      <c r="BJ121" s="105"/>
      <c r="BK121" s="105"/>
      <c r="BL121" s="105"/>
      <c r="BM121" s="105"/>
      <c r="BN121" s="105"/>
      <c r="BO121" s="105"/>
      <c r="BP121" s="105"/>
    </row>
    <row r="122" spans="1:112" s="486" customFormat="1" ht="60" customHeight="1">
      <c r="A122" s="639">
        <v>91341</v>
      </c>
      <c r="B122" s="640" t="s">
        <v>6</v>
      </c>
      <c r="C122" s="640" t="s">
        <v>789</v>
      </c>
      <c r="D122" s="117" t="s">
        <v>613</v>
      </c>
      <c r="E122" s="118" t="s">
        <v>807</v>
      </c>
      <c r="F122" s="640" t="s">
        <v>78</v>
      </c>
      <c r="G122" s="121">
        <v>0.49</v>
      </c>
      <c r="H122" s="119">
        <f>$I$6</f>
        <v>0.29310000000000003</v>
      </c>
      <c r="I122" s="196"/>
      <c r="J122" s="120">
        <f>I122*(1+H122)</f>
        <v>0</v>
      </c>
      <c r="K122" s="122">
        <f>G122*J122</f>
        <v>0</v>
      </c>
      <c r="L122" s="496"/>
      <c r="M122" s="485"/>
      <c r="N122" s="485"/>
      <c r="O122" s="485"/>
      <c r="P122" s="485"/>
      <c r="Q122" s="485"/>
      <c r="R122" s="485"/>
      <c r="S122" s="485"/>
      <c r="T122" s="485"/>
      <c r="U122" s="485"/>
      <c r="V122" s="485"/>
      <c r="W122" s="485"/>
      <c r="X122" s="485"/>
      <c r="Y122" s="485"/>
      <c r="Z122" s="485"/>
      <c r="AA122" s="485"/>
      <c r="AB122" s="485"/>
      <c r="AC122" s="485"/>
      <c r="AD122" s="485"/>
      <c r="AE122" s="485"/>
      <c r="AF122" s="485"/>
      <c r="AG122" s="485"/>
      <c r="AH122" s="485"/>
      <c r="AI122" s="485"/>
      <c r="AJ122" s="485"/>
      <c r="AK122" s="485"/>
      <c r="AL122" s="485"/>
      <c r="AM122" s="485"/>
      <c r="AN122" s="485"/>
      <c r="AO122" s="485"/>
      <c r="AP122" s="485"/>
      <c r="AQ122" s="485"/>
      <c r="AR122" s="485"/>
      <c r="AS122" s="485"/>
      <c r="AT122" s="485"/>
      <c r="AU122" s="485"/>
      <c r="AV122" s="485"/>
      <c r="AW122" s="485"/>
      <c r="AX122" s="485"/>
      <c r="AY122" s="485"/>
      <c r="AZ122" s="485"/>
      <c r="BA122" s="485"/>
      <c r="BB122" s="485"/>
      <c r="BC122" s="485"/>
      <c r="BD122" s="485"/>
      <c r="BE122" s="485"/>
      <c r="BF122" s="485"/>
      <c r="BG122" s="485"/>
      <c r="BH122" s="485"/>
      <c r="BI122" s="485"/>
      <c r="BJ122" s="485"/>
      <c r="BK122" s="485"/>
      <c r="BL122" s="485"/>
      <c r="BM122" s="485"/>
      <c r="BN122" s="485"/>
      <c r="BO122" s="485"/>
      <c r="BP122" s="485"/>
    </row>
    <row r="123" spans="1:112" s="627" customFormat="1" ht="60" customHeight="1">
      <c r="A123" s="609" t="s">
        <v>707</v>
      </c>
      <c r="B123" s="610" t="s">
        <v>790</v>
      </c>
      <c r="C123" s="610" t="s">
        <v>216</v>
      </c>
      <c r="D123" s="611" t="s">
        <v>1059</v>
      </c>
      <c r="E123" s="612" t="s">
        <v>640</v>
      </c>
      <c r="F123" s="610" t="s">
        <v>583</v>
      </c>
      <c r="G123" s="613">
        <v>1</v>
      </c>
      <c r="H123" s="481">
        <f>$I$6</f>
        <v>0.29310000000000003</v>
      </c>
      <c r="I123" s="482"/>
      <c r="J123" s="483">
        <f>I123*(1+H123)</f>
        <v>0</v>
      </c>
      <c r="K123" s="484">
        <f>G123*J123</f>
        <v>0</v>
      </c>
      <c r="L123" s="624"/>
      <c r="M123" s="625"/>
      <c r="N123" s="626"/>
      <c r="O123" s="625"/>
      <c r="P123" s="625"/>
      <c r="Q123" s="625"/>
      <c r="R123" s="625"/>
      <c r="S123" s="625"/>
      <c r="T123" s="625"/>
      <c r="U123" s="625"/>
      <c r="V123" s="625"/>
      <c r="W123" s="625"/>
      <c r="X123" s="625"/>
      <c r="Y123" s="625"/>
      <c r="Z123" s="625"/>
      <c r="AA123" s="625"/>
      <c r="AB123" s="625"/>
      <c r="AC123" s="625"/>
      <c r="AD123" s="625"/>
      <c r="AE123" s="625"/>
      <c r="AF123" s="625"/>
      <c r="AG123" s="625"/>
      <c r="AH123" s="625"/>
      <c r="AI123" s="625"/>
      <c r="AJ123" s="625"/>
      <c r="AK123" s="625"/>
      <c r="AL123" s="625"/>
      <c r="AM123" s="625"/>
      <c r="AN123" s="625"/>
      <c r="AO123" s="625"/>
      <c r="AP123" s="625"/>
      <c r="AQ123" s="625"/>
      <c r="AR123" s="625"/>
      <c r="AS123" s="625"/>
      <c r="AT123" s="625"/>
      <c r="AU123" s="625"/>
      <c r="AV123" s="625"/>
      <c r="AW123" s="625"/>
      <c r="AX123" s="625"/>
      <c r="AY123" s="625"/>
      <c r="AZ123" s="625"/>
      <c r="BA123" s="625"/>
      <c r="BB123" s="625"/>
      <c r="BC123" s="625"/>
      <c r="BD123" s="625"/>
      <c r="BE123" s="625"/>
      <c r="BF123" s="625"/>
      <c r="BG123" s="625"/>
      <c r="BH123" s="625"/>
      <c r="BI123" s="625"/>
      <c r="BJ123" s="625"/>
      <c r="BK123" s="625"/>
      <c r="BL123" s="625"/>
      <c r="BM123" s="625"/>
      <c r="BN123" s="625"/>
      <c r="BO123" s="625"/>
      <c r="BP123" s="625"/>
    </row>
    <row r="124" spans="1:112" s="486" customFormat="1">
      <c r="A124" s="85"/>
      <c r="B124" s="86"/>
      <c r="C124" s="86"/>
      <c r="D124" s="87" t="s">
        <v>117</v>
      </c>
      <c r="E124" s="88" t="s">
        <v>71</v>
      </c>
      <c r="F124" s="89"/>
      <c r="G124" s="90"/>
      <c r="H124" s="87"/>
      <c r="I124" s="91"/>
      <c r="J124" s="89"/>
      <c r="K124" s="92"/>
      <c r="L124" s="496"/>
      <c r="M124" s="485"/>
      <c r="N124" s="485"/>
      <c r="O124" s="485"/>
      <c r="P124" s="485"/>
      <c r="Q124" s="485"/>
      <c r="R124" s="485"/>
      <c r="S124" s="485"/>
      <c r="T124" s="485"/>
      <c r="U124" s="485"/>
      <c r="V124" s="485"/>
      <c r="W124" s="485"/>
      <c r="X124" s="485"/>
      <c r="Y124" s="485"/>
      <c r="Z124" s="485"/>
      <c r="AA124" s="485"/>
      <c r="AB124" s="485"/>
      <c r="AC124" s="485"/>
      <c r="AD124" s="485"/>
      <c r="AE124" s="485"/>
      <c r="AF124" s="485"/>
      <c r="AG124" s="485"/>
      <c r="AH124" s="485"/>
      <c r="AI124" s="485"/>
      <c r="AJ124" s="485"/>
      <c r="AK124" s="485"/>
      <c r="AL124" s="485"/>
      <c r="AM124" s="485"/>
      <c r="AN124" s="485"/>
      <c r="AO124" s="485"/>
      <c r="AP124" s="485"/>
      <c r="AQ124" s="485"/>
      <c r="AR124" s="485"/>
      <c r="AS124" s="485"/>
      <c r="AT124" s="485"/>
      <c r="AU124" s="485"/>
      <c r="AV124" s="485"/>
      <c r="AW124" s="485"/>
      <c r="AX124" s="485"/>
      <c r="AY124" s="485"/>
      <c r="AZ124" s="485"/>
      <c r="BA124" s="485"/>
      <c r="BB124" s="485"/>
      <c r="BC124" s="485"/>
      <c r="BD124" s="485"/>
      <c r="BE124" s="485"/>
      <c r="BF124" s="485"/>
      <c r="BG124" s="485"/>
      <c r="BH124" s="485"/>
      <c r="BI124" s="485"/>
      <c r="BJ124" s="485"/>
      <c r="BK124" s="485"/>
      <c r="BL124" s="485"/>
      <c r="BM124" s="485"/>
      <c r="BN124" s="485"/>
      <c r="BO124" s="485"/>
      <c r="BP124" s="485"/>
    </row>
    <row r="125" spans="1:112" s="486" customFormat="1" ht="60" customHeight="1">
      <c r="A125" s="609" t="s">
        <v>708</v>
      </c>
      <c r="B125" s="610" t="s">
        <v>790</v>
      </c>
      <c r="C125" s="610" t="s">
        <v>216</v>
      </c>
      <c r="D125" s="611" t="s">
        <v>614</v>
      </c>
      <c r="E125" s="612" t="s">
        <v>643</v>
      </c>
      <c r="F125" s="610" t="s">
        <v>583</v>
      </c>
      <c r="G125" s="613">
        <v>2</v>
      </c>
      <c r="H125" s="481">
        <f>$I$6</f>
        <v>0.29310000000000003</v>
      </c>
      <c r="I125" s="482"/>
      <c r="J125" s="483">
        <f>I125*(1+H125)</f>
        <v>0</v>
      </c>
      <c r="K125" s="484">
        <f>G125*J125</f>
        <v>0</v>
      </c>
      <c r="L125" s="614"/>
      <c r="M125" s="485"/>
      <c r="N125" s="485"/>
      <c r="O125" s="485"/>
      <c r="P125" s="485"/>
      <c r="Q125" s="485"/>
      <c r="R125" s="485"/>
      <c r="S125" s="485"/>
      <c r="T125" s="485"/>
      <c r="U125" s="485"/>
      <c r="V125" s="485"/>
      <c r="W125" s="485"/>
      <c r="X125" s="485"/>
      <c r="Y125" s="485"/>
      <c r="Z125" s="485"/>
      <c r="AA125" s="485"/>
      <c r="AB125" s="485"/>
      <c r="AC125" s="485"/>
      <c r="AD125" s="485"/>
      <c r="AE125" s="485"/>
      <c r="AF125" s="485"/>
      <c r="AG125" s="485"/>
      <c r="AH125" s="485"/>
      <c r="AI125" s="485"/>
      <c r="AJ125" s="485"/>
      <c r="AK125" s="485"/>
      <c r="AL125" s="485"/>
      <c r="AM125" s="485"/>
      <c r="AN125" s="485"/>
      <c r="AO125" s="485"/>
      <c r="AP125" s="485"/>
      <c r="AQ125" s="485"/>
      <c r="AR125" s="485"/>
      <c r="AS125" s="485"/>
      <c r="AT125" s="485"/>
      <c r="AU125" s="485"/>
      <c r="AV125" s="485"/>
      <c r="AW125" s="485"/>
      <c r="AX125" s="485"/>
      <c r="AY125" s="485"/>
      <c r="AZ125" s="485"/>
      <c r="BA125" s="485"/>
      <c r="BB125" s="485"/>
      <c r="BC125" s="485"/>
      <c r="BD125" s="485"/>
      <c r="BE125" s="485"/>
      <c r="BF125" s="485"/>
      <c r="BG125" s="485"/>
      <c r="BH125" s="485"/>
      <c r="BI125" s="485"/>
      <c r="BJ125" s="485"/>
      <c r="BK125" s="485"/>
      <c r="BL125" s="485"/>
      <c r="BM125" s="485"/>
      <c r="BN125" s="485"/>
      <c r="BO125" s="485"/>
      <c r="BP125" s="485"/>
    </row>
    <row r="126" spans="1:112" s="627" customFormat="1" ht="60" customHeight="1">
      <c r="A126" s="609" t="s">
        <v>709</v>
      </c>
      <c r="B126" s="610" t="s">
        <v>790</v>
      </c>
      <c r="C126" s="611" t="s">
        <v>216</v>
      </c>
      <c r="D126" s="611" t="s">
        <v>641</v>
      </c>
      <c r="E126" s="612" t="s">
        <v>644</v>
      </c>
      <c r="F126" s="610" t="s">
        <v>583</v>
      </c>
      <c r="G126" s="613">
        <v>2</v>
      </c>
      <c r="H126" s="481">
        <f>$I$6</f>
        <v>0.3</v>
      </c>
      <c r="I126" s="482"/>
      <c r="J126" s="483">
        <f>I126*(1+H126)</f>
        <v>0</v>
      </c>
      <c r="K126" s="484">
        <f>G126*J126</f>
        <v>0</v>
      </c>
      <c r="L126" s="481"/>
      <c r="M126" s="482"/>
      <c r="N126" s="483"/>
      <c r="O126" s="484"/>
      <c r="P126" s="625"/>
      <c r="Q126" s="625"/>
      <c r="R126" s="625"/>
      <c r="S126" s="625"/>
      <c r="T126" s="625"/>
      <c r="U126" s="625"/>
      <c r="V126" s="625"/>
      <c r="W126" s="625"/>
      <c r="X126" s="625"/>
      <c r="Y126" s="625"/>
      <c r="Z126" s="625"/>
      <c r="AA126" s="625"/>
      <c r="AB126" s="625"/>
      <c r="AC126" s="625"/>
      <c r="AD126" s="625"/>
      <c r="AE126" s="625"/>
      <c r="AF126" s="625"/>
      <c r="AG126" s="625"/>
      <c r="AH126" s="625"/>
      <c r="AI126" s="625"/>
      <c r="AJ126" s="625"/>
      <c r="AK126" s="625"/>
      <c r="AL126" s="625"/>
      <c r="AM126" s="625"/>
      <c r="AN126" s="625"/>
      <c r="AO126" s="625"/>
      <c r="AP126" s="625"/>
      <c r="AQ126" s="625"/>
      <c r="AR126" s="625"/>
      <c r="AS126" s="625"/>
      <c r="AT126" s="625"/>
      <c r="AU126" s="625"/>
      <c r="AV126" s="625"/>
      <c r="AW126" s="625"/>
      <c r="AX126" s="625"/>
      <c r="AY126" s="625"/>
      <c r="AZ126" s="625"/>
      <c r="BA126" s="625"/>
      <c r="BB126" s="625"/>
      <c r="BC126" s="625"/>
      <c r="BD126" s="625"/>
      <c r="BE126" s="625"/>
      <c r="BF126" s="625"/>
      <c r="BG126" s="625"/>
      <c r="BH126" s="625"/>
      <c r="BI126" s="625"/>
      <c r="BJ126" s="625"/>
      <c r="BK126" s="625"/>
      <c r="BL126" s="625"/>
      <c r="BM126" s="625"/>
      <c r="BN126" s="625"/>
      <c r="BO126" s="625"/>
      <c r="BP126" s="625"/>
    </row>
    <row r="127" spans="1:112" s="108" customFormat="1" ht="60" customHeight="1">
      <c r="A127" s="639">
        <v>101965</v>
      </c>
      <c r="B127" s="640" t="s">
        <v>6</v>
      </c>
      <c r="C127" s="640" t="s">
        <v>789</v>
      </c>
      <c r="D127" s="117" t="s">
        <v>642</v>
      </c>
      <c r="E127" s="118" t="s">
        <v>654</v>
      </c>
      <c r="F127" s="640" t="s">
        <v>76</v>
      </c>
      <c r="G127" s="121">
        <f>'Memória de Calculo'!$E$165</f>
        <v>2.82</v>
      </c>
      <c r="H127" s="119">
        <f>$I$6</f>
        <v>0.29310000000000003</v>
      </c>
      <c r="I127" s="196"/>
      <c r="J127" s="120">
        <f>I127*(1+H127)</f>
        <v>0</v>
      </c>
      <c r="K127" s="122">
        <f>G127*J127</f>
        <v>0</v>
      </c>
      <c r="L127" s="497"/>
      <c r="M127" s="105"/>
      <c r="N127" s="106"/>
      <c r="O127" s="104"/>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5"/>
      <c r="AM127" s="105"/>
      <c r="AN127" s="105"/>
      <c r="AO127" s="105"/>
      <c r="AP127" s="105"/>
      <c r="AQ127" s="105"/>
      <c r="AR127" s="105"/>
      <c r="AS127" s="105"/>
      <c r="AT127" s="105"/>
      <c r="AU127" s="105"/>
      <c r="AV127" s="105"/>
      <c r="AW127" s="105"/>
      <c r="AX127" s="105"/>
      <c r="AY127" s="105"/>
      <c r="AZ127" s="105"/>
      <c r="BA127" s="105"/>
      <c r="BB127" s="105"/>
      <c r="BC127" s="105"/>
      <c r="BD127" s="105"/>
      <c r="BE127" s="105"/>
      <c r="BF127" s="105"/>
      <c r="BG127" s="105"/>
      <c r="BH127" s="105"/>
      <c r="BI127" s="105"/>
      <c r="BJ127" s="105"/>
      <c r="BK127" s="105"/>
      <c r="BL127" s="105"/>
      <c r="BM127" s="105"/>
      <c r="BN127" s="105"/>
      <c r="BO127" s="105"/>
      <c r="BP127" s="105"/>
      <c r="BQ127" s="107"/>
      <c r="BR127" s="107"/>
      <c r="BS127" s="107"/>
      <c r="BT127" s="107"/>
      <c r="BU127" s="107"/>
      <c r="BV127" s="107"/>
      <c r="BW127" s="107"/>
      <c r="BX127" s="107"/>
      <c r="BY127" s="107"/>
      <c r="BZ127" s="107"/>
      <c r="CA127" s="107"/>
      <c r="CB127" s="107"/>
      <c r="CC127" s="107"/>
      <c r="CD127" s="107"/>
      <c r="CE127" s="107"/>
      <c r="CF127" s="107"/>
      <c r="CG127" s="107"/>
      <c r="CH127" s="107"/>
      <c r="CI127" s="107"/>
      <c r="CJ127" s="107"/>
      <c r="CK127" s="107"/>
      <c r="CL127" s="107"/>
      <c r="CM127" s="107"/>
      <c r="CN127" s="107"/>
      <c r="CO127" s="107"/>
      <c r="CP127" s="107"/>
      <c r="CQ127" s="107"/>
      <c r="CR127" s="107"/>
      <c r="CS127" s="107"/>
      <c r="CT127" s="107"/>
      <c r="CU127" s="107"/>
      <c r="CV127" s="107"/>
      <c r="CW127" s="107"/>
      <c r="CX127" s="107"/>
      <c r="CY127" s="107"/>
      <c r="CZ127" s="107"/>
      <c r="DA127" s="107"/>
      <c r="DB127" s="107"/>
      <c r="DC127" s="107"/>
      <c r="DD127" s="107"/>
      <c r="DE127" s="107"/>
      <c r="DF127" s="107"/>
      <c r="DG127" s="107"/>
      <c r="DH127" s="107"/>
    </row>
    <row r="128" spans="1:112" s="62" customFormat="1">
      <c r="A128" s="96"/>
      <c r="B128" s="97"/>
      <c r="C128" s="97"/>
      <c r="D128" s="98"/>
      <c r="E128" s="99"/>
      <c r="F128" s="100"/>
      <c r="G128" s="101"/>
      <c r="H128" s="102"/>
      <c r="I128" s="698" t="s">
        <v>9</v>
      </c>
      <c r="J128" s="698"/>
      <c r="K128" s="103">
        <f>SUM(K119:K127)</f>
        <v>0</v>
      </c>
      <c r="L128" s="638"/>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row>
    <row r="129" spans="1:112" s="95" customFormat="1">
      <c r="A129" s="74"/>
      <c r="B129" s="75"/>
      <c r="C129" s="76"/>
      <c r="D129" s="77">
        <v>10</v>
      </c>
      <c r="E129" s="78" t="s">
        <v>217</v>
      </c>
      <c r="F129" s="79"/>
      <c r="G129" s="80"/>
      <c r="H129" s="81"/>
      <c r="I129" s="82"/>
      <c r="J129" s="83"/>
      <c r="K129" s="84"/>
      <c r="L129" s="638"/>
      <c r="M129" s="93"/>
      <c r="N129" s="94"/>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s="93"/>
      <c r="BA129" s="93"/>
      <c r="BB129" s="93"/>
      <c r="BC129" s="93"/>
      <c r="BD129" s="93"/>
      <c r="BE129" s="93"/>
      <c r="BF129" s="93"/>
      <c r="BG129" s="93"/>
      <c r="BH129" s="93"/>
      <c r="BI129" s="93"/>
      <c r="BJ129" s="93"/>
      <c r="BK129" s="93"/>
      <c r="BL129" s="93"/>
      <c r="BM129" s="93"/>
      <c r="BN129" s="93"/>
      <c r="BO129" s="93"/>
      <c r="BP129" s="93"/>
    </row>
    <row r="130" spans="1:112" s="62" customFormat="1">
      <c r="A130" s="85"/>
      <c r="B130" s="86"/>
      <c r="C130" s="86"/>
      <c r="D130" s="87" t="s">
        <v>56</v>
      </c>
      <c r="E130" s="88" t="s">
        <v>161</v>
      </c>
      <c r="F130" s="89"/>
      <c r="G130" s="90"/>
      <c r="H130" s="87"/>
      <c r="I130" s="91"/>
      <c r="J130" s="89"/>
      <c r="K130" s="92"/>
      <c r="L130" s="638"/>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row>
    <row r="131" spans="1:112" s="62" customFormat="1" ht="60" customHeight="1">
      <c r="A131" s="639">
        <v>95240</v>
      </c>
      <c r="B131" s="640" t="s">
        <v>6</v>
      </c>
      <c r="C131" s="640" t="s">
        <v>789</v>
      </c>
      <c r="D131" s="117" t="s">
        <v>227</v>
      </c>
      <c r="E131" s="118" t="s">
        <v>225</v>
      </c>
      <c r="F131" s="640" t="s">
        <v>78</v>
      </c>
      <c r="G131" s="121">
        <v>87.9</v>
      </c>
      <c r="H131" s="119">
        <f>$I$6</f>
        <v>0.29310000000000003</v>
      </c>
      <c r="I131" s="196"/>
      <c r="J131" s="120">
        <f>I131*(1+H131)</f>
        <v>0</v>
      </c>
      <c r="K131" s="122">
        <f>G131*J131</f>
        <v>0</v>
      </c>
      <c r="L131" s="638"/>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c r="BP131" s="72"/>
    </row>
    <row r="132" spans="1:112" s="95" customFormat="1" ht="60" customHeight="1">
      <c r="A132" s="639">
        <v>87630</v>
      </c>
      <c r="B132" s="640" t="s">
        <v>6</v>
      </c>
      <c r="C132" s="640" t="s">
        <v>789</v>
      </c>
      <c r="D132" s="117" t="s">
        <v>228</v>
      </c>
      <c r="E132" s="118" t="s">
        <v>242</v>
      </c>
      <c r="F132" s="640" t="s">
        <v>78</v>
      </c>
      <c r="G132" s="121">
        <v>87.9</v>
      </c>
      <c r="H132" s="119">
        <f>$I$6</f>
        <v>0.29310000000000003</v>
      </c>
      <c r="I132" s="196"/>
      <c r="J132" s="120">
        <f>I132*(1+H132)</f>
        <v>0</v>
      </c>
      <c r="K132" s="122">
        <f>G132*J132</f>
        <v>0</v>
      </c>
      <c r="L132" s="638"/>
      <c r="M132" s="93"/>
      <c r="N132" s="94"/>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c r="AN132" s="93"/>
      <c r="AO132" s="93"/>
      <c r="AP132" s="93"/>
      <c r="AQ132" s="93"/>
      <c r="AR132" s="93"/>
      <c r="AS132" s="93"/>
      <c r="AT132" s="93"/>
      <c r="AU132" s="93"/>
      <c r="AV132" s="93"/>
      <c r="AW132" s="93"/>
      <c r="AX132" s="93"/>
      <c r="AY132" s="93"/>
      <c r="AZ132" s="93"/>
      <c r="BA132" s="93"/>
      <c r="BB132" s="93"/>
      <c r="BC132" s="93"/>
      <c r="BD132" s="93"/>
      <c r="BE132" s="93"/>
      <c r="BF132" s="93"/>
      <c r="BG132" s="93"/>
      <c r="BH132" s="93"/>
      <c r="BI132" s="93"/>
      <c r="BJ132" s="93"/>
      <c r="BK132" s="93"/>
      <c r="BL132" s="93"/>
      <c r="BM132" s="93"/>
      <c r="BN132" s="93"/>
      <c r="BO132" s="93"/>
      <c r="BP132" s="93"/>
    </row>
    <row r="133" spans="1:112" s="62" customFormat="1">
      <c r="A133" s="85"/>
      <c r="B133" s="86"/>
      <c r="C133" s="86"/>
      <c r="D133" s="87" t="s">
        <v>57</v>
      </c>
      <c r="E133" s="88" t="s">
        <v>162</v>
      </c>
      <c r="F133" s="89"/>
      <c r="G133" s="90"/>
      <c r="H133" s="87"/>
      <c r="I133" s="91"/>
      <c r="J133" s="89"/>
      <c r="K133" s="92"/>
      <c r="L133" s="689"/>
      <c r="M133" s="690"/>
      <c r="N133" s="690"/>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row>
    <row r="134" spans="1:112" s="95" customFormat="1" ht="60" customHeight="1">
      <c r="A134" s="639">
        <v>104162</v>
      </c>
      <c r="B134" s="640" t="s">
        <v>6</v>
      </c>
      <c r="C134" s="477" t="s">
        <v>789</v>
      </c>
      <c r="D134" s="117" t="s">
        <v>164</v>
      </c>
      <c r="E134" s="118" t="s">
        <v>893</v>
      </c>
      <c r="F134" s="640" t="s">
        <v>78</v>
      </c>
      <c r="G134" s="121">
        <v>87.9</v>
      </c>
      <c r="H134" s="119">
        <f>$I$6</f>
        <v>0.29310000000000003</v>
      </c>
      <c r="I134" s="196"/>
      <c r="J134" s="120">
        <f>I134*(1+H134)</f>
        <v>0</v>
      </c>
      <c r="K134" s="122">
        <f>G134*J134</f>
        <v>0</v>
      </c>
      <c r="L134" s="638"/>
      <c r="M134" s="93"/>
      <c r="N134" s="94"/>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c r="AW134" s="93"/>
      <c r="AX134" s="93"/>
      <c r="AY134" s="93"/>
      <c r="AZ134" s="93"/>
      <c r="BA134" s="93"/>
      <c r="BB134" s="93"/>
      <c r="BC134" s="93"/>
      <c r="BD134" s="93"/>
      <c r="BE134" s="93"/>
      <c r="BF134" s="93"/>
      <c r="BG134" s="93"/>
      <c r="BH134" s="93"/>
      <c r="BI134" s="93"/>
      <c r="BJ134" s="93"/>
      <c r="BK134" s="93"/>
      <c r="BL134" s="93"/>
      <c r="BM134" s="93"/>
      <c r="BN134" s="93"/>
      <c r="BO134" s="93"/>
      <c r="BP134" s="93"/>
    </row>
    <row r="135" spans="1:112" s="62" customFormat="1">
      <c r="A135" s="85"/>
      <c r="B135" s="86"/>
      <c r="C135" s="86"/>
      <c r="D135" s="87" t="s">
        <v>58</v>
      </c>
      <c r="E135" s="88" t="s">
        <v>163</v>
      </c>
      <c r="F135" s="89"/>
      <c r="G135" s="90"/>
      <c r="H135" s="87"/>
      <c r="I135" s="91"/>
      <c r="J135" s="89"/>
      <c r="K135" s="92"/>
      <c r="L135" s="693"/>
      <c r="M135" s="694"/>
      <c r="N135" s="694"/>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row>
    <row r="136" spans="1:112" s="62" customFormat="1" ht="60" customHeight="1">
      <c r="A136" s="639">
        <v>98685</v>
      </c>
      <c r="B136" s="640" t="s">
        <v>6</v>
      </c>
      <c r="C136" s="477" t="s">
        <v>789</v>
      </c>
      <c r="D136" s="117" t="s">
        <v>165</v>
      </c>
      <c r="E136" s="118" t="s">
        <v>894</v>
      </c>
      <c r="F136" s="640" t="s">
        <v>76</v>
      </c>
      <c r="G136" s="121">
        <f>'Memória de Calculo'!D158</f>
        <v>41.15</v>
      </c>
      <c r="H136" s="119">
        <f>$I$6</f>
        <v>0.29310000000000003</v>
      </c>
      <c r="I136" s="196"/>
      <c r="J136" s="120">
        <f>I136*(1+H136)</f>
        <v>0</v>
      </c>
      <c r="K136" s="122">
        <f>G136*J136</f>
        <v>0</v>
      </c>
      <c r="L136" s="693"/>
      <c r="M136" s="694"/>
      <c r="N136" s="694"/>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row>
    <row r="137" spans="1:112" s="108" customFormat="1" ht="60" customHeight="1">
      <c r="A137" s="476">
        <v>98695</v>
      </c>
      <c r="B137" s="477" t="s">
        <v>6</v>
      </c>
      <c r="C137" s="477" t="s">
        <v>789</v>
      </c>
      <c r="D137" s="478" t="s">
        <v>633</v>
      </c>
      <c r="E137" s="118" t="s">
        <v>896</v>
      </c>
      <c r="F137" s="477" t="s">
        <v>76</v>
      </c>
      <c r="G137" s="121">
        <f>'Memória de Calculo'!E158</f>
        <v>6.9</v>
      </c>
      <c r="H137" s="479">
        <f>$I$6</f>
        <v>0.29310000000000003</v>
      </c>
      <c r="I137" s="196"/>
      <c r="J137" s="120">
        <f>I137*(1+H137)</f>
        <v>0</v>
      </c>
      <c r="K137" s="122">
        <f>G137*J137</f>
        <v>0</v>
      </c>
      <c r="L137" s="497"/>
      <c r="M137" s="105"/>
      <c r="N137" s="106"/>
      <c r="O137" s="104"/>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c r="AK137" s="105"/>
      <c r="AL137" s="105"/>
      <c r="AM137" s="105"/>
      <c r="AN137" s="105"/>
      <c r="AO137" s="105"/>
      <c r="AP137" s="105"/>
      <c r="AQ137" s="105"/>
      <c r="AR137" s="105"/>
      <c r="AS137" s="105"/>
      <c r="AT137" s="105"/>
      <c r="AU137" s="105"/>
      <c r="AV137" s="105"/>
      <c r="AW137" s="105"/>
      <c r="AX137" s="105"/>
      <c r="AY137" s="105"/>
      <c r="AZ137" s="105"/>
      <c r="BA137" s="105"/>
      <c r="BB137" s="105"/>
      <c r="BC137" s="105"/>
      <c r="BD137" s="105"/>
      <c r="BE137" s="105"/>
      <c r="BF137" s="105"/>
      <c r="BG137" s="105"/>
      <c r="BH137" s="105"/>
      <c r="BI137" s="105"/>
      <c r="BJ137" s="105"/>
      <c r="BK137" s="105"/>
      <c r="BL137" s="105"/>
      <c r="BM137" s="105"/>
      <c r="BN137" s="105"/>
      <c r="BO137" s="105"/>
      <c r="BP137" s="105"/>
      <c r="BQ137" s="107"/>
      <c r="BR137" s="107"/>
      <c r="BS137" s="107"/>
      <c r="BT137" s="107"/>
      <c r="BU137" s="107"/>
      <c r="BV137" s="107"/>
      <c r="BW137" s="107"/>
      <c r="BX137" s="107"/>
      <c r="BY137" s="107"/>
      <c r="BZ137" s="107"/>
      <c r="CA137" s="107"/>
      <c r="CB137" s="107"/>
      <c r="CC137" s="107"/>
      <c r="CD137" s="107"/>
      <c r="CE137" s="107"/>
      <c r="CF137" s="107"/>
      <c r="CG137" s="107"/>
      <c r="CH137" s="107"/>
      <c r="CI137" s="107"/>
      <c r="CJ137" s="107"/>
      <c r="CK137" s="107"/>
      <c r="CL137" s="107"/>
      <c r="CM137" s="107"/>
      <c r="CN137" s="107"/>
      <c r="CO137" s="107"/>
      <c r="CP137" s="107"/>
      <c r="CQ137" s="107"/>
      <c r="CR137" s="107"/>
      <c r="CS137" s="107"/>
      <c r="CT137" s="107"/>
      <c r="CU137" s="107"/>
      <c r="CV137" s="107"/>
      <c r="CW137" s="107"/>
      <c r="CX137" s="107"/>
      <c r="CY137" s="107"/>
      <c r="CZ137" s="107"/>
      <c r="DA137" s="107"/>
      <c r="DB137" s="107"/>
      <c r="DC137" s="107"/>
      <c r="DD137" s="107"/>
      <c r="DE137" s="107"/>
      <c r="DF137" s="107"/>
      <c r="DG137" s="107"/>
      <c r="DH137" s="107"/>
    </row>
    <row r="138" spans="1:112" s="62" customFormat="1">
      <c r="A138" s="96"/>
      <c r="B138" s="97"/>
      <c r="C138" s="97"/>
      <c r="D138" s="98"/>
      <c r="E138" s="99"/>
      <c r="F138" s="100"/>
      <c r="G138" s="101"/>
      <c r="H138" s="102"/>
      <c r="I138" s="698" t="s">
        <v>9</v>
      </c>
      <c r="J138" s="698"/>
      <c r="K138" s="103">
        <f>SUM(K131:K137)</f>
        <v>0</v>
      </c>
      <c r="L138" s="638"/>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72"/>
      <c r="BP138" s="72"/>
    </row>
    <row r="139" spans="1:112" s="95" customFormat="1">
      <c r="A139" s="74"/>
      <c r="B139" s="75"/>
      <c r="C139" s="76"/>
      <c r="D139" s="77">
        <v>11</v>
      </c>
      <c r="E139" s="78" t="s">
        <v>15</v>
      </c>
      <c r="F139" s="79"/>
      <c r="G139" s="80"/>
      <c r="H139" s="81"/>
      <c r="I139" s="82"/>
      <c r="J139" s="83"/>
      <c r="K139" s="84"/>
      <c r="L139" s="638"/>
      <c r="M139" s="93"/>
      <c r="N139" s="94"/>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c r="AN139" s="93"/>
      <c r="AO139" s="93"/>
      <c r="AP139" s="93"/>
      <c r="AQ139" s="93"/>
      <c r="AR139" s="93"/>
      <c r="AS139" s="93"/>
      <c r="AT139" s="93"/>
      <c r="AU139" s="93"/>
      <c r="AV139" s="93"/>
      <c r="AW139" s="93"/>
      <c r="AX139" s="93"/>
      <c r="AY139" s="93"/>
      <c r="AZ139" s="93"/>
      <c r="BA139" s="93"/>
      <c r="BB139" s="93"/>
      <c r="BC139" s="93"/>
      <c r="BD139" s="93"/>
      <c r="BE139" s="93"/>
      <c r="BF139" s="93"/>
      <c r="BG139" s="93"/>
      <c r="BH139" s="93"/>
      <c r="BI139" s="93"/>
      <c r="BJ139" s="93"/>
      <c r="BK139" s="93"/>
      <c r="BL139" s="93"/>
      <c r="BM139" s="93"/>
      <c r="BN139" s="93"/>
      <c r="BO139" s="93"/>
      <c r="BP139" s="93"/>
    </row>
    <row r="140" spans="1:112" s="62" customFormat="1">
      <c r="A140" s="85"/>
      <c r="B140" s="86"/>
      <c r="C140" s="86"/>
      <c r="D140" s="87" t="s">
        <v>118</v>
      </c>
      <c r="E140" s="88" t="s">
        <v>391</v>
      </c>
      <c r="F140" s="89"/>
      <c r="G140" s="90"/>
      <c r="H140" s="87"/>
      <c r="I140" s="91"/>
      <c r="J140" s="89"/>
      <c r="K140" s="92"/>
      <c r="L140" s="638"/>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row>
    <row r="141" spans="1:112" s="62" customFormat="1" ht="60" customHeight="1">
      <c r="A141" s="639">
        <v>88484</v>
      </c>
      <c r="B141" s="640" t="s">
        <v>20</v>
      </c>
      <c r="C141" s="640" t="s">
        <v>789</v>
      </c>
      <c r="D141" s="117" t="s">
        <v>126</v>
      </c>
      <c r="E141" s="118" t="s">
        <v>281</v>
      </c>
      <c r="F141" s="640" t="s">
        <v>7</v>
      </c>
      <c r="G141" s="121">
        <f>'Memória de Calculo'!$B$158</f>
        <v>72.819999999999993</v>
      </c>
      <c r="H141" s="119">
        <f>$I$6</f>
        <v>0.29310000000000003</v>
      </c>
      <c r="I141" s="196"/>
      <c r="J141" s="120">
        <f>I141*(1+H141)</f>
        <v>0</v>
      </c>
      <c r="K141" s="122">
        <f>G141*J141</f>
        <v>0</v>
      </c>
      <c r="L141" s="638"/>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row>
    <row r="142" spans="1:112" s="95" customFormat="1" ht="60" customHeight="1">
      <c r="A142" s="639">
        <v>88496</v>
      </c>
      <c r="B142" s="640" t="s">
        <v>20</v>
      </c>
      <c r="C142" s="640" t="s">
        <v>789</v>
      </c>
      <c r="D142" s="117" t="s">
        <v>127</v>
      </c>
      <c r="E142" s="118" t="s">
        <v>135</v>
      </c>
      <c r="F142" s="640" t="s">
        <v>7</v>
      </c>
      <c r="G142" s="121">
        <f>'Memória de Calculo'!$B$158</f>
        <v>72.819999999999993</v>
      </c>
      <c r="H142" s="119">
        <f>$I$6</f>
        <v>0.29310000000000003</v>
      </c>
      <c r="I142" s="196"/>
      <c r="J142" s="120">
        <f>I142*(1+H142)</f>
        <v>0</v>
      </c>
      <c r="K142" s="122">
        <f>G142*J142</f>
        <v>0</v>
      </c>
      <c r="L142" s="638"/>
      <c r="M142" s="93"/>
      <c r="N142" s="94"/>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s="93"/>
      <c r="BA142" s="93"/>
      <c r="BB142" s="93"/>
      <c r="BC142" s="93"/>
      <c r="BD142" s="93"/>
      <c r="BE142" s="93"/>
      <c r="BF142" s="93"/>
      <c r="BG142" s="93"/>
      <c r="BH142" s="93"/>
      <c r="BI142" s="93"/>
      <c r="BJ142" s="93"/>
      <c r="BK142" s="93"/>
      <c r="BL142" s="93"/>
      <c r="BM142" s="93"/>
      <c r="BN142" s="93"/>
      <c r="BO142" s="93"/>
      <c r="BP142" s="93"/>
    </row>
    <row r="143" spans="1:112" s="95" customFormat="1" ht="60" customHeight="1">
      <c r="A143" s="639">
        <v>88488</v>
      </c>
      <c r="B143" s="640" t="s">
        <v>20</v>
      </c>
      <c r="C143" s="640" t="s">
        <v>789</v>
      </c>
      <c r="D143" s="117" t="s">
        <v>995</v>
      </c>
      <c r="E143" s="118" t="s">
        <v>898</v>
      </c>
      <c r="F143" s="640" t="s">
        <v>7</v>
      </c>
      <c r="G143" s="121">
        <v>72.819999999999993</v>
      </c>
      <c r="H143" s="119">
        <f t="shared" ref="H143" si="16">$I$6</f>
        <v>0.29310000000000003</v>
      </c>
      <c r="I143" s="196"/>
      <c r="J143" s="120">
        <f t="shared" ref="J143" si="17">I143*(1+H143)</f>
        <v>0</v>
      </c>
      <c r="K143" s="122">
        <f t="shared" ref="K143" si="18">G143*J143</f>
        <v>0</v>
      </c>
      <c r="L143" s="638"/>
      <c r="M143" s="93"/>
      <c r="N143" s="94"/>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c r="BA143" s="93"/>
      <c r="BB143" s="93"/>
      <c r="BC143" s="93"/>
      <c r="BD143" s="93"/>
      <c r="BE143" s="93"/>
      <c r="BF143" s="93"/>
      <c r="BG143" s="93"/>
      <c r="BH143" s="93"/>
      <c r="BI143" s="93"/>
      <c r="BJ143" s="93"/>
      <c r="BK143" s="93"/>
      <c r="BL143" s="93"/>
      <c r="BM143" s="93"/>
      <c r="BN143" s="93"/>
      <c r="BO143" s="93"/>
      <c r="BP143" s="93"/>
    </row>
    <row r="144" spans="1:112" s="62" customFormat="1">
      <c r="A144" s="85"/>
      <c r="B144" s="86"/>
      <c r="C144" s="86"/>
      <c r="D144" s="87" t="s">
        <v>128</v>
      </c>
      <c r="E144" s="88" t="s">
        <v>392</v>
      </c>
      <c r="F144" s="89"/>
      <c r="G144" s="90"/>
      <c r="H144" s="87"/>
      <c r="I144" s="91"/>
      <c r="J144" s="89"/>
      <c r="K144" s="92"/>
      <c r="L144" s="638"/>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row>
    <row r="145" spans="1:112" s="62" customFormat="1" ht="60" customHeight="1">
      <c r="A145" s="639">
        <v>88484</v>
      </c>
      <c r="B145" s="640" t="s">
        <v>20</v>
      </c>
      <c r="C145" s="640" t="s">
        <v>789</v>
      </c>
      <c r="D145" s="117" t="s">
        <v>129</v>
      </c>
      <c r="E145" s="118" t="s">
        <v>281</v>
      </c>
      <c r="F145" s="640" t="s">
        <v>7</v>
      </c>
      <c r="G145" s="121">
        <f>'Memória de Calculo'!D223</f>
        <v>11.05</v>
      </c>
      <c r="H145" s="119">
        <f>$I$6</f>
        <v>0.29310000000000003</v>
      </c>
      <c r="I145" s="196"/>
      <c r="J145" s="120">
        <f>I145*(1+H145)</f>
        <v>0</v>
      </c>
      <c r="K145" s="122">
        <f>G145*J145</f>
        <v>0</v>
      </c>
      <c r="L145" s="638"/>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row>
    <row r="146" spans="1:112" s="62" customFormat="1" ht="60" customHeight="1">
      <c r="A146" s="639">
        <v>88496</v>
      </c>
      <c r="B146" s="640" t="s">
        <v>20</v>
      </c>
      <c r="C146" s="640" t="s">
        <v>789</v>
      </c>
      <c r="D146" s="117" t="s">
        <v>284</v>
      </c>
      <c r="E146" s="118" t="s">
        <v>135</v>
      </c>
      <c r="F146" s="640" t="s">
        <v>7</v>
      </c>
      <c r="G146" s="121">
        <f>'Memória de Calculo'!D223</f>
        <v>11.05</v>
      </c>
      <c r="H146" s="119">
        <f>$I$6</f>
        <v>0.29310000000000003</v>
      </c>
      <c r="I146" s="196"/>
      <c r="J146" s="120">
        <f>I146*(1+H146)</f>
        <v>0</v>
      </c>
      <c r="K146" s="122">
        <f>G146*J146</f>
        <v>0</v>
      </c>
      <c r="L146" s="638"/>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row>
    <row r="147" spans="1:112" s="62" customFormat="1" ht="60" customHeight="1">
      <c r="A147" s="639">
        <v>88488</v>
      </c>
      <c r="B147" s="640" t="s">
        <v>20</v>
      </c>
      <c r="C147" s="640" t="s">
        <v>789</v>
      </c>
      <c r="D147" s="117" t="s">
        <v>615</v>
      </c>
      <c r="E147" s="118" t="s">
        <v>898</v>
      </c>
      <c r="F147" s="640" t="s">
        <v>7</v>
      </c>
      <c r="G147" s="121">
        <f>'Memória de Calculo'!D223</f>
        <v>11.05</v>
      </c>
      <c r="H147" s="119">
        <f t="shared" ref="H147" si="19">$I$6</f>
        <v>0.29310000000000003</v>
      </c>
      <c r="I147" s="196"/>
      <c r="J147" s="120">
        <f t="shared" ref="J147" si="20">I147*(1+H147)</f>
        <v>0</v>
      </c>
      <c r="K147" s="122">
        <f t="shared" ref="K147" si="21">G147*J147</f>
        <v>0</v>
      </c>
      <c r="L147" s="638"/>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row>
    <row r="148" spans="1:112" s="62" customFormat="1">
      <c r="A148" s="85"/>
      <c r="B148" s="86"/>
      <c r="C148" s="86"/>
      <c r="D148" s="87" t="s">
        <v>130</v>
      </c>
      <c r="E148" s="88" t="s">
        <v>17</v>
      </c>
      <c r="F148" s="89"/>
      <c r="G148" s="90"/>
      <c r="H148" s="87"/>
      <c r="I148" s="91"/>
      <c r="J148" s="89"/>
      <c r="K148" s="92"/>
      <c r="L148" s="638"/>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row>
    <row r="149" spans="1:112" s="62" customFormat="1" ht="60" customHeight="1">
      <c r="A149" s="639">
        <v>88485</v>
      </c>
      <c r="B149" s="640" t="s">
        <v>20</v>
      </c>
      <c r="C149" s="640" t="s">
        <v>789</v>
      </c>
      <c r="D149" s="117" t="s">
        <v>131</v>
      </c>
      <c r="E149" s="118" t="s">
        <v>285</v>
      </c>
      <c r="F149" s="640" t="s">
        <v>7</v>
      </c>
      <c r="G149" s="121">
        <f>'Memória de Calculo'!$D$128</f>
        <v>274.54000000000002</v>
      </c>
      <c r="H149" s="119">
        <f>$I$6</f>
        <v>0.29310000000000003</v>
      </c>
      <c r="I149" s="196"/>
      <c r="J149" s="120">
        <f>I149*(1+H149)</f>
        <v>0</v>
      </c>
      <c r="K149" s="122">
        <f>G149*J149</f>
        <v>0</v>
      </c>
      <c r="L149" s="638"/>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row>
    <row r="150" spans="1:112" s="62" customFormat="1" ht="60" customHeight="1">
      <c r="A150" s="639">
        <v>88497</v>
      </c>
      <c r="B150" s="640" t="s">
        <v>20</v>
      </c>
      <c r="C150" s="640" t="s">
        <v>789</v>
      </c>
      <c r="D150" s="117" t="s">
        <v>132</v>
      </c>
      <c r="E150" s="118" t="s">
        <v>226</v>
      </c>
      <c r="F150" s="640" t="s">
        <v>7</v>
      </c>
      <c r="G150" s="121">
        <f>'Memória de Calculo'!$D$128</f>
        <v>274.54000000000002</v>
      </c>
      <c r="H150" s="119">
        <f>$I$6</f>
        <v>0.29310000000000003</v>
      </c>
      <c r="I150" s="196"/>
      <c r="J150" s="120">
        <f>I150*(1+H150)</f>
        <v>0</v>
      </c>
      <c r="K150" s="122">
        <f>G150*J150</f>
        <v>0</v>
      </c>
      <c r="L150" s="638"/>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row>
    <row r="151" spans="1:112" s="95" customFormat="1" ht="60" customHeight="1">
      <c r="A151" s="639">
        <v>88489</v>
      </c>
      <c r="B151" s="640" t="s">
        <v>20</v>
      </c>
      <c r="C151" s="640" t="s">
        <v>789</v>
      </c>
      <c r="D151" s="117" t="s">
        <v>282</v>
      </c>
      <c r="E151" s="118" t="s">
        <v>137</v>
      </c>
      <c r="F151" s="640" t="s">
        <v>7</v>
      </c>
      <c r="G151" s="121">
        <f>'Memória de Calculo'!$D$128</f>
        <v>274.54000000000002</v>
      </c>
      <c r="H151" s="119">
        <f>$I$6</f>
        <v>0.29310000000000003</v>
      </c>
      <c r="I151" s="196"/>
      <c r="J151" s="120">
        <f>I151*(1+H151)</f>
        <v>0</v>
      </c>
      <c r="K151" s="122">
        <f>G151*J151</f>
        <v>0</v>
      </c>
      <c r="L151" s="638"/>
      <c r="M151" s="93"/>
      <c r="N151" s="94"/>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93"/>
      <c r="AM151" s="93"/>
      <c r="AN151" s="93"/>
      <c r="AO151" s="93"/>
      <c r="AP151" s="93"/>
      <c r="AQ151" s="93"/>
      <c r="AR151" s="93"/>
      <c r="AS151" s="93"/>
      <c r="AT151" s="93"/>
      <c r="AU151" s="93"/>
      <c r="AV151" s="93"/>
      <c r="AW151" s="93"/>
      <c r="AX151" s="93"/>
      <c r="AY151" s="93"/>
      <c r="AZ151" s="93"/>
      <c r="BA151" s="93"/>
      <c r="BB151" s="93"/>
      <c r="BC151" s="93"/>
      <c r="BD151" s="93"/>
      <c r="BE151" s="93"/>
      <c r="BF151" s="93"/>
      <c r="BG151" s="93"/>
      <c r="BH151" s="93"/>
      <c r="BI151" s="93"/>
      <c r="BJ151" s="93"/>
      <c r="BK151" s="93"/>
      <c r="BL151" s="93"/>
      <c r="BM151" s="93"/>
      <c r="BN151" s="93"/>
      <c r="BO151" s="93"/>
      <c r="BP151" s="93"/>
    </row>
    <row r="152" spans="1:112" s="62" customFormat="1">
      <c r="A152" s="85"/>
      <c r="B152" s="86"/>
      <c r="C152" s="86"/>
      <c r="D152" s="87" t="s">
        <v>398</v>
      </c>
      <c r="E152" s="88" t="s">
        <v>19</v>
      </c>
      <c r="F152" s="89"/>
      <c r="G152" s="90"/>
      <c r="H152" s="87"/>
      <c r="I152" s="91"/>
      <c r="J152" s="89"/>
      <c r="K152" s="92"/>
      <c r="L152" s="638"/>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row>
    <row r="153" spans="1:112" s="62" customFormat="1" ht="60" customHeight="1">
      <c r="A153" s="639">
        <v>88485</v>
      </c>
      <c r="B153" s="640" t="s">
        <v>6</v>
      </c>
      <c r="C153" s="640" t="s">
        <v>789</v>
      </c>
      <c r="D153" s="117" t="s">
        <v>399</v>
      </c>
      <c r="E153" s="118" t="s">
        <v>285</v>
      </c>
      <c r="F153" s="640" t="s">
        <v>7</v>
      </c>
      <c r="G153" s="121">
        <f>'Memória de Calculo'!$D$146</f>
        <v>336.1</v>
      </c>
      <c r="H153" s="119">
        <f>$I$6</f>
        <v>0.29310000000000003</v>
      </c>
      <c r="I153" s="196"/>
      <c r="J153" s="120">
        <f>I153*(1+H153)</f>
        <v>0</v>
      </c>
      <c r="K153" s="122">
        <f>G153*J153</f>
        <v>0</v>
      </c>
      <c r="L153" s="638"/>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c r="BP153" s="72"/>
    </row>
    <row r="154" spans="1:112" s="62" customFormat="1" ht="60" customHeight="1">
      <c r="A154" s="639">
        <v>95305</v>
      </c>
      <c r="B154" s="640" t="s">
        <v>20</v>
      </c>
      <c r="C154" s="640" t="s">
        <v>789</v>
      </c>
      <c r="D154" s="117" t="s">
        <v>400</v>
      </c>
      <c r="E154" s="118" t="s">
        <v>283</v>
      </c>
      <c r="F154" s="640" t="s">
        <v>7</v>
      </c>
      <c r="G154" s="121">
        <f>'Memória de Calculo'!$D$146</f>
        <v>336.1</v>
      </c>
      <c r="H154" s="119">
        <f>$I$6</f>
        <v>0.29310000000000003</v>
      </c>
      <c r="I154" s="196"/>
      <c r="J154" s="120">
        <f>I154*(1+H154)</f>
        <v>0</v>
      </c>
      <c r="K154" s="122">
        <f>G154*J154</f>
        <v>0</v>
      </c>
      <c r="L154" s="638"/>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row>
    <row r="155" spans="1:112" s="108" customFormat="1" ht="60" customHeight="1">
      <c r="A155" s="639">
        <v>88489</v>
      </c>
      <c r="B155" s="640" t="s">
        <v>20</v>
      </c>
      <c r="C155" s="640" t="s">
        <v>789</v>
      </c>
      <c r="D155" s="117" t="s">
        <v>401</v>
      </c>
      <c r="E155" s="118" t="s">
        <v>137</v>
      </c>
      <c r="F155" s="640" t="s">
        <v>7</v>
      </c>
      <c r="G155" s="121">
        <f>'Memória de Calculo'!$D$146</f>
        <v>336.1</v>
      </c>
      <c r="H155" s="119">
        <f>$I$6</f>
        <v>0.29310000000000003</v>
      </c>
      <c r="I155" s="196"/>
      <c r="J155" s="120">
        <f>I155*(1+H155)</f>
        <v>0</v>
      </c>
      <c r="K155" s="122">
        <f>G155*J155</f>
        <v>0</v>
      </c>
      <c r="L155" s="497"/>
      <c r="M155" s="105"/>
      <c r="N155" s="106"/>
      <c r="O155" s="104"/>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c r="AL155" s="105"/>
      <c r="AM155" s="105"/>
      <c r="AN155" s="105"/>
      <c r="AO155" s="105"/>
      <c r="AP155" s="105"/>
      <c r="AQ155" s="105"/>
      <c r="AR155" s="105"/>
      <c r="AS155" s="105"/>
      <c r="AT155" s="105"/>
      <c r="AU155" s="105"/>
      <c r="AV155" s="105"/>
      <c r="AW155" s="105"/>
      <c r="AX155" s="105"/>
      <c r="AY155" s="105"/>
      <c r="AZ155" s="105"/>
      <c r="BA155" s="105"/>
      <c r="BB155" s="105"/>
      <c r="BC155" s="105"/>
      <c r="BD155" s="105"/>
      <c r="BE155" s="105"/>
      <c r="BF155" s="105"/>
      <c r="BG155" s="105"/>
      <c r="BH155" s="105"/>
      <c r="BI155" s="105"/>
      <c r="BJ155" s="105"/>
      <c r="BK155" s="105"/>
      <c r="BL155" s="105"/>
      <c r="BM155" s="105"/>
      <c r="BN155" s="105"/>
      <c r="BO155" s="105"/>
      <c r="BP155" s="105"/>
      <c r="BQ155" s="107"/>
      <c r="BR155" s="107"/>
      <c r="BS155" s="107"/>
      <c r="BT155" s="107"/>
      <c r="BU155" s="107"/>
      <c r="BV155" s="107"/>
      <c r="BW155" s="107"/>
      <c r="BX155" s="107"/>
      <c r="BY155" s="107"/>
      <c r="BZ155" s="107"/>
      <c r="CA155" s="107"/>
      <c r="CB155" s="107"/>
      <c r="CC155" s="107"/>
      <c r="CD155" s="107"/>
      <c r="CE155" s="107"/>
      <c r="CF155" s="107"/>
      <c r="CG155" s="107"/>
      <c r="CH155" s="107"/>
      <c r="CI155" s="107"/>
      <c r="CJ155" s="107"/>
      <c r="CK155" s="107"/>
      <c r="CL155" s="107"/>
      <c r="CM155" s="107"/>
      <c r="CN155" s="107"/>
      <c r="CO155" s="107"/>
      <c r="CP155" s="107"/>
      <c r="CQ155" s="107"/>
      <c r="CR155" s="107"/>
      <c r="CS155" s="107"/>
      <c r="CT155" s="107"/>
      <c r="CU155" s="107"/>
      <c r="CV155" s="107"/>
      <c r="CW155" s="107"/>
      <c r="CX155" s="107"/>
      <c r="CY155" s="107"/>
      <c r="CZ155" s="107"/>
      <c r="DA155" s="107"/>
      <c r="DB155" s="107"/>
      <c r="DC155" s="107"/>
      <c r="DD155" s="107"/>
      <c r="DE155" s="107"/>
      <c r="DF155" s="107"/>
      <c r="DG155" s="107"/>
      <c r="DH155" s="107"/>
    </row>
    <row r="156" spans="1:112" s="62" customFormat="1">
      <c r="A156" s="96"/>
      <c r="B156" s="97"/>
      <c r="C156" s="97"/>
      <c r="D156" s="98"/>
      <c r="E156" s="99"/>
      <c r="F156" s="100"/>
      <c r="G156" s="101"/>
      <c r="H156" s="102"/>
      <c r="I156" s="698" t="s">
        <v>9</v>
      </c>
      <c r="J156" s="698"/>
      <c r="K156" s="103">
        <f>SUM(K141:K155)</f>
        <v>0</v>
      </c>
      <c r="L156" s="638"/>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c r="BO156" s="72"/>
      <c r="BP156" s="72"/>
    </row>
    <row r="157" spans="1:112" s="95" customFormat="1">
      <c r="A157" s="74"/>
      <c r="B157" s="75"/>
      <c r="C157" s="76"/>
      <c r="D157" s="77">
        <v>12</v>
      </c>
      <c r="E157" s="78" t="s">
        <v>110</v>
      </c>
      <c r="F157" s="79"/>
      <c r="G157" s="80"/>
      <c r="H157" s="81"/>
      <c r="I157" s="82"/>
      <c r="J157" s="83"/>
      <c r="K157" s="84"/>
      <c r="L157" s="638"/>
      <c r="M157" s="93"/>
      <c r="N157" s="94"/>
      <c r="O157" s="93"/>
      <c r="P157" s="93"/>
      <c r="Q157" s="93"/>
      <c r="R157" s="93"/>
      <c r="S157" s="93"/>
      <c r="T157" s="93"/>
      <c r="U157" s="93"/>
      <c r="V157" s="93"/>
      <c r="W157" s="93"/>
      <c r="X157" s="93"/>
      <c r="Y157" s="93"/>
      <c r="Z157" s="93"/>
      <c r="AA157" s="93"/>
      <c r="AB157" s="93"/>
      <c r="AC157" s="93"/>
      <c r="AD157" s="93"/>
      <c r="AE157" s="93"/>
      <c r="AF157" s="93"/>
      <c r="AG157" s="93"/>
      <c r="AH157" s="93"/>
      <c r="AI157" s="93"/>
      <c r="AJ157" s="93"/>
      <c r="AK157" s="93"/>
      <c r="AL157" s="93"/>
      <c r="AM157" s="93"/>
      <c r="AN157" s="93"/>
      <c r="AO157" s="93"/>
      <c r="AP157" s="93"/>
      <c r="AQ157" s="93"/>
      <c r="AR157" s="93"/>
      <c r="AS157" s="93"/>
      <c r="AT157" s="93"/>
      <c r="AU157" s="93"/>
      <c r="AV157" s="93"/>
      <c r="AW157" s="93"/>
      <c r="AX157" s="93"/>
      <c r="AY157" s="93"/>
      <c r="AZ157" s="93"/>
      <c r="BA157" s="93"/>
      <c r="BB157" s="93"/>
      <c r="BC157" s="93"/>
      <c r="BD157" s="93"/>
      <c r="BE157" s="93"/>
      <c r="BF157" s="93"/>
      <c r="BG157" s="93"/>
      <c r="BH157" s="93"/>
      <c r="BI157" s="93"/>
      <c r="BJ157" s="93"/>
      <c r="BK157" s="93"/>
      <c r="BL157" s="93"/>
      <c r="BM157" s="93"/>
      <c r="BN157" s="93"/>
      <c r="BO157" s="93"/>
      <c r="BP157" s="93"/>
    </row>
    <row r="158" spans="1:112" s="62" customFormat="1">
      <c r="A158" s="85"/>
      <c r="B158" s="86"/>
      <c r="C158" s="86"/>
      <c r="D158" s="87" t="s">
        <v>119</v>
      </c>
      <c r="E158" s="88" t="s">
        <v>107</v>
      </c>
      <c r="F158" s="89"/>
      <c r="G158" s="90"/>
      <c r="H158" s="87"/>
      <c r="I158" s="91"/>
      <c r="J158" s="89"/>
      <c r="K158" s="92"/>
      <c r="L158" s="638"/>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row>
    <row r="159" spans="1:112" s="62" customFormat="1" ht="60" customHeight="1">
      <c r="A159" s="639">
        <v>94489</v>
      </c>
      <c r="B159" s="640" t="s">
        <v>6</v>
      </c>
      <c r="C159" s="640" t="s">
        <v>789</v>
      </c>
      <c r="D159" s="117" t="s">
        <v>422</v>
      </c>
      <c r="E159" s="118" t="s">
        <v>808</v>
      </c>
      <c r="F159" s="640" t="s">
        <v>73</v>
      </c>
      <c r="G159" s="121">
        <v>3</v>
      </c>
      <c r="H159" s="119">
        <f t="shared" ref="H159:H164" si="22">$I$6</f>
        <v>0.29310000000000003</v>
      </c>
      <c r="I159" s="196"/>
      <c r="J159" s="120">
        <f t="shared" ref="J159:J164" si="23">I159*(1+H159)</f>
        <v>0</v>
      </c>
      <c r="K159" s="122">
        <f t="shared" ref="K159:K164" si="24">G159*J159</f>
        <v>0</v>
      </c>
      <c r="L159" s="638"/>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row>
    <row r="160" spans="1:112" s="62" customFormat="1" ht="60" customHeight="1">
      <c r="A160" s="639">
        <v>89986</v>
      </c>
      <c r="B160" s="640" t="s">
        <v>6</v>
      </c>
      <c r="C160" s="640" t="s">
        <v>789</v>
      </c>
      <c r="D160" s="117" t="s">
        <v>423</v>
      </c>
      <c r="E160" s="118" t="s">
        <v>809</v>
      </c>
      <c r="F160" s="640" t="s">
        <v>73</v>
      </c>
      <c r="G160" s="121">
        <v>1</v>
      </c>
      <c r="H160" s="119">
        <f t="shared" si="22"/>
        <v>0.29310000000000003</v>
      </c>
      <c r="I160" s="196"/>
      <c r="J160" s="120">
        <f t="shared" si="23"/>
        <v>0</v>
      </c>
      <c r="K160" s="122">
        <f t="shared" si="24"/>
        <v>0</v>
      </c>
      <c r="L160" s="638"/>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72"/>
      <c r="BL160" s="72"/>
      <c r="BM160" s="72"/>
      <c r="BN160" s="72"/>
      <c r="BO160" s="72"/>
      <c r="BP160" s="72"/>
    </row>
    <row r="161" spans="1:68" s="467" customFormat="1" ht="60" customHeight="1">
      <c r="A161" s="639">
        <v>94497</v>
      </c>
      <c r="B161" s="640" t="s">
        <v>6</v>
      </c>
      <c r="C161" s="640" t="s">
        <v>789</v>
      </c>
      <c r="D161" s="117" t="s">
        <v>133</v>
      </c>
      <c r="E161" s="118" t="s">
        <v>810</v>
      </c>
      <c r="F161" s="640" t="s">
        <v>73</v>
      </c>
      <c r="G161" s="121">
        <v>2</v>
      </c>
      <c r="H161" s="119">
        <f t="shared" si="22"/>
        <v>0.29310000000000003</v>
      </c>
      <c r="I161" s="196"/>
      <c r="J161" s="120">
        <f t="shared" si="23"/>
        <v>0</v>
      </c>
      <c r="K161" s="122">
        <f t="shared" si="24"/>
        <v>0</v>
      </c>
      <c r="L161" s="638"/>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05"/>
      <c r="AN161" s="105"/>
      <c r="AO161" s="105"/>
      <c r="AP161" s="105"/>
      <c r="AQ161" s="105"/>
      <c r="AR161" s="105"/>
      <c r="AS161" s="105"/>
      <c r="AT161" s="105"/>
      <c r="AU161" s="105"/>
      <c r="AV161" s="105"/>
      <c r="AW161" s="105"/>
      <c r="AX161" s="105"/>
      <c r="AY161" s="105"/>
      <c r="AZ161" s="105"/>
      <c r="BA161" s="105"/>
      <c r="BB161" s="105"/>
      <c r="BC161" s="105"/>
      <c r="BD161" s="105"/>
      <c r="BE161" s="105"/>
      <c r="BF161" s="105"/>
      <c r="BG161" s="105"/>
      <c r="BH161" s="105"/>
      <c r="BI161" s="105"/>
      <c r="BJ161" s="105"/>
      <c r="BK161" s="105"/>
      <c r="BL161" s="105"/>
      <c r="BM161" s="105"/>
      <c r="BN161" s="105"/>
      <c r="BO161" s="105"/>
      <c r="BP161" s="105"/>
    </row>
    <row r="162" spans="1:68" s="62" customFormat="1" ht="60" customHeight="1">
      <c r="A162" s="639">
        <v>89353</v>
      </c>
      <c r="B162" s="640" t="s">
        <v>6</v>
      </c>
      <c r="C162" s="640" t="s">
        <v>789</v>
      </c>
      <c r="D162" s="117" t="s">
        <v>159</v>
      </c>
      <c r="E162" s="118" t="s">
        <v>811</v>
      </c>
      <c r="F162" s="640" t="s">
        <v>73</v>
      </c>
      <c r="G162" s="121">
        <v>5</v>
      </c>
      <c r="H162" s="119">
        <f t="shared" si="22"/>
        <v>0.29310000000000003</v>
      </c>
      <c r="I162" s="196"/>
      <c r="J162" s="120">
        <f t="shared" si="23"/>
        <v>0</v>
      </c>
      <c r="K162" s="122">
        <f t="shared" si="24"/>
        <v>0</v>
      </c>
      <c r="L162" s="638"/>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row>
    <row r="163" spans="1:68" s="62" customFormat="1" ht="60" customHeight="1">
      <c r="A163" s="639">
        <v>89985</v>
      </c>
      <c r="B163" s="640" t="s">
        <v>6</v>
      </c>
      <c r="C163" s="640" t="s">
        <v>789</v>
      </c>
      <c r="D163" s="117" t="s">
        <v>160</v>
      </c>
      <c r="E163" s="118" t="s">
        <v>831</v>
      </c>
      <c r="F163" s="640" t="s">
        <v>73</v>
      </c>
      <c r="G163" s="121">
        <v>1</v>
      </c>
      <c r="H163" s="119">
        <f t="shared" si="22"/>
        <v>0.29310000000000003</v>
      </c>
      <c r="I163" s="196"/>
      <c r="J163" s="120">
        <f t="shared" si="23"/>
        <v>0</v>
      </c>
      <c r="K163" s="122">
        <f t="shared" si="24"/>
        <v>0</v>
      </c>
      <c r="L163" s="638"/>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row>
    <row r="164" spans="1:68" s="95" customFormat="1" ht="60" customHeight="1">
      <c r="A164" s="639">
        <v>94656</v>
      </c>
      <c r="B164" s="640" t="s">
        <v>6</v>
      </c>
      <c r="C164" s="640" t="s">
        <v>789</v>
      </c>
      <c r="D164" s="117" t="s">
        <v>166</v>
      </c>
      <c r="E164" s="118" t="s">
        <v>812</v>
      </c>
      <c r="F164" s="640" t="s">
        <v>73</v>
      </c>
      <c r="G164" s="121">
        <v>1</v>
      </c>
      <c r="H164" s="119">
        <f t="shared" si="22"/>
        <v>0.29310000000000003</v>
      </c>
      <c r="I164" s="196"/>
      <c r="J164" s="120">
        <f t="shared" si="23"/>
        <v>0</v>
      </c>
      <c r="K164" s="122">
        <f t="shared" si="24"/>
        <v>0</v>
      </c>
      <c r="L164" s="638"/>
      <c r="M164" s="93"/>
      <c r="N164" s="94"/>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93"/>
      <c r="AN164" s="93"/>
      <c r="AO164" s="93"/>
      <c r="AP164" s="93"/>
      <c r="AQ164" s="93"/>
      <c r="AR164" s="93"/>
      <c r="AS164" s="93"/>
      <c r="AT164" s="93"/>
      <c r="AU164" s="93"/>
      <c r="AV164" s="93"/>
      <c r="AW164" s="93"/>
      <c r="AX164" s="93"/>
      <c r="AY164" s="93"/>
      <c r="AZ164" s="93"/>
      <c r="BA164" s="93"/>
      <c r="BB164" s="93"/>
      <c r="BC164" s="93"/>
      <c r="BD164" s="93"/>
      <c r="BE164" s="93"/>
      <c r="BF164" s="93"/>
      <c r="BG164" s="93"/>
      <c r="BH164" s="93"/>
      <c r="BI164" s="93"/>
      <c r="BJ164" s="93"/>
      <c r="BK164" s="93"/>
      <c r="BL164" s="93"/>
      <c r="BM164" s="93"/>
      <c r="BN164" s="93"/>
      <c r="BO164" s="93"/>
      <c r="BP164" s="93"/>
    </row>
    <row r="165" spans="1:68" s="62" customFormat="1">
      <c r="A165" s="85"/>
      <c r="B165" s="86"/>
      <c r="C165" s="86"/>
      <c r="D165" s="87" t="s">
        <v>120</v>
      </c>
      <c r="E165" s="88" t="s">
        <v>108</v>
      </c>
      <c r="F165" s="89"/>
      <c r="G165" s="90"/>
      <c r="H165" s="87"/>
      <c r="I165" s="91"/>
      <c r="J165" s="89"/>
      <c r="K165" s="92"/>
      <c r="L165" s="638"/>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row>
    <row r="166" spans="1:68" s="62" customFormat="1" ht="60" customHeight="1">
      <c r="A166" s="639">
        <v>95470</v>
      </c>
      <c r="B166" s="640" t="s">
        <v>6</v>
      </c>
      <c r="C166" s="640" t="s">
        <v>789</v>
      </c>
      <c r="D166" s="117" t="s">
        <v>616</v>
      </c>
      <c r="E166" s="118" t="s">
        <v>169</v>
      </c>
      <c r="F166" s="640" t="s">
        <v>73</v>
      </c>
      <c r="G166" s="121">
        <v>2</v>
      </c>
      <c r="H166" s="119">
        <f>$I$6</f>
        <v>0.29310000000000003</v>
      </c>
      <c r="I166" s="196"/>
      <c r="J166" s="120">
        <f t="shared" ref="J166:J174" si="25">I166*(1+H166)</f>
        <v>0</v>
      </c>
      <c r="K166" s="122">
        <f>G166*J166</f>
        <v>0</v>
      </c>
      <c r="L166" s="638"/>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row>
    <row r="167" spans="1:68" s="62" customFormat="1" ht="60" customHeight="1">
      <c r="A167" s="639">
        <v>100849</v>
      </c>
      <c r="B167" s="640" t="s">
        <v>6</v>
      </c>
      <c r="C167" s="640" t="s">
        <v>789</v>
      </c>
      <c r="D167" s="117" t="s">
        <v>617</v>
      </c>
      <c r="E167" s="118" t="s">
        <v>905</v>
      </c>
      <c r="F167" s="640" t="s">
        <v>73</v>
      </c>
      <c r="G167" s="121">
        <v>2</v>
      </c>
      <c r="H167" s="119">
        <f>$I$6</f>
        <v>0.29310000000000003</v>
      </c>
      <c r="I167" s="196"/>
      <c r="J167" s="120">
        <f t="shared" ref="J167" si="26">I167*(1+H167)</f>
        <v>0</v>
      </c>
      <c r="K167" s="122">
        <f>G167*J167</f>
        <v>0</v>
      </c>
      <c r="L167" s="638"/>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row>
    <row r="168" spans="1:68" s="62" customFormat="1" ht="60" customHeight="1">
      <c r="A168" s="639">
        <v>86902</v>
      </c>
      <c r="B168" s="640" t="s">
        <v>6</v>
      </c>
      <c r="C168" s="640" t="s">
        <v>789</v>
      </c>
      <c r="D168" s="117" t="s">
        <v>618</v>
      </c>
      <c r="E168" s="118" t="s">
        <v>813</v>
      </c>
      <c r="F168" s="640" t="s">
        <v>73</v>
      </c>
      <c r="G168" s="121">
        <v>2</v>
      </c>
      <c r="H168" s="119">
        <f>$I$6</f>
        <v>0.29310000000000003</v>
      </c>
      <c r="I168" s="196"/>
      <c r="J168" s="120">
        <f t="shared" si="25"/>
        <v>0</v>
      </c>
      <c r="K168" s="122">
        <f>G168*J168</f>
        <v>0</v>
      </c>
      <c r="L168" s="638"/>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row>
    <row r="169" spans="1:68" s="95" customFormat="1" ht="60" customHeight="1">
      <c r="A169" s="639">
        <v>86875</v>
      </c>
      <c r="B169" s="640" t="s">
        <v>6</v>
      </c>
      <c r="C169" s="640" t="s">
        <v>789</v>
      </c>
      <c r="D169" s="117" t="s">
        <v>906</v>
      </c>
      <c r="E169" s="118" t="s">
        <v>404</v>
      </c>
      <c r="F169" s="640" t="s">
        <v>73</v>
      </c>
      <c r="G169" s="121">
        <v>1</v>
      </c>
      <c r="H169" s="119">
        <f>$I$6</f>
        <v>0.29310000000000003</v>
      </c>
      <c r="I169" s="196"/>
      <c r="J169" s="120">
        <f t="shared" si="25"/>
        <v>0</v>
      </c>
      <c r="K169" s="122">
        <f>G169*J169</f>
        <v>0</v>
      </c>
      <c r="L169" s="638"/>
      <c r="M169" s="93"/>
      <c r="N169" s="94"/>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93"/>
      <c r="AY169" s="93"/>
      <c r="AZ169" s="93"/>
      <c r="BA169" s="93"/>
      <c r="BB169" s="93"/>
      <c r="BC169" s="93"/>
      <c r="BD169" s="93"/>
      <c r="BE169" s="93"/>
      <c r="BF169" s="93"/>
      <c r="BG169" s="93"/>
      <c r="BH169" s="93"/>
      <c r="BI169" s="93"/>
      <c r="BJ169" s="93"/>
      <c r="BK169" s="93"/>
      <c r="BL169" s="93"/>
      <c r="BM169" s="93"/>
      <c r="BN169" s="93"/>
      <c r="BO169" s="93"/>
      <c r="BP169" s="93"/>
    </row>
    <row r="170" spans="1:68" s="62" customFormat="1">
      <c r="A170" s="85"/>
      <c r="B170" s="86"/>
      <c r="C170" s="86"/>
      <c r="D170" s="87" t="s">
        <v>295</v>
      </c>
      <c r="E170" s="88" t="s">
        <v>109</v>
      </c>
      <c r="F170" s="89"/>
      <c r="G170" s="90"/>
      <c r="H170" s="87"/>
      <c r="I170" s="91"/>
      <c r="J170" s="89">
        <f t="shared" si="25"/>
        <v>0</v>
      </c>
      <c r="K170" s="92"/>
      <c r="L170" s="638"/>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row>
    <row r="171" spans="1:68" s="62" customFormat="1" ht="60" customHeight="1">
      <c r="A171" s="639">
        <v>86915</v>
      </c>
      <c r="B171" s="640" t="s">
        <v>6</v>
      </c>
      <c r="C171" s="640" t="s">
        <v>789</v>
      </c>
      <c r="D171" s="117" t="s">
        <v>567</v>
      </c>
      <c r="E171" s="118" t="s">
        <v>572</v>
      </c>
      <c r="F171" s="640" t="s">
        <v>73</v>
      </c>
      <c r="G171" s="121">
        <v>2</v>
      </c>
      <c r="H171" s="119">
        <f t="shared" ref="H171:H178" si="27">$I$6</f>
        <v>0.29310000000000003</v>
      </c>
      <c r="I171" s="196"/>
      <c r="J171" s="120">
        <f t="shared" si="25"/>
        <v>0</v>
      </c>
      <c r="K171" s="122">
        <f>G171*J171</f>
        <v>0</v>
      </c>
      <c r="L171" s="638"/>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row>
    <row r="172" spans="1:68" s="62" customFormat="1" ht="60" customHeight="1">
      <c r="A172" s="639">
        <v>86914</v>
      </c>
      <c r="B172" s="640" t="s">
        <v>6</v>
      </c>
      <c r="C172" s="640" t="s">
        <v>789</v>
      </c>
      <c r="D172" s="117" t="s">
        <v>296</v>
      </c>
      <c r="E172" s="118" t="s">
        <v>569</v>
      </c>
      <c r="F172" s="640" t="s">
        <v>73</v>
      </c>
      <c r="G172" s="121">
        <v>1</v>
      </c>
      <c r="H172" s="119">
        <f t="shared" si="27"/>
        <v>0.29310000000000003</v>
      </c>
      <c r="I172" s="196"/>
      <c r="J172" s="120">
        <f t="shared" si="25"/>
        <v>0</v>
      </c>
      <c r="K172" s="122">
        <f>G172*J172</f>
        <v>0</v>
      </c>
      <c r="L172" s="638"/>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row>
    <row r="173" spans="1:68" s="62" customFormat="1" ht="60" customHeight="1">
      <c r="A173" s="639">
        <v>100860</v>
      </c>
      <c r="B173" s="640" t="s">
        <v>6</v>
      </c>
      <c r="C173" s="640" t="s">
        <v>789</v>
      </c>
      <c r="D173" s="117" t="s">
        <v>297</v>
      </c>
      <c r="E173" s="118" t="s">
        <v>568</v>
      </c>
      <c r="F173" s="640" t="s">
        <v>73</v>
      </c>
      <c r="G173" s="121">
        <v>2</v>
      </c>
      <c r="H173" s="119">
        <f t="shared" si="27"/>
        <v>0.29310000000000003</v>
      </c>
      <c r="I173" s="196"/>
      <c r="J173" s="120">
        <f t="shared" si="25"/>
        <v>0</v>
      </c>
      <c r="K173" s="122">
        <f t="shared" ref="K173:K180" si="28">G173*J173</f>
        <v>0</v>
      </c>
      <c r="L173" s="638"/>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row>
    <row r="174" spans="1:68" s="486" customFormat="1" ht="60" customHeight="1">
      <c r="A174" s="639">
        <v>95547</v>
      </c>
      <c r="B174" s="640" t="s">
        <v>6</v>
      </c>
      <c r="C174" s="640" t="s">
        <v>789</v>
      </c>
      <c r="D174" s="117" t="s">
        <v>298</v>
      </c>
      <c r="E174" s="118" t="s">
        <v>814</v>
      </c>
      <c r="F174" s="640" t="s">
        <v>73</v>
      </c>
      <c r="G174" s="121">
        <v>2</v>
      </c>
      <c r="H174" s="119">
        <f t="shared" si="27"/>
        <v>0.29310000000000003</v>
      </c>
      <c r="I174" s="196"/>
      <c r="J174" s="120">
        <f t="shared" si="25"/>
        <v>0</v>
      </c>
      <c r="K174" s="122">
        <f t="shared" si="28"/>
        <v>0</v>
      </c>
      <c r="L174" s="496"/>
      <c r="M174" s="485"/>
      <c r="N174" s="485"/>
      <c r="O174" s="485"/>
      <c r="P174" s="485"/>
      <c r="Q174" s="485"/>
      <c r="R174" s="485"/>
      <c r="S174" s="485"/>
      <c r="T174" s="485"/>
      <c r="U174" s="485"/>
      <c r="V174" s="485"/>
      <c r="W174" s="485"/>
      <c r="X174" s="485"/>
      <c r="Y174" s="485"/>
      <c r="Z174" s="485"/>
      <c r="AA174" s="485"/>
      <c r="AB174" s="485"/>
      <c r="AC174" s="485"/>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485"/>
      <c r="AY174" s="485"/>
      <c r="AZ174" s="485"/>
      <c r="BA174" s="485"/>
      <c r="BB174" s="485"/>
      <c r="BC174" s="485"/>
      <c r="BD174" s="485"/>
      <c r="BE174" s="485"/>
      <c r="BF174" s="485"/>
      <c r="BG174" s="485"/>
      <c r="BH174" s="485"/>
      <c r="BI174" s="485"/>
      <c r="BJ174" s="485"/>
      <c r="BK174" s="485"/>
      <c r="BL174" s="485"/>
      <c r="BM174" s="485"/>
      <c r="BN174" s="485"/>
      <c r="BO174" s="485"/>
      <c r="BP174" s="485"/>
    </row>
    <row r="175" spans="1:68" s="486" customFormat="1" ht="60" customHeight="1">
      <c r="A175" s="609" t="s">
        <v>997</v>
      </c>
      <c r="B175" s="610" t="s">
        <v>790</v>
      </c>
      <c r="C175" s="610" t="s">
        <v>789</v>
      </c>
      <c r="D175" s="611" t="s">
        <v>299</v>
      </c>
      <c r="E175" s="612" t="str">
        <f>Composições!A112</f>
        <v>PAPELEIRA PLASTICA TIPO DISPENSER PARA PAPEL HIGIENICO ROLAO</v>
      </c>
      <c r="F175" s="610" t="s">
        <v>73</v>
      </c>
      <c r="G175" s="613">
        <v>2</v>
      </c>
      <c r="H175" s="481">
        <f t="shared" si="27"/>
        <v>0.29310000000000003</v>
      </c>
      <c r="I175" s="482">
        <f>Composições!H119</f>
        <v>0</v>
      </c>
      <c r="J175" s="483">
        <f>I175*(1+H175)</f>
        <v>0</v>
      </c>
      <c r="K175" s="484">
        <f t="shared" si="28"/>
        <v>0</v>
      </c>
      <c r="L175" s="614"/>
      <c r="M175" s="485"/>
      <c r="N175" s="485"/>
      <c r="O175" s="485"/>
      <c r="P175" s="485"/>
      <c r="Q175" s="485"/>
      <c r="R175" s="485"/>
      <c r="S175" s="485"/>
      <c r="T175" s="485"/>
      <c r="U175" s="485"/>
      <c r="V175" s="485"/>
      <c r="W175" s="485"/>
      <c r="X175" s="485"/>
      <c r="Y175" s="485"/>
      <c r="Z175" s="485"/>
      <c r="AA175" s="485"/>
      <c r="AB175" s="485"/>
      <c r="AC175" s="485"/>
      <c r="AD175" s="485"/>
      <c r="AE175" s="485"/>
      <c r="AF175" s="485"/>
      <c r="AG175" s="485"/>
      <c r="AH175" s="485"/>
      <c r="AI175" s="485"/>
      <c r="AJ175" s="485"/>
      <c r="AK175" s="485"/>
      <c r="AL175" s="485"/>
      <c r="AM175" s="485"/>
      <c r="AN175" s="485"/>
      <c r="AO175" s="485"/>
      <c r="AP175" s="485"/>
      <c r="AQ175" s="485"/>
      <c r="AR175" s="485"/>
      <c r="AS175" s="485"/>
      <c r="AT175" s="485"/>
      <c r="AU175" s="485"/>
      <c r="AV175" s="485"/>
      <c r="AW175" s="485"/>
      <c r="AX175" s="485"/>
      <c r="AY175" s="485"/>
      <c r="AZ175" s="485"/>
      <c r="BA175" s="485"/>
      <c r="BB175" s="485"/>
      <c r="BC175" s="485"/>
      <c r="BD175" s="485"/>
      <c r="BE175" s="485"/>
      <c r="BF175" s="485"/>
      <c r="BG175" s="485"/>
      <c r="BH175" s="485"/>
      <c r="BI175" s="485"/>
      <c r="BJ175" s="485"/>
      <c r="BK175" s="485"/>
      <c r="BL175" s="485"/>
      <c r="BM175" s="485"/>
      <c r="BN175" s="485"/>
      <c r="BO175" s="485"/>
      <c r="BP175" s="485"/>
    </row>
    <row r="176" spans="1:68" s="627" customFormat="1" ht="60" customHeight="1">
      <c r="A176" s="609" t="s">
        <v>999</v>
      </c>
      <c r="B176" s="610" t="s">
        <v>790</v>
      </c>
      <c r="C176" s="610" t="s">
        <v>789</v>
      </c>
      <c r="D176" s="611" t="s">
        <v>570</v>
      </c>
      <c r="E176" s="612" t="str">
        <f>Composições!A122</f>
        <v>TOALHEIRO PLASTICO TIPO DISPENSER PARA PAPEL TOALHA INTERFOLHADO</v>
      </c>
      <c r="F176" s="610" t="s">
        <v>73</v>
      </c>
      <c r="G176" s="613">
        <v>2</v>
      </c>
      <c r="H176" s="481">
        <f t="shared" si="27"/>
        <v>0.29310000000000003</v>
      </c>
      <c r="I176" s="482">
        <f>Composições!H129</f>
        <v>0</v>
      </c>
      <c r="J176" s="483">
        <f>I176*(1+H176)</f>
        <v>0</v>
      </c>
      <c r="K176" s="484">
        <f t="shared" si="28"/>
        <v>0</v>
      </c>
      <c r="L176" s="624"/>
      <c r="M176" s="625"/>
      <c r="N176" s="625"/>
      <c r="O176" s="625"/>
      <c r="P176" s="625"/>
      <c r="Q176" s="625"/>
      <c r="R176" s="625"/>
      <c r="S176" s="625"/>
      <c r="T176" s="625"/>
      <c r="U176" s="625"/>
      <c r="V176" s="625"/>
      <c r="W176" s="625"/>
      <c r="X176" s="625"/>
      <c r="Y176" s="625"/>
      <c r="Z176" s="625"/>
      <c r="AA176" s="625"/>
      <c r="AB176" s="625"/>
      <c r="AC176" s="625"/>
      <c r="AD176" s="625"/>
      <c r="AE176" s="625"/>
      <c r="AF176" s="625"/>
      <c r="AG176" s="625"/>
      <c r="AH176" s="625"/>
      <c r="AI176" s="625"/>
      <c r="AJ176" s="625"/>
      <c r="AK176" s="625"/>
      <c r="AL176" s="625"/>
      <c r="AM176" s="625"/>
      <c r="AN176" s="625"/>
      <c r="AO176" s="625"/>
      <c r="AP176" s="625"/>
      <c r="AQ176" s="625"/>
      <c r="AR176" s="625"/>
      <c r="AS176" s="625"/>
      <c r="AT176" s="625"/>
      <c r="AU176" s="625"/>
      <c r="AV176" s="625"/>
      <c r="AW176" s="625"/>
      <c r="AX176" s="625"/>
      <c r="AY176" s="625"/>
      <c r="AZ176" s="625"/>
      <c r="BA176" s="625"/>
      <c r="BB176" s="625"/>
      <c r="BC176" s="625"/>
      <c r="BD176" s="625"/>
      <c r="BE176" s="625"/>
      <c r="BF176" s="625"/>
      <c r="BG176" s="625"/>
      <c r="BH176" s="625"/>
      <c r="BI176" s="625"/>
      <c r="BJ176" s="625"/>
      <c r="BK176" s="625"/>
      <c r="BL176" s="625"/>
      <c r="BM176" s="625"/>
      <c r="BN176" s="625"/>
      <c r="BO176" s="625"/>
      <c r="BP176" s="625"/>
    </row>
    <row r="177" spans="1:112" s="62" customFormat="1" ht="60" customHeight="1">
      <c r="A177" s="639">
        <v>86885</v>
      </c>
      <c r="B177" s="640" t="s">
        <v>6</v>
      </c>
      <c r="C177" s="640" t="s">
        <v>789</v>
      </c>
      <c r="D177" s="117" t="s">
        <v>571</v>
      </c>
      <c r="E177" s="118" t="s">
        <v>832</v>
      </c>
      <c r="F177" s="640" t="s">
        <v>583</v>
      </c>
      <c r="G177" s="121">
        <v>2</v>
      </c>
      <c r="H177" s="119">
        <f t="shared" si="27"/>
        <v>0.29310000000000003</v>
      </c>
      <c r="I177" s="196"/>
      <c r="J177" s="120">
        <f>I177*(1+H177)</f>
        <v>0</v>
      </c>
      <c r="K177" s="122">
        <f>G177*J177</f>
        <v>0</v>
      </c>
      <c r="L177" s="689"/>
      <c r="M177" s="690"/>
      <c r="N177" s="690"/>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row>
    <row r="178" spans="1:112" s="627" customFormat="1" ht="60" customHeight="1">
      <c r="A178" s="609" t="s">
        <v>887</v>
      </c>
      <c r="B178" s="610" t="s">
        <v>790</v>
      </c>
      <c r="C178" s="610" t="s">
        <v>789</v>
      </c>
      <c r="D178" s="611" t="s">
        <v>626</v>
      </c>
      <c r="E178" s="612" t="str">
        <f>Composições!A132</f>
        <v>ESPELHO CRISTAL, ESPESSURA 4MM, COM PARAFUSOS DE FIXACAO, SEM MOLDURA (REF. SINAPI 85005 12/2020)</v>
      </c>
      <c r="F178" s="610" t="s">
        <v>78</v>
      </c>
      <c r="G178" s="613">
        <v>0.5</v>
      </c>
      <c r="H178" s="481">
        <f t="shared" si="27"/>
        <v>0.29310000000000003</v>
      </c>
      <c r="I178" s="482">
        <f>Composições!H141</f>
        <v>0</v>
      </c>
      <c r="J178" s="483">
        <f>I178*(1+H178)</f>
        <v>0</v>
      </c>
      <c r="K178" s="484">
        <f t="shared" si="28"/>
        <v>0</v>
      </c>
      <c r="L178" s="624"/>
      <c r="M178" s="625"/>
      <c r="N178" s="626"/>
      <c r="O178" s="625"/>
      <c r="P178" s="625"/>
      <c r="Q178" s="625"/>
      <c r="R178" s="625"/>
      <c r="S178" s="625"/>
      <c r="T178" s="625"/>
      <c r="U178" s="625"/>
      <c r="V178" s="625"/>
      <c r="W178" s="625"/>
      <c r="X178" s="625"/>
      <c r="Y178" s="625"/>
      <c r="Z178" s="625"/>
      <c r="AA178" s="625"/>
      <c r="AB178" s="625"/>
      <c r="AC178" s="625"/>
      <c r="AD178" s="625"/>
      <c r="AE178" s="625"/>
      <c r="AF178" s="625"/>
      <c r="AG178" s="625"/>
      <c r="AH178" s="625"/>
      <c r="AI178" s="625"/>
      <c r="AJ178" s="625"/>
      <c r="AK178" s="625"/>
      <c r="AL178" s="625"/>
      <c r="AM178" s="625"/>
      <c r="AN178" s="625"/>
      <c r="AO178" s="625"/>
      <c r="AP178" s="625"/>
      <c r="AQ178" s="625"/>
      <c r="AR178" s="625"/>
      <c r="AS178" s="625"/>
      <c r="AT178" s="625"/>
      <c r="AU178" s="625"/>
      <c r="AV178" s="625"/>
      <c r="AW178" s="625"/>
      <c r="AX178" s="625"/>
      <c r="AY178" s="625"/>
      <c r="AZ178" s="625"/>
      <c r="BA178" s="625"/>
      <c r="BB178" s="625"/>
      <c r="BC178" s="625"/>
      <c r="BD178" s="625"/>
      <c r="BE178" s="625"/>
      <c r="BF178" s="625"/>
      <c r="BG178" s="625"/>
      <c r="BH178" s="625"/>
      <c r="BI178" s="625"/>
      <c r="BJ178" s="625"/>
      <c r="BK178" s="625"/>
      <c r="BL178" s="625"/>
      <c r="BM178" s="625"/>
      <c r="BN178" s="625"/>
      <c r="BO178" s="625"/>
      <c r="BP178" s="625"/>
    </row>
    <row r="179" spans="1:112" s="486" customFormat="1">
      <c r="A179" s="85"/>
      <c r="B179" s="86"/>
      <c r="C179" s="86"/>
      <c r="D179" s="87" t="s">
        <v>300</v>
      </c>
      <c r="E179" s="88" t="s">
        <v>154</v>
      </c>
      <c r="F179" s="89"/>
      <c r="G179" s="90"/>
      <c r="H179" s="87"/>
      <c r="I179" s="91"/>
      <c r="J179" s="89"/>
      <c r="K179" s="92">
        <f t="shared" si="28"/>
        <v>0</v>
      </c>
      <c r="L179" s="496"/>
      <c r="M179" s="485"/>
      <c r="N179" s="485"/>
      <c r="O179" s="485"/>
      <c r="P179" s="485"/>
      <c r="Q179" s="485"/>
      <c r="R179" s="485"/>
      <c r="S179" s="485"/>
      <c r="T179" s="485"/>
      <c r="U179" s="485"/>
      <c r="V179" s="485"/>
      <c r="W179" s="485"/>
      <c r="X179" s="485"/>
      <c r="Y179" s="485"/>
      <c r="Z179" s="485"/>
      <c r="AA179" s="485"/>
      <c r="AB179" s="485"/>
      <c r="AC179" s="485"/>
      <c r="AD179" s="485"/>
      <c r="AE179" s="485"/>
      <c r="AF179" s="485"/>
      <c r="AG179" s="485"/>
      <c r="AH179" s="485"/>
      <c r="AI179" s="485"/>
      <c r="AJ179" s="485"/>
      <c r="AK179" s="485"/>
      <c r="AL179" s="485"/>
      <c r="AM179" s="485"/>
      <c r="AN179" s="485"/>
      <c r="AO179" s="485"/>
      <c r="AP179" s="485"/>
      <c r="AQ179" s="485"/>
      <c r="AR179" s="485"/>
      <c r="AS179" s="485"/>
      <c r="AT179" s="485"/>
      <c r="AU179" s="485"/>
      <c r="AV179" s="485"/>
      <c r="AW179" s="485"/>
      <c r="AX179" s="485"/>
      <c r="AY179" s="485"/>
      <c r="AZ179" s="485"/>
      <c r="BA179" s="485"/>
      <c r="BB179" s="485"/>
      <c r="BC179" s="485"/>
      <c r="BD179" s="485"/>
      <c r="BE179" s="485"/>
      <c r="BF179" s="485"/>
      <c r="BG179" s="485"/>
      <c r="BH179" s="485"/>
      <c r="BI179" s="485"/>
      <c r="BJ179" s="485"/>
      <c r="BK179" s="485"/>
      <c r="BL179" s="485"/>
      <c r="BM179" s="485"/>
      <c r="BN179" s="485"/>
      <c r="BO179" s="485"/>
      <c r="BP179" s="485"/>
    </row>
    <row r="180" spans="1:112" s="631" customFormat="1" ht="80.099999999999994" customHeight="1">
      <c r="A180" s="609" t="s">
        <v>904</v>
      </c>
      <c r="B180" s="610" t="s">
        <v>790</v>
      </c>
      <c r="C180" s="610" t="s">
        <v>789</v>
      </c>
      <c r="D180" s="611" t="s">
        <v>301</v>
      </c>
      <c r="E180" s="612" t="str">
        <f>Composições!A144</f>
        <v xml:space="preserve">BANCADA DE GRANITO CINZA POLIDO 150 X 60 CM, COM RODABANCA DE 10CM E RESSALTO DE CONTENÇÃO DE ÁGUA DE 5CM, COM CUBA DE EMBUTIR DE AÇO INOXIDÁVEL MÉDIA, VÁLVULA AMERICANA EM METAL CROMADO, SIFÃO FLEXÍVEL EM PVC, ENGATE FLEXÍVEL 30 CM, TORNEIRA CROMADA LONGA DE PAREDE, 1/2 OU 3/4 - FORNECIMENTO E INSTALAÇÃO. </v>
      </c>
      <c r="F180" s="610" t="s">
        <v>215</v>
      </c>
      <c r="G180" s="613">
        <v>1</v>
      </c>
      <c r="H180" s="481">
        <f>$I$6</f>
        <v>0.29310000000000003</v>
      </c>
      <c r="I180" s="482">
        <f>Composições!H153</f>
        <v>0</v>
      </c>
      <c r="J180" s="483">
        <f>I180*(1+H180)</f>
        <v>0</v>
      </c>
      <c r="K180" s="484">
        <f t="shared" si="28"/>
        <v>0</v>
      </c>
      <c r="L180" s="628"/>
      <c r="M180" s="625"/>
      <c r="N180" s="626"/>
      <c r="O180" s="629"/>
      <c r="P180" s="625"/>
      <c r="Q180" s="625"/>
      <c r="R180" s="625"/>
      <c r="S180" s="625"/>
      <c r="T180" s="625"/>
      <c r="U180" s="625"/>
      <c r="V180" s="625"/>
      <c r="W180" s="625"/>
      <c r="X180" s="625"/>
      <c r="Y180" s="625"/>
      <c r="Z180" s="625"/>
      <c r="AA180" s="625"/>
      <c r="AB180" s="625"/>
      <c r="AC180" s="625"/>
      <c r="AD180" s="625"/>
      <c r="AE180" s="625"/>
      <c r="AF180" s="625"/>
      <c r="AG180" s="625"/>
      <c r="AH180" s="625"/>
      <c r="AI180" s="625"/>
      <c r="AJ180" s="625"/>
      <c r="AK180" s="625"/>
      <c r="AL180" s="625"/>
      <c r="AM180" s="625"/>
      <c r="AN180" s="625"/>
      <c r="AO180" s="625"/>
      <c r="AP180" s="625"/>
      <c r="AQ180" s="625"/>
      <c r="AR180" s="625"/>
      <c r="AS180" s="625"/>
      <c r="AT180" s="625"/>
      <c r="AU180" s="625"/>
      <c r="AV180" s="625"/>
      <c r="AW180" s="625"/>
      <c r="AX180" s="625"/>
      <c r="AY180" s="625"/>
      <c r="AZ180" s="625"/>
      <c r="BA180" s="625"/>
      <c r="BB180" s="625"/>
      <c r="BC180" s="625"/>
      <c r="BD180" s="625"/>
      <c r="BE180" s="625"/>
      <c r="BF180" s="625"/>
      <c r="BG180" s="625"/>
      <c r="BH180" s="625"/>
      <c r="BI180" s="625"/>
      <c r="BJ180" s="625"/>
      <c r="BK180" s="625"/>
      <c r="BL180" s="625"/>
      <c r="BM180" s="625"/>
      <c r="BN180" s="625"/>
      <c r="BO180" s="625"/>
      <c r="BP180" s="625"/>
      <c r="BQ180" s="630"/>
      <c r="BR180" s="630"/>
      <c r="BS180" s="630"/>
      <c r="BT180" s="630"/>
      <c r="BU180" s="630"/>
      <c r="BV180" s="630"/>
      <c r="BW180" s="630"/>
      <c r="BX180" s="630"/>
      <c r="BY180" s="630"/>
      <c r="BZ180" s="630"/>
      <c r="CA180" s="630"/>
      <c r="CB180" s="630"/>
      <c r="CC180" s="630"/>
      <c r="CD180" s="630"/>
      <c r="CE180" s="630"/>
      <c r="CF180" s="630"/>
      <c r="CG180" s="630"/>
      <c r="CH180" s="630"/>
      <c r="CI180" s="630"/>
      <c r="CJ180" s="630"/>
      <c r="CK180" s="630"/>
      <c r="CL180" s="630"/>
      <c r="CM180" s="630"/>
      <c r="CN180" s="630"/>
      <c r="CO180" s="630"/>
      <c r="CP180" s="630"/>
      <c r="CQ180" s="630"/>
      <c r="CR180" s="630"/>
      <c r="CS180" s="630"/>
      <c r="CT180" s="630"/>
      <c r="CU180" s="630"/>
      <c r="CV180" s="630"/>
      <c r="CW180" s="630"/>
      <c r="CX180" s="630"/>
      <c r="CY180" s="630"/>
      <c r="CZ180" s="630"/>
      <c r="DA180" s="630"/>
      <c r="DB180" s="630"/>
      <c r="DC180" s="630"/>
      <c r="DD180" s="630"/>
      <c r="DE180" s="630"/>
      <c r="DF180" s="630"/>
      <c r="DG180" s="630"/>
      <c r="DH180" s="630"/>
    </row>
    <row r="181" spans="1:112" s="62" customFormat="1">
      <c r="A181" s="96"/>
      <c r="B181" s="97"/>
      <c r="C181" s="97"/>
      <c r="D181" s="98"/>
      <c r="E181" s="99"/>
      <c r="F181" s="100"/>
      <c r="G181" s="101"/>
      <c r="H181" s="102"/>
      <c r="I181" s="698" t="s">
        <v>9</v>
      </c>
      <c r="J181" s="698"/>
      <c r="K181" s="103">
        <f>SUM(K159:K180)</f>
        <v>0</v>
      </c>
      <c r="L181" s="638"/>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c r="BM181" s="72"/>
      <c r="BN181" s="72"/>
      <c r="BO181" s="72"/>
      <c r="BP181" s="72"/>
    </row>
    <row r="182" spans="1:112" s="95" customFormat="1">
      <c r="A182" s="74"/>
      <c r="B182" s="75"/>
      <c r="C182" s="76"/>
      <c r="D182" s="77">
        <v>13</v>
      </c>
      <c r="E182" s="78" t="s">
        <v>324</v>
      </c>
      <c r="F182" s="79"/>
      <c r="G182" s="80"/>
      <c r="H182" s="81"/>
      <c r="I182" s="82"/>
      <c r="J182" s="83"/>
      <c r="K182" s="84"/>
      <c r="L182" s="638"/>
      <c r="M182" s="93"/>
      <c r="N182" s="94"/>
      <c r="O182" s="93"/>
      <c r="P182" s="93"/>
      <c r="Q182" s="93"/>
      <c r="R182" s="93"/>
      <c r="S182" s="93"/>
      <c r="T182" s="93"/>
      <c r="U182" s="93"/>
      <c r="V182" s="93"/>
      <c r="W182" s="93"/>
      <c r="X182" s="93"/>
      <c r="Y182" s="93"/>
      <c r="Z182" s="93"/>
      <c r="AA182" s="93"/>
      <c r="AB182" s="93"/>
      <c r="AC182" s="93"/>
      <c r="AD182" s="93"/>
      <c r="AE182" s="93"/>
      <c r="AF182" s="93"/>
      <c r="AG182" s="93"/>
      <c r="AH182" s="93"/>
      <c r="AI182" s="93"/>
      <c r="AJ182" s="93"/>
      <c r="AK182" s="93"/>
      <c r="AL182" s="93"/>
      <c r="AM182" s="93"/>
      <c r="AN182" s="93"/>
      <c r="AO182" s="93"/>
      <c r="AP182" s="93"/>
      <c r="AQ182" s="93"/>
      <c r="AR182" s="93"/>
      <c r="AS182" s="93"/>
      <c r="AT182" s="93"/>
      <c r="AU182" s="93"/>
      <c r="AV182" s="93"/>
      <c r="AW182" s="93"/>
      <c r="AX182" s="93"/>
      <c r="AY182" s="93"/>
      <c r="AZ182" s="93"/>
      <c r="BA182" s="93"/>
      <c r="BB182" s="93"/>
      <c r="BC182" s="93"/>
      <c r="BD182" s="93"/>
      <c r="BE182" s="93"/>
      <c r="BF182" s="93"/>
      <c r="BG182" s="93"/>
      <c r="BH182" s="93"/>
      <c r="BI182" s="93"/>
      <c r="BJ182" s="93"/>
      <c r="BK182" s="93"/>
      <c r="BL182" s="93"/>
      <c r="BM182" s="93"/>
      <c r="BN182" s="93"/>
      <c r="BO182" s="93"/>
      <c r="BP182" s="93"/>
    </row>
    <row r="183" spans="1:112" s="486" customFormat="1">
      <c r="A183" s="85"/>
      <c r="B183" s="86"/>
      <c r="C183" s="86"/>
      <c r="D183" s="87" t="s">
        <v>59</v>
      </c>
      <c r="E183" s="88" t="s">
        <v>337</v>
      </c>
      <c r="F183" s="89"/>
      <c r="G183" s="90"/>
      <c r="H183" s="87"/>
      <c r="I183" s="91"/>
      <c r="J183" s="89"/>
      <c r="K183" s="92"/>
      <c r="L183" s="496"/>
      <c r="M183" s="485"/>
      <c r="N183" s="485"/>
      <c r="O183" s="485"/>
      <c r="P183" s="485"/>
      <c r="Q183" s="485"/>
      <c r="R183" s="485"/>
      <c r="S183" s="485"/>
      <c r="T183" s="485"/>
      <c r="U183" s="485"/>
      <c r="V183" s="485"/>
      <c r="W183" s="485"/>
      <c r="X183" s="485"/>
      <c r="Y183" s="485"/>
      <c r="Z183" s="485"/>
      <c r="AA183" s="485"/>
      <c r="AB183" s="485"/>
      <c r="AC183" s="485"/>
      <c r="AD183" s="485"/>
      <c r="AE183" s="485"/>
      <c r="AF183" s="485"/>
      <c r="AG183" s="485"/>
      <c r="AH183" s="485"/>
      <c r="AI183" s="485"/>
      <c r="AJ183" s="485"/>
      <c r="AK183" s="485"/>
      <c r="AL183" s="485"/>
      <c r="AM183" s="485"/>
      <c r="AN183" s="485"/>
      <c r="AO183" s="485"/>
      <c r="AP183" s="485"/>
      <c r="AQ183" s="485"/>
      <c r="AR183" s="485"/>
      <c r="AS183" s="485"/>
      <c r="AT183" s="485"/>
      <c r="AU183" s="485"/>
      <c r="AV183" s="485"/>
      <c r="AW183" s="485"/>
      <c r="AX183" s="485"/>
      <c r="AY183" s="485"/>
      <c r="AZ183" s="485"/>
      <c r="BA183" s="485"/>
      <c r="BB183" s="485"/>
      <c r="BC183" s="485"/>
      <c r="BD183" s="485"/>
      <c r="BE183" s="485"/>
      <c r="BF183" s="485"/>
      <c r="BG183" s="485"/>
      <c r="BH183" s="485"/>
      <c r="BI183" s="485"/>
      <c r="BJ183" s="485"/>
      <c r="BK183" s="485"/>
      <c r="BL183" s="485"/>
      <c r="BM183" s="485"/>
      <c r="BN183" s="485"/>
      <c r="BO183" s="485"/>
      <c r="BP183" s="485"/>
    </row>
    <row r="184" spans="1:112" s="627" customFormat="1" ht="80.099999999999994" customHeight="1">
      <c r="A184" s="609" t="s">
        <v>1001</v>
      </c>
      <c r="B184" s="610" t="s">
        <v>790</v>
      </c>
      <c r="C184" s="610" t="s">
        <v>789</v>
      </c>
      <c r="D184" s="611" t="s">
        <v>105</v>
      </c>
      <c r="E184" s="612" t="str">
        <f>Composições!A156</f>
        <v>ENTRADA DE ENERGIA ELÉTRICA AÉREA TRIFÁSICA 100A COM POSTE DE CONCRETO, INCLUSIVE CABEAMENTO, DISJUNTOR, CAIXA DE PROTEÇÃO PARA MEDIDOR E ATERRAMENTO. CONFORME NORMA DA CONCESSIONARIA DE ENERGIA LOCAL-ENERGISA. FORNECIMENTO E INSTALAÇÃO</v>
      </c>
      <c r="F184" s="610" t="s">
        <v>172</v>
      </c>
      <c r="G184" s="613">
        <v>1</v>
      </c>
      <c r="H184" s="481">
        <f>$I$6</f>
        <v>0.29310000000000003</v>
      </c>
      <c r="I184" s="482">
        <f>Composições!H164</f>
        <v>0</v>
      </c>
      <c r="J184" s="483">
        <f>I184*(1+H184)</f>
        <v>0</v>
      </c>
      <c r="K184" s="484">
        <f>G184*J184</f>
        <v>0</v>
      </c>
      <c r="L184" s="624"/>
      <c r="M184" s="625"/>
      <c r="N184" s="626"/>
      <c r="O184" s="625"/>
      <c r="P184" s="625"/>
      <c r="Q184" s="625"/>
      <c r="R184" s="625"/>
      <c r="S184" s="625"/>
      <c r="T184" s="625"/>
      <c r="U184" s="625"/>
      <c r="V184" s="625"/>
      <c r="W184" s="625"/>
      <c r="X184" s="625"/>
      <c r="Y184" s="625"/>
      <c r="Z184" s="625"/>
      <c r="AA184" s="625"/>
      <c r="AB184" s="625"/>
      <c r="AC184" s="625"/>
      <c r="AD184" s="625"/>
      <c r="AE184" s="625"/>
      <c r="AF184" s="625"/>
      <c r="AG184" s="625"/>
      <c r="AH184" s="625"/>
      <c r="AI184" s="625"/>
      <c r="AJ184" s="625"/>
      <c r="AK184" s="625"/>
      <c r="AL184" s="625"/>
      <c r="AM184" s="625"/>
      <c r="AN184" s="625"/>
      <c r="AO184" s="625"/>
      <c r="AP184" s="625"/>
      <c r="AQ184" s="625"/>
      <c r="AR184" s="625"/>
      <c r="AS184" s="625"/>
      <c r="AT184" s="625"/>
      <c r="AU184" s="625"/>
      <c r="AV184" s="625"/>
      <c r="AW184" s="625"/>
      <c r="AX184" s="625"/>
      <c r="AY184" s="625"/>
      <c r="AZ184" s="625"/>
      <c r="BA184" s="625"/>
      <c r="BB184" s="625"/>
      <c r="BC184" s="625"/>
      <c r="BD184" s="625"/>
      <c r="BE184" s="625"/>
      <c r="BF184" s="625"/>
      <c r="BG184" s="625"/>
      <c r="BH184" s="625"/>
      <c r="BI184" s="625"/>
      <c r="BJ184" s="625"/>
      <c r="BK184" s="625"/>
      <c r="BL184" s="625"/>
      <c r="BM184" s="625"/>
      <c r="BN184" s="625"/>
      <c r="BO184" s="625"/>
      <c r="BP184" s="625"/>
    </row>
    <row r="185" spans="1:112" s="62" customFormat="1">
      <c r="A185" s="85"/>
      <c r="B185" s="86"/>
      <c r="C185" s="86"/>
      <c r="D185" s="87" t="s">
        <v>60</v>
      </c>
      <c r="E185" s="88" t="s">
        <v>104</v>
      </c>
      <c r="F185" s="89"/>
      <c r="G185" s="90"/>
      <c r="H185" s="87"/>
      <c r="I185" s="91"/>
      <c r="J185" s="89">
        <f>I185*(1+H185)</f>
        <v>0</v>
      </c>
      <c r="K185" s="92"/>
      <c r="L185" s="638"/>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M185" s="72"/>
      <c r="BN185" s="72"/>
      <c r="BO185" s="72"/>
      <c r="BP185" s="72"/>
    </row>
    <row r="186" spans="1:112" s="62" customFormat="1" ht="60" customHeight="1">
      <c r="A186" s="639">
        <v>101879</v>
      </c>
      <c r="B186" s="640" t="s">
        <v>6</v>
      </c>
      <c r="C186" s="640" t="s">
        <v>789</v>
      </c>
      <c r="D186" s="117" t="s">
        <v>204</v>
      </c>
      <c r="E186" s="118" t="s">
        <v>634</v>
      </c>
      <c r="F186" s="640" t="s">
        <v>73</v>
      </c>
      <c r="G186" s="121">
        <v>2</v>
      </c>
      <c r="H186" s="119">
        <f>$I$6</f>
        <v>0.29310000000000003</v>
      </c>
      <c r="I186" s="196"/>
      <c r="J186" s="120">
        <f>I186*(1+H186)</f>
        <v>0</v>
      </c>
      <c r="K186" s="122">
        <f>G186*J186</f>
        <v>0</v>
      </c>
      <c r="L186" s="638"/>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c r="BM186" s="72"/>
      <c r="BN186" s="72"/>
      <c r="BO186" s="72"/>
      <c r="BP186" s="72"/>
    </row>
    <row r="187" spans="1:112" s="95" customFormat="1" ht="60" customHeight="1">
      <c r="A187" s="639">
        <v>97891</v>
      </c>
      <c r="B187" s="640" t="s">
        <v>6</v>
      </c>
      <c r="C187" s="640" t="s">
        <v>789</v>
      </c>
      <c r="D187" s="117" t="s">
        <v>122</v>
      </c>
      <c r="E187" s="118" t="s">
        <v>815</v>
      </c>
      <c r="F187" s="640" t="s">
        <v>73</v>
      </c>
      <c r="G187" s="121">
        <v>1</v>
      </c>
      <c r="H187" s="119">
        <f>$I$6</f>
        <v>0.29310000000000003</v>
      </c>
      <c r="I187" s="196"/>
      <c r="J187" s="120">
        <f>I187*(1+H187)</f>
        <v>0</v>
      </c>
      <c r="K187" s="122">
        <f>G187*J187</f>
        <v>0</v>
      </c>
      <c r="L187" s="638"/>
      <c r="M187" s="93"/>
      <c r="N187" s="94"/>
      <c r="O187" s="93"/>
      <c r="P187" s="93"/>
      <c r="Q187" s="93"/>
      <c r="R187" s="93"/>
      <c r="S187" s="93"/>
      <c r="T187" s="93"/>
      <c r="U187" s="93"/>
      <c r="V187" s="93"/>
      <c r="W187" s="93"/>
      <c r="X187" s="93"/>
      <c r="Y187" s="93"/>
      <c r="Z187" s="93"/>
      <c r="AA187" s="93"/>
      <c r="AB187" s="93"/>
      <c r="AC187" s="93"/>
      <c r="AD187" s="93"/>
      <c r="AE187" s="93"/>
      <c r="AF187" s="93"/>
      <c r="AG187" s="93"/>
      <c r="AH187" s="93"/>
      <c r="AI187" s="93"/>
      <c r="AJ187" s="93"/>
      <c r="AK187" s="93"/>
      <c r="AL187" s="93"/>
      <c r="AM187" s="93"/>
      <c r="AN187" s="93"/>
      <c r="AO187" s="93"/>
      <c r="AP187" s="93"/>
      <c r="AQ187" s="93"/>
      <c r="AR187" s="93"/>
      <c r="AS187" s="93"/>
      <c r="AT187" s="93"/>
      <c r="AU187" s="93"/>
      <c r="AV187" s="93"/>
      <c r="AW187" s="93"/>
      <c r="AX187" s="93"/>
      <c r="AY187" s="93"/>
      <c r="AZ187" s="93"/>
      <c r="BA187" s="93"/>
      <c r="BB187" s="93"/>
      <c r="BC187" s="93"/>
      <c r="BD187" s="93"/>
      <c r="BE187" s="93"/>
      <c r="BF187" s="93"/>
      <c r="BG187" s="93"/>
      <c r="BH187" s="93"/>
      <c r="BI187" s="93"/>
      <c r="BJ187" s="93"/>
      <c r="BK187" s="93"/>
      <c r="BL187" s="93"/>
      <c r="BM187" s="93"/>
      <c r="BN187" s="93"/>
      <c r="BO187" s="93"/>
      <c r="BP187" s="93"/>
    </row>
    <row r="188" spans="1:112" s="62" customFormat="1">
      <c r="A188" s="85"/>
      <c r="B188" s="86"/>
      <c r="C188" s="86"/>
      <c r="D188" s="87" t="s">
        <v>61</v>
      </c>
      <c r="E188" s="88" t="s">
        <v>72</v>
      </c>
      <c r="F188" s="89"/>
      <c r="G188" s="90"/>
      <c r="H188" s="87"/>
      <c r="I188" s="91"/>
      <c r="J188" s="89"/>
      <c r="K188" s="92"/>
      <c r="L188" s="638"/>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c r="BI188" s="72"/>
      <c r="BJ188" s="72"/>
      <c r="BK188" s="72"/>
      <c r="BL188" s="72"/>
      <c r="BM188" s="72"/>
      <c r="BN188" s="72"/>
      <c r="BO188" s="72"/>
      <c r="BP188" s="72"/>
    </row>
    <row r="189" spans="1:112" s="62" customFormat="1" ht="60" customHeight="1">
      <c r="A189" s="639">
        <v>91926</v>
      </c>
      <c r="B189" s="640" t="s">
        <v>6</v>
      </c>
      <c r="C189" s="640" t="s">
        <v>789</v>
      </c>
      <c r="D189" s="117" t="s">
        <v>106</v>
      </c>
      <c r="E189" s="118" t="s">
        <v>313</v>
      </c>
      <c r="F189" s="640" t="s">
        <v>76</v>
      </c>
      <c r="G189" s="121">
        <v>1100</v>
      </c>
      <c r="H189" s="119">
        <f>$I$6</f>
        <v>0.29310000000000003</v>
      </c>
      <c r="I189" s="196"/>
      <c r="J189" s="120">
        <f>I189*(1+H189)</f>
        <v>0</v>
      </c>
      <c r="K189" s="122">
        <f>G189*J189</f>
        <v>0</v>
      </c>
      <c r="L189" s="638"/>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c r="BM189" s="72"/>
      <c r="BN189" s="72"/>
      <c r="BO189" s="72"/>
      <c r="BP189" s="72"/>
    </row>
    <row r="190" spans="1:112" s="62" customFormat="1" ht="60" customHeight="1">
      <c r="A190" s="639">
        <v>91928</v>
      </c>
      <c r="B190" s="640" t="s">
        <v>6</v>
      </c>
      <c r="C190" s="640" t="s">
        <v>789</v>
      </c>
      <c r="D190" s="117" t="s">
        <v>134</v>
      </c>
      <c r="E190" s="118" t="s">
        <v>314</v>
      </c>
      <c r="F190" s="640" t="s">
        <v>76</v>
      </c>
      <c r="G190" s="121">
        <v>230</v>
      </c>
      <c r="H190" s="119">
        <f>$I$6</f>
        <v>0.29310000000000003</v>
      </c>
      <c r="I190" s="196"/>
      <c r="J190" s="120">
        <f>I190*(1+H190)</f>
        <v>0</v>
      </c>
      <c r="K190" s="122">
        <f>G190*J190</f>
        <v>0</v>
      </c>
      <c r="L190" s="638"/>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c r="BO190" s="72"/>
      <c r="BP190" s="72"/>
    </row>
    <row r="191" spans="1:112" s="62" customFormat="1" ht="60" customHeight="1">
      <c r="A191" s="639">
        <v>91930</v>
      </c>
      <c r="B191" s="640" t="s">
        <v>6</v>
      </c>
      <c r="C191" s="640" t="s">
        <v>789</v>
      </c>
      <c r="D191" s="117" t="s">
        <v>205</v>
      </c>
      <c r="E191" s="118" t="s">
        <v>315</v>
      </c>
      <c r="F191" s="640" t="s">
        <v>76</v>
      </c>
      <c r="G191" s="121">
        <v>30</v>
      </c>
      <c r="H191" s="119">
        <f>$I$6</f>
        <v>0.29310000000000003</v>
      </c>
      <c r="I191" s="196"/>
      <c r="J191" s="120">
        <f>I191*(1+H191)</f>
        <v>0</v>
      </c>
      <c r="K191" s="122">
        <f>G191*J191</f>
        <v>0</v>
      </c>
      <c r="L191" s="638"/>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c r="BO191" s="72"/>
      <c r="BP191" s="72"/>
    </row>
    <row r="192" spans="1:112" s="95" customFormat="1" ht="60" customHeight="1">
      <c r="A192" s="639">
        <v>92982</v>
      </c>
      <c r="B192" s="640" t="s">
        <v>6</v>
      </c>
      <c r="C192" s="640" t="s">
        <v>789</v>
      </c>
      <c r="D192" s="117" t="s">
        <v>206</v>
      </c>
      <c r="E192" s="118" t="s">
        <v>316</v>
      </c>
      <c r="F192" s="640" t="s">
        <v>76</v>
      </c>
      <c r="G192" s="121">
        <v>160</v>
      </c>
      <c r="H192" s="119">
        <f>$I$6</f>
        <v>0.29310000000000003</v>
      </c>
      <c r="I192" s="196"/>
      <c r="J192" s="120">
        <f>I192*(1+H192)</f>
        <v>0</v>
      </c>
      <c r="K192" s="122">
        <f>G192*J192</f>
        <v>0</v>
      </c>
      <c r="L192" s="638"/>
      <c r="M192" s="93"/>
      <c r="N192" s="94"/>
      <c r="O192" s="93"/>
      <c r="P192" s="93"/>
      <c r="Q192" s="93"/>
      <c r="R192" s="93"/>
      <c r="S192" s="93"/>
      <c r="T192" s="93"/>
      <c r="U192" s="93"/>
      <c r="V192" s="93"/>
      <c r="W192" s="93"/>
      <c r="X192" s="93"/>
      <c r="Y192" s="93"/>
      <c r="Z192" s="93"/>
      <c r="AA192" s="93"/>
      <c r="AB192" s="93"/>
      <c r="AC192" s="93"/>
      <c r="AD192" s="93"/>
      <c r="AE192" s="93"/>
      <c r="AF192" s="93"/>
      <c r="AG192" s="93"/>
      <c r="AH192" s="93"/>
      <c r="AI192" s="93"/>
      <c r="AJ192" s="93"/>
      <c r="AK192" s="93"/>
      <c r="AL192" s="93"/>
      <c r="AM192" s="93"/>
      <c r="AN192" s="93"/>
      <c r="AO192" s="93"/>
      <c r="AP192" s="93"/>
      <c r="AQ192" s="93"/>
      <c r="AR192" s="93"/>
      <c r="AS192" s="93"/>
      <c r="AT192" s="93"/>
      <c r="AU192" s="93"/>
      <c r="AV192" s="93"/>
      <c r="AW192" s="93"/>
      <c r="AX192" s="93"/>
      <c r="AY192" s="93"/>
      <c r="AZ192" s="93"/>
      <c r="BA192" s="93"/>
      <c r="BB192" s="93"/>
      <c r="BC192" s="93"/>
      <c r="BD192" s="93"/>
      <c r="BE192" s="93"/>
      <c r="BF192" s="93"/>
      <c r="BG192" s="93"/>
      <c r="BH192" s="93"/>
      <c r="BI192" s="93"/>
      <c r="BJ192" s="93"/>
      <c r="BK192" s="93"/>
      <c r="BL192" s="93"/>
      <c r="BM192" s="93"/>
      <c r="BN192" s="93"/>
      <c r="BO192" s="93"/>
      <c r="BP192" s="93"/>
    </row>
    <row r="193" spans="1:68" s="62" customFormat="1">
      <c r="A193" s="85"/>
      <c r="B193" s="86"/>
      <c r="C193" s="86"/>
      <c r="D193" s="87" t="s">
        <v>62</v>
      </c>
      <c r="E193" s="88" t="s">
        <v>116</v>
      </c>
      <c r="F193" s="89"/>
      <c r="G193" s="90"/>
      <c r="H193" s="87"/>
      <c r="I193" s="91"/>
      <c r="J193" s="89"/>
      <c r="K193" s="92"/>
      <c r="L193" s="638"/>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c r="BO193" s="72"/>
      <c r="BP193" s="72"/>
    </row>
    <row r="194" spans="1:68" s="62" customFormat="1" ht="60" customHeight="1">
      <c r="A194" s="639">
        <v>93662</v>
      </c>
      <c r="B194" s="640" t="s">
        <v>6</v>
      </c>
      <c r="C194" s="640" t="s">
        <v>789</v>
      </c>
      <c r="D194" s="117" t="s">
        <v>290</v>
      </c>
      <c r="E194" s="118" t="s">
        <v>317</v>
      </c>
      <c r="F194" s="640" t="s">
        <v>73</v>
      </c>
      <c r="G194" s="121">
        <v>1</v>
      </c>
      <c r="H194" s="119">
        <f>$I$6</f>
        <v>0.29310000000000003</v>
      </c>
      <c r="I194" s="196"/>
      <c r="J194" s="120">
        <f>I194*(1+H194)</f>
        <v>0</v>
      </c>
      <c r="K194" s="122">
        <f>G194*J194</f>
        <v>0</v>
      </c>
      <c r="L194" s="638"/>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c r="BI194" s="72"/>
      <c r="BJ194" s="72"/>
      <c r="BK194" s="72"/>
      <c r="BL194" s="72"/>
      <c r="BM194" s="72"/>
      <c r="BN194" s="72"/>
      <c r="BO194" s="72"/>
      <c r="BP194" s="72"/>
    </row>
    <row r="195" spans="1:68" s="62" customFormat="1" ht="60" customHeight="1">
      <c r="A195" s="639">
        <v>93663</v>
      </c>
      <c r="B195" s="640" t="s">
        <v>6</v>
      </c>
      <c r="C195" s="640" t="s">
        <v>789</v>
      </c>
      <c r="D195" s="117" t="s">
        <v>302</v>
      </c>
      <c r="E195" s="118" t="s">
        <v>408</v>
      </c>
      <c r="F195" s="640" t="s">
        <v>73</v>
      </c>
      <c r="G195" s="121">
        <v>2</v>
      </c>
      <c r="H195" s="119">
        <f>$I$6</f>
        <v>0.29310000000000003</v>
      </c>
      <c r="I195" s="196"/>
      <c r="J195" s="120">
        <f>I195*(1+H195)</f>
        <v>0</v>
      </c>
      <c r="K195" s="122">
        <f>G195*J195</f>
        <v>0</v>
      </c>
      <c r="L195" s="638"/>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c r="BI195" s="72"/>
      <c r="BJ195" s="72"/>
      <c r="BK195" s="72"/>
      <c r="BL195" s="72"/>
      <c r="BM195" s="72"/>
      <c r="BN195" s="72"/>
      <c r="BO195" s="72"/>
      <c r="BP195" s="72"/>
    </row>
    <row r="196" spans="1:68" s="62" customFormat="1" ht="60" customHeight="1">
      <c r="A196" s="639">
        <v>93664</v>
      </c>
      <c r="B196" s="640" t="s">
        <v>6</v>
      </c>
      <c r="C196" s="640" t="s">
        <v>789</v>
      </c>
      <c r="D196" s="117" t="s">
        <v>303</v>
      </c>
      <c r="E196" s="118" t="s">
        <v>318</v>
      </c>
      <c r="F196" s="640" t="s">
        <v>73</v>
      </c>
      <c r="G196" s="121">
        <v>1</v>
      </c>
      <c r="H196" s="119">
        <f>$I$6</f>
        <v>0.29310000000000003</v>
      </c>
      <c r="I196" s="196"/>
      <c r="J196" s="120">
        <f>I196*(1+H196)</f>
        <v>0</v>
      </c>
      <c r="K196" s="122">
        <f>G196*J196</f>
        <v>0</v>
      </c>
      <c r="L196" s="638"/>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c r="BI196" s="72"/>
      <c r="BJ196" s="72"/>
      <c r="BK196" s="72"/>
      <c r="BL196" s="72"/>
      <c r="BM196" s="72"/>
      <c r="BN196" s="72"/>
      <c r="BO196" s="72"/>
      <c r="BP196" s="72"/>
    </row>
    <row r="197" spans="1:68" s="95" customFormat="1" ht="60" customHeight="1">
      <c r="A197" s="639">
        <v>93673</v>
      </c>
      <c r="B197" s="640" t="s">
        <v>6</v>
      </c>
      <c r="C197" s="640" t="s">
        <v>789</v>
      </c>
      <c r="D197" s="117" t="s">
        <v>619</v>
      </c>
      <c r="E197" s="118" t="s">
        <v>319</v>
      </c>
      <c r="F197" s="640" t="s">
        <v>73</v>
      </c>
      <c r="G197" s="121">
        <v>2</v>
      </c>
      <c r="H197" s="119">
        <f>$I$6</f>
        <v>0.29310000000000003</v>
      </c>
      <c r="I197" s="196"/>
      <c r="J197" s="120">
        <f>I197*(1+H197)</f>
        <v>0</v>
      </c>
      <c r="K197" s="122">
        <f>G197*J197</f>
        <v>0</v>
      </c>
      <c r="L197" s="638"/>
      <c r="M197" s="93"/>
      <c r="N197" s="94"/>
      <c r="O197" s="93"/>
      <c r="P197" s="93"/>
      <c r="Q197" s="93"/>
      <c r="R197" s="93"/>
      <c r="S197" s="93"/>
      <c r="T197" s="93"/>
      <c r="U197" s="93"/>
      <c r="V197" s="93"/>
      <c r="W197" s="93"/>
      <c r="X197" s="93"/>
      <c r="Y197" s="93"/>
      <c r="Z197" s="93"/>
      <c r="AA197" s="93"/>
      <c r="AB197" s="93"/>
      <c r="AC197" s="93"/>
      <c r="AD197" s="93"/>
      <c r="AE197" s="93"/>
      <c r="AF197" s="93"/>
      <c r="AG197" s="93"/>
      <c r="AH197" s="93"/>
      <c r="AI197" s="93"/>
      <c r="AJ197" s="93"/>
      <c r="AK197" s="93"/>
      <c r="AL197" s="93"/>
      <c r="AM197" s="93"/>
      <c r="AN197" s="93"/>
      <c r="AO197" s="93"/>
      <c r="AP197" s="93"/>
      <c r="AQ197" s="93"/>
      <c r="AR197" s="93"/>
      <c r="AS197" s="93"/>
      <c r="AT197" s="93"/>
      <c r="AU197" s="93"/>
      <c r="AV197" s="93"/>
      <c r="AW197" s="93"/>
      <c r="AX197" s="93"/>
      <c r="AY197" s="93"/>
      <c r="AZ197" s="93"/>
      <c r="BA197" s="93"/>
      <c r="BB197" s="93"/>
      <c r="BC197" s="93"/>
      <c r="BD197" s="93"/>
      <c r="BE197" s="93"/>
      <c r="BF197" s="93"/>
      <c r="BG197" s="93"/>
      <c r="BH197" s="93"/>
      <c r="BI197" s="93"/>
      <c r="BJ197" s="93"/>
      <c r="BK197" s="93"/>
      <c r="BL197" s="93"/>
      <c r="BM197" s="93"/>
      <c r="BN197" s="93"/>
      <c r="BO197" s="93"/>
      <c r="BP197" s="93"/>
    </row>
    <row r="198" spans="1:68" s="62" customFormat="1">
      <c r="A198" s="85"/>
      <c r="B198" s="86"/>
      <c r="C198" s="86"/>
      <c r="D198" s="87" t="s">
        <v>304</v>
      </c>
      <c r="E198" s="88" t="s">
        <v>145</v>
      </c>
      <c r="F198" s="89"/>
      <c r="G198" s="90"/>
      <c r="H198" s="87"/>
      <c r="I198" s="91"/>
      <c r="J198" s="89"/>
      <c r="K198" s="92"/>
      <c r="L198" s="638"/>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c r="BI198" s="72"/>
      <c r="BJ198" s="72"/>
      <c r="BK198" s="72"/>
      <c r="BL198" s="72"/>
      <c r="BM198" s="72"/>
      <c r="BN198" s="72"/>
      <c r="BO198" s="72"/>
      <c r="BP198" s="72"/>
    </row>
    <row r="199" spans="1:68" s="62" customFormat="1" ht="60" customHeight="1">
      <c r="A199" s="639">
        <v>91836</v>
      </c>
      <c r="B199" s="640" t="s">
        <v>6</v>
      </c>
      <c r="C199" s="640" t="s">
        <v>789</v>
      </c>
      <c r="D199" s="117" t="s">
        <v>305</v>
      </c>
      <c r="E199" s="118" t="s">
        <v>146</v>
      </c>
      <c r="F199" s="640" t="s">
        <v>16</v>
      </c>
      <c r="G199" s="121">
        <v>100</v>
      </c>
      <c r="H199" s="119">
        <f t="shared" ref="H199:H205" si="29">$I$6</f>
        <v>0.29310000000000003</v>
      </c>
      <c r="I199" s="196"/>
      <c r="J199" s="120">
        <f t="shared" ref="J199:J205" si="30">I199*(1+H199)</f>
        <v>0</v>
      </c>
      <c r="K199" s="122">
        <f t="shared" ref="K199:K205" si="31">G199*J199</f>
        <v>0</v>
      </c>
      <c r="L199" s="638"/>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c r="BI199" s="72"/>
      <c r="BJ199" s="72"/>
      <c r="BK199" s="72"/>
      <c r="BL199" s="72"/>
      <c r="BM199" s="72"/>
      <c r="BN199" s="72"/>
      <c r="BO199" s="72"/>
      <c r="BP199" s="72"/>
    </row>
    <row r="200" spans="1:68" s="62" customFormat="1" ht="60" customHeight="1">
      <c r="A200" s="639">
        <v>91834</v>
      </c>
      <c r="B200" s="640" t="s">
        <v>6</v>
      </c>
      <c r="C200" s="640" t="s">
        <v>789</v>
      </c>
      <c r="D200" s="117" t="s">
        <v>306</v>
      </c>
      <c r="E200" s="118" t="s">
        <v>147</v>
      </c>
      <c r="F200" s="640" t="s">
        <v>16</v>
      </c>
      <c r="G200" s="121">
        <v>300</v>
      </c>
      <c r="H200" s="119">
        <f t="shared" si="29"/>
        <v>0.29310000000000003</v>
      </c>
      <c r="I200" s="196"/>
      <c r="J200" s="120">
        <f t="shared" si="30"/>
        <v>0</v>
      </c>
      <c r="K200" s="122">
        <f t="shared" si="31"/>
        <v>0</v>
      </c>
      <c r="L200" s="638"/>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c r="BJ200" s="72"/>
      <c r="BK200" s="72"/>
      <c r="BL200" s="72"/>
      <c r="BM200" s="72"/>
      <c r="BN200" s="72"/>
      <c r="BO200" s="72"/>
      <c r="BP200" s="72"/>
    </row>
    <row r="201" spans="1:68" s="62" customFormat="1" ht="60" customHeight="1">
      <c r="A201" s="639">
        <v>97668</v>
      </c>
      <c r="B201" s="640" t="s">
        <v>6</v>
      </c>
      <c r="C201" s="640" t="s">
        <v>789</v>
      </c>
      <c r="D201" s="117" t="s">
        <v>409</v>
      </c>
      <c r="E201" s="118" t="s">
        <v>190</v>
      </c>
      <c r="F201" s="640" t="s">
        <v>16</v>
      </c>
      <c r="G201" s="121">
        <v>30</v>
      </c>
      <c r="H201" s="119">
        <f t="shared" si="29"/>
        <v>0.29310000000000003</v>
      </c>
      <c r="I201" s="196"/>
      <c r="J201" s="120">
        <f t="shared" si="30"/>
        <v>0</v>
      </c>
      <c r="K201" s="122">
        <f t="shared" si="31"/>
        <v>0</v>
      </c>
      <c r="L201" s="638"/>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c r="BI201" s="72"/>
      <c r="BJ201" s="72"/>
      <c r="BK201" s="72"/>
      <c r="BL201" s="72"/>
      <c r="BM201" s="72"/>
      <c r="BN201" s="72"/>
      <c r="BO201" s="72"/>
      <c r="BP201" s="72"/>
    </row>
    <row r="202" spans="1:68" s="62" customFormat="1" ht="60" customHeight="1">
      <c r="A202" s="639">
        <v>91939</v>
      </c>
      <c r="B202" s="640" t="s">
        <v>6</v>
      </c>
      <c r="C202" s="640" t="s">
        <v>789</v>
      </c>
      <c r="D202" s="117" t="s">
        <v>410</v>
      </c>
      <c r="E202" s="118" t="s">
        <v>582</v>
      </c>
      <c r="F202" s="640" t="s">
        <v>583</v>
      </c>
      <c r="G202" s="121">
        <v>12</v>
      </c>
      <c r="H202" s="119">
        <f t="shared" si="29"/>
        <v>0.29310000000000003</v>
      </c>
      <c r="I202" s="196"/>
      <c r="J202" s="120">
        <f>I202*(1+H202)</f>
        <v>0</v>
      </c>
      <c r="K202" s="122">
        <f>G202*J202</f>
        <v>0</v>
      </c>
      <c r="L202" s="638"/>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c r="BI202" s="72"/>
      <c r="BJ202" s="72"/>
      <c r="BK202" s="72"/>
      <c r="BL202" s="72"/>
      <c r="BM202" s="72"/>
      <c r="BN202" s="72"/>
      <c r="BO202" s="72"/>
      <c r="BP202" s="72"/>
    </row>
    <row r="203" spans="1:68" s="62" customFormat="1" ht="60" customHeight="1">
      <c r="A203" s="639">
        <v>91940</v>
      </c>
      <c r="B203" s="640" t="s">
        <v>6</v>
      </c>
      <c r="C203" s="640" t="s">
        <v>789</v>
      </c>
      <c r="D203" s="117" t="s">
        <v>429</v>
      </c>
      <c r="E203" s="118" t="s">
        <v>191</v>
      </c>
      <c r="F203" s="640" t="s">
        <v>8</v>
      </c>
      <c r="G203" s="121">
        <v>50</v>
      </c>
      <c r="H203" s="119">
        <f t="shared" si="29"/>
        <v>0.29310000000000003</v>
      </c>
      <c r="I203" s="196"/>
      <c r="J203" s="120">
        <f t="shared" si="30"/>
        <v>0</v>
      </c>
      <c r="K203" s="122">
        <f t="shared" si="31"/>
        <v>0</v>
      </c>
      <c r="L203" s="638"/>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c r="BI203" s="72"/>
      <c r="BJ203" s="72"/>
      <c r="BK203" s="72"/>
      <c r="BL203" s="72"/>
      <c r="BM203" s="72"/>
      <c r="BN203" s="72"/>
      <c r="BO203" s="72"/>
      <c r="BP203" s="72"/>
    </row>
    <row r="204" spans="1:68" s="486" customFormat="1" ht="60" customHeight="1">
      <c r="A204" s="639">
        <v>91937</v>
      </c>
      <c r="B204" s="640" t="s">
        <v>6</v>
      </c>
      <c r="C204" s="640" t="s">
        <v>789</v>
      </c>
      <c r="D204" s="117" t="s">
        <v>584</v>
      </c>
      <c r="E204" s="118" t="s">
        <v>148</v>
      </c>
      <c r="F204" s="640" t="s">
        <v>8</v>
      </c>
      <c r="G204" s="121">
        <v>30</v>
      </c>
      <c r="H204" s="119">
        <f t="shared" si="29"/>
        <v>0.29310000000000003</v>
      </c>
      <c r="I204" s="196"/>
      <c r="J204" s="120">
        <f t="shared" si="30"/>
        <v>0</v>
      </c>
      <c r="K204" s="122">
        <f t="shared" si="31"/>
        <v>0</v>
      </c>
      <c r="L204" s="496"/>
      <c r="M204" s="485"/>
      <c r="N204" s="485"/>
      <c r="O204" s="485"/>
      <c r="P204" s="485"/>
      <c r="Q204" s="485"/>
      <c r="R204" s="485"/>
      <c r="S204" s="485"/>
      <c r="T204" s="485"/>
      <c r="U204" s="485"/>
      <c r="V204" s="485"/>
      <c r="W204" s="485"/>
      <c r="X204" s="485"/>
      <c r="Y204" s="485"/>
      <c r="Z204" s="485"/>
      <c r="AA204" s="485"/>
      <c r="AB204" s="485"/>
      <c r="AC204" s="485"/>
      <c r="AD204" s="485"/>
      <c r="AE204" s="485"/>
      <c r="AF204" s="485"/>
      <c r="AG204" s="485"/>
      <c r="AH204" s="485"/>
      <c r="AI204" s="485"/>
      <c r="AJ204" s="485"/>
      <c r="AK204" s="485"/>
      <c r="AL204" s="485"/>
      <c r="AM204" s="485"/>
      <c r="AN204" s="485"/>
      <c r="AO204" s="485"/>
      <c r="AP204" s="485"/>
      <c r="AQ204" s="485"/>
      <c r="AR204" s="485"/>
      <c r="AS204" s="485"/>
      <c r="AT204" s="485"/>
      <c r="AU204" s="485"/>
      <c r="AV204" s="485"/>
      <c r="AW204" s="485"/>
      <c r="AX204" s="485"/>
      <c r="AY204" s="485"/>
      <c r="AZ204" s="485"/>
      <c r="BA204" s="485"/>
      <c r="BB204" s="485"/>
      <c r="BC204" s="485"/>
      <c r="BD204" s="485"/>
      <c r="BE204" s="485"/>
      <c r="BF204" s="485"/>
      <c r="BG204" s="485"/>
      <c r="BH204" s="485"/>
      <c r="BI204" s="485"/>
      <c r="BJ204" s="485"/>
      <c r="BK204" s="485"/>
      <c r="BL204" s="485"/>
      <c r="BM204" s="485"/>
      <c r="BN204" s="485"/>
      <c r="BO204" s="485"/>
      <c r="BP204" s="485"/>
    </row>
    <row r="205" spans="1:68" s="627" customFormat="1" ht="60" customHeight="1">
      <c r="A205" s="609" t="s">
        <v>1000</v>
      </c>
      <c r="B205" s="610" t="s">
        <v>790</v>
      </c>
      <c r="C205" s="610" t="s">
        <v>789</v>
      </c>
      <c r="D205" s="611" t="s">
        <v>430</v>
      </c>
      <c r="E205" s="612" t="str">
        <f>Composições!A167</f>
        <v>TERMINAL OU CONECTOR DE PRESSAO - PARA CABO 16MM2 - FORNECIMENTO E INSTALAÇÃO</v>
      </c>
      <c r="F205" s="610" t="s">
        <v>8</v>
      </c>
      <c r="G205" s="613">
        <v>10</v>
      </c>
      <c r="H205" s="481">
        <f t="shared" si="29"/>
        <v>0.29310000000000003</v>
      </c>
      <c r="I205" s="482">
        <f>Composições!H175</f>
        <v>0</v>
      </c>
      <c r="J205" s="483">
        <f t="shared" si="30"/>
        <v>0</v>
      </c>
      <c r="K205" s="484">
        <f t="shared" si="31"/>
        <v>0</v>
      </c>
      <c r="L205" s="624"/>
      <c r="M205" s="625"/>
      <c r="N205" s="626"/>
      <c r="O205" s="625"/>
      <c r="P205" s="625"/>
      <c r="Q205" s="625"/>
      <c r="R205" s="625"/>
      <c r="S205" s="625"/>
      <c r="T205" s="625"/>
      <c r="U205" s="625"/>
      <c r="V205" s="625"/>
      <c r="W205" s="625"/>
      <c r="X205" s="625"/>
      <c r="Y205" s="625"/>
      <c r="Z205" s="625"/>
      <c r="AA205" s="625"/>
      <c r="AB205" s="625"/>
      <c r="AC205" s="625"/>
      <c r="AD205" s="625"/>
      <c r="AE205" s="625"/>
      <c r="AF205" s="625"/>
      <c r="AG205" s="625"/>
      <c r="AH205" s="625"/>
      <c r="AI205" s="625"/>
      <c r="AJ205" s="625"/>
      <c r="AK205" s="625"/>
      <c r="AL205" s="625"/>
      <c r="AM205" s="625"/>
      <c r="AN205" s="625"/>
      <c r="AO205" s="625"/>
      <c r="AP205" s="625"/>
      <c r="AQ205" s="625"/>
      <c r="AR205" s="625"/>
      <c r="AS205" s="625"/>
      <c r="AT205" s="625"/>
      <c r="AU205" s="625"/>
      <c r="AV205" s="625"/>
      <c r="AW205" s="625"/>
      <c r="AX205" s="625"/>
      <c r="AY205" s="625"/>
      <c r="AZ205" s="625"/>
      <c r="BA205" s="625"/>
      <c r="BB205" s="625"/>
      <c r="BC205" s="625"/>
      <c r="BD205" s="625"/>
      <c r="BE205" s="625"/>
      <c r="BF205" s="625"/>
      <c r="BG205" s="625"/>
      <c r="BH205" s="625"/>
      <c r="BI205" s="625"/>
      <c r="BJ205" s="625"/>
      <c r="BK205" s="625"/>
      <c r="BL205" s="625"/>
      <c r="BM205" s="625"/>
      <c r="BN205" s="625"/>
      <c r="BO205" s="625"/>
      <c r="BP205" s="625"/>
    </row>
    <row r="206" spans="1:68" s="486" customFormat="1">
      <c r="A206" s="85"/>
      <c r="B206" s="86"/>
      <c r="C206" s="86"/>
      <c r="D206" s="87" t="s">
        <v>307</v>
      </c>
      <c r="E206" s="88" t="s">
        <v>79</v>
      </c>
      <c r="F206" s="89"/>
      <c r="G206" s="90"/>
      <c r="H206" s="87"/>
      <c r="I206" s="91"/>
      <c r="J206" s="89"/>
      <c r="K206" s="92"/>
      <c r="L206" s="496"/>
      <c r="M206" s="485"/>
      <c r="N206" s="485"/>
      <c r="O206" s="485"/>
      <c r="P206" s="485"/>
      <c r="Q206" s="485"/>
      <c r="R206" s="485"/>
      <c r="S206" s="485"/>
      <c r="T206" s="485"/>
      <c r="U206" s="485"/>
      <c r="V206" s="485"/>
      <c r="W206" s="485"/>
      <c r="X206" s="485"/>
      <c r="Y206" s="485"/>
      <c r="Z206" s="485"/>
      <c r="AA206" s="485"/>
      <c r="AB206" s="485"/>
      <c r="AC206" s="485"/>
      <c r="AD206" s="485"/>
      <c r="AE206" s="485"/>
      <c r="AF206" s="485"/>
      <c r="AG206" s="485"/>
      <c r="AH206" s="485"/>
      <c r="AI206" s="485"/>
      <c r="AJ206" s="485"/>
      <c r="AK206" s="485"/>
      <c r="AL206" s="485"/>
      <c r="AM206" s="485"/>
      <c r="AN206" s="485"/>
      <c r="AO206" s="485"/>
      <c r="AP206" s="485"/>
      <c r="AQ206" s="485"/>
      <c r="AR206" s="485"/>
      <c r="AS206" s="485"/>
      <c r="AT206" s="485"/>
      <c r="AU206" s="485"/>
      <c r="AV206" s="485"/>
      <c r="AW206" s="485"/>
      <c r="AX206" s="485"/>
      <c r="AY206" s="485"/>
      <c r="AZ206" s="485"/>
      <c r="BA206" s="485"/>
      <c r="BB206" s="485"/>
      <c r="BC206" s="485"/>
      <c r="BD206" s="485"/>
      <c r="BE206" s="485"/>
      <c r="BF206" s="485"/>
      <c r="BG206" s="485"/>
      <c r="BH206" s="485"/>
      <c r="BI206" s="485"/>
      <c r="BJ206" s="485"/>
      <c r="BK206" s="485"/>
      <c r="BL206" s="485"/>
      <c r="BM206" s="485"/>
      <c r="BN206" s="485"/>
      <c r="BO206" s="485"/>
      <c r="BP206" s="485"/>
    </row>
    <row r="207" spans="1:68" s="627" customFormat="1" ht="60" customHeight="1">
      <c r="A207" s="609" t="s">
        <v>923</v>
      </c>
      <c r="B207" s="610" t="s">
        <v>790</v>
      </c>
      <c r="C207" s="610" t="s">
        <v>789</v>
      </c>
      <c r="D207" s="611" t="s">
        <v>308</v>
      </c>
      <c r="E207" s="612" t="str">
        <f>Composições!A178</f>
        <v>PLAFON SOBREPOR  LED BC 24W ALUM 6000K- FORNECIMENTO E INSTALAÇÃO</v>
      </c>
      <c r="F207" s="610" t="s">
        <v>73</v>
      </c>
      <c r="G207" s="613">
        <v>25</v>
      </c>
      <c r="H207" s="481">
        <f>$I$6</f>
        <v>0.29310000000000003</v>
      </c>
      <c r="I207" s="482">
        <f>Composições!H186</f>
        <v>0</v>
      </c>
      <c r="J207" s="483">
        <f>I207*(1+H207)</f>
        <v>0</v>
      </c>
      <c r="K207" s="484">
        <f>G207*J207</f>
        <v>0</v>
      </c>
      <c r="L207" s="624"/>
      <c r="M207" s="625"/>
      <c r="N207" s="626"/>
      <c r="O207" s="625"/>
      <c r="P207" s="625"/>
      <c r="Q207" s="625"/>
      <c r="R207" s="625"/>
      <c r="S207" s="625"/>
      <c r="T207" s="625"/>
      <c r="U207" s="625"/>
      <c r="V207" s="625"/>
      <c r="W207" s="625"/>
      <c r="X207" s="625"/>
      <c r="Y207" s="625"/>
      <c r="Z207" s="625"/>
      <c r="AA207" s="625"/>
      <c r="AB207" s="625"/>
      <c r="AC207" s="625"/>
      <c r="AD207" s="625"/>
      <c r="AE207" s="625"/>
      <c r="AF207" s="625"/>
      <c r="AG207" s="625"/>
      <c r="AH207" s="625"/>
      <c r="AI207" s="625"/>
      <c r="AJ207" s="625"/>
      <c r="AK207" s="625"/>
      <c r="AL207" s="625"/>
      <c r="AM207" s="625"/>
      <c r="AN207" s="625"/>
      <c r="AO207" s="625"/>
      <c r="AP207" s="625"/>
      <c r="AQ207" s="625"/>
      <c r="AR207" s="625"/>
      <c r="AS207" s="625"/>
      <c r="AT207" s="625"/>
      <c r="AU207" s="625"/>
      <c r="AV207" s="625"/>
      <c r="AW207" s="625"/>
      <c r="AX207" s="625"/>
      <c r="AY207" s="625"/>
      <c r="AZ207" s="625"/>
      <c r="BA207" s="625"/>
      <c r="BB207" s="625"/>
      <c r="BC207" s="625"/>
      <c r="BD207" s="625"/>
      <c r="BE207" s="625"/>
      <c r="BF207" s="625"/>
      <c r="BG207" s="625"/>
      <c r="BH207" s="625"/>
      <c r="BI207" s="625"/>
      <c r="BJ207" s="625"/>
      <c r="BK207" s="625"/>
      <c r="BL207" s="625"/>
      <c r="BM207" s="625"/>
      <c r="BN207" s="625"/>
      <c r="BO207" s="625"/>
      <c r="BP207" s="625"/>
    </row>
    <row r="208" spans="1:68" s="62" customFormat="1">
      <c r="A208" s="85"/>
      <c r="B208" s="86"/>
      <c r="C208" s="86"/>
      <c r="D208" s="87" t="s">
        <v>431</v>
      </c>
      <c r="E208" s="88" t="s">
        <v>80</v>
      </c>
      <c r="F208" s="89"/>
      <c r="G208" s="90"/>
      <c r="H208" s="87"/>
      <c r="I208" s="91"/>
      <c r="J208" s="89"/>
      <c r="K208" s="92"/>
      <c r="L208" s="638"/>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c r="BI208" s="72"/>
      <c r="BJ208" s="72"/>
      <c r="BK208" s="72"/>
      <c r="BL208" s="72"/>
      <c r="BM208" s="72"/>
      <c r="BN208" s="72"/>
      <c r="BO208" s="72"/>
      <c r="BP208" s="72"/>
    </row>
    <row r="209" spans="1:112" s="62" customFormat="1" ht="60" customHeight="1">
      <c r="A209" s="639">
        <v>92027</v>
      </c>
      <c r="B209" s="640" t="s">
        <v>6</v>
      </c>
      <c r="C209" s="640" t="s">
        <v>789</v>
      </c>
      <c r="D209" s="117" t="s">
        <v>620</v>
      </c>
      <c r="E209" s="118" t="s">
        <v>585</v>
      </c>
      <c r="F209" s="640" t="s">
        <v>73</v>
      </c>
      <c r="G209" s="121">
        <v>1</v>
      </c>
      <c r="H209" s="119">
        <f>$I$6</f>
        <v>0.29310000000000003</v>
      </c>
      <c r="I209" s="196"/>
      <c r="J209" s="120">
        <f>I209*(1+H209)</f>
        <v>0</v>
      </c>
      <c r="K209" s="122">
        <f>G209*J209</f>
        <v>0</v>
      </c>
      <c r="L209" s="638"/>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c r="BI209" s="72"/>
      <c r="BJ209" s="72"/>
      <c r="BK209" s="72"/>
      <c r="BL209" s="72"/>
      <c r="BM209" s="72"/>
      <c r="BN209" s="72"/>
      <c r="BO209" s="72"/>
      <c r="BP209" s="72"/>
    </row>
    <row r="210" spans="1:112" s="62" customFormat="1" ht="60" customHeight="1">
      <c r="A210" s="639">
        <v>91953</v>
      </c>
      <c r="B210" s="640" t="s">
        <v>6</v>
      </c>
      <c r="C210" s="640" t="s">
        <v>789</v>
      </c>
      <c r="D210" s="117" t="s">
        <v>432</v>
      </c>
      <c r="E210" s="118" t="s">
        <v>411</v>
      </c>
      <c r="F210" s="640" t="s">
        <v>73</v>
      </c>
      <c r="G210" s="121">
        <v>6</v>
      </c>
      <c r="H210" s="119">
        <f>$I$6</f>
        <v>0.29310000000000003</v>
      </c>
      <c r="I210" s="196"/>
      <c r="J210" s="120">
        <f>I210*(1+H210)</f>
        <v>0</v>
      </c>
      <c r="K210" s="122">
        <f>G210*J210</f>
        <v>0</v>
      </c>
      <c r="L210" s="638"/>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c r="BI210" s="72"/>
      <c r="BJ210" s="72"/>
      <c r="BK210" s="72"/>
      <c r="BL210" s="72"/>
      <c r="BM210" s="72"/>
      <c r="BN210" s="72"/>
      <c r="BO210" s="72"/>
      <c r="BP210" s="72"/>
    </row>
    <row r="211" spans="1:112" s="62" customFormat="1" ht="60" customHeight="1">
      <c r="A211" s="639">
        <v>91996</v>
      </c>
      <c r="B211" s="640" t="s">
        <v>6</v>
      </c>
      <c r="C211" s="640" t="s">
        <v>789</v>
      </c>
      <c r="D211" s="117" t="s">
        <v>433</v>
      </c>
      <c r="E211" s="118" t="s">
        <v>136</v>
      </c>
      <c r="F211" s="640" t="s">
        <v>73</v>
      </c>
      <c r="G211" s="121">
        <v>30</v>
      </c>
      <c r="H211" s="119">
        <f>$I$6</f>
        <v>0.29310000000000003</v>
      </c>
      <c r="I211" s="196"/>
      <c r="J211" s="120">
        <f>I211*(1+H211)</f>
        <v>0</v>
      </c>
      <c r="K211" s="122">
        <f>G211*J211</f>
        <v>0</v>
      </c>
      <c r="L211" s="638"/>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c r="BI211" s="72"/>
      <c r="BJ211" s="72"/>
      <c r="BK211" s="72"/>
      <c r="BL211" s="72"/>
      <c r="BM211" s="72"/>
      <c r="BN211" s="72"/>
      <c r="BO211" s="72"/>
      <c r="BP211" s="72"/>
    </row>
    <row r="212" spans="1:112" s="108" customFormat="1" ht="60" customHeight="1">
      <c r="A212" s="639">
        <v>92005</v>
      </c>
      <c r="B212" s="640" t="s">
        <v>6</v>
      </c>
      <c r="C212" s="640" t="s">
        <v>789</v>
      </c>
      <c r="D212" s="117" t="s">
        <v>434</v>
      </c>
      <c r="E212" s="118" t="s">
        <v>192</v>
      </c>
      <c r="F212" s="640" t="s">
        <v>73</v>
      </c>
      <c r="G212" s="121">
        <v>2</v>
      </c>
      <c r="H212" s="119">
        <f>$I$6</f>
        <v>0.29310000000000003</v>
      </c>
      <c r="I212" s="196"/>
      <c r="J212" s="120">
        <f>I212*(1+H212)</f>
        <v>0</v>
      </c>
      <c r="K212" s="122">
        <f>G212*J212</f>
        <v>0</v>
      </c>
      <c r="L212" s="497"/>
      <c r="M212" s="105"/>
      <c r="N212" s="106"/>
      <c r="O212" s="104"/>
      <c r="P212" s="105"/>
      <c r="Q212" s="105"/>
      <c r="R212" s="105"/>
      <c r="S212" s="105"/>
      <c r="T212" s="105"/>
      <c r="U212" s="105"/>
      <c r="V212" s="105"/>
      <c r="W212" s="105"/>
      <c r="X212" s="105"/>
      <c r="Y212" s="105"/>
      <c r="Z212" s="105"/>
      <c r="AA212" s="105"/>
      <c r="AB212" s="105"/>
      <c r="AC212" s="105"/>
      <c r="AD212" s="105"/>
      <c r="AE212" s="105"/>
      <c r="AF212" s="105"/>
      <c r="AG212" s="105"/>
      <c r="AH212" s="105"/>
      <c r="AI212" s="105"/>
      <c r="AJ212" s="105"/>
      <c r="AK212" s="105"/>
      <c r="AL212" s="105"/>
      <c r="AM212" s="105"/>
      <c r="AN212" s="105"/>
      <c r="AO212" s="105"/>
      <c r="AP212" s="105"/>
      <c r="AQ212" s="105"/>
      <c r="AR212" s="105"/>
      <c r="AS212" s="105"/>
      <c r="AT212" s="105"/>
      <c r="AU212" s="105"/>
      <c r="AV212" s="105"/>
      <c r="AW212" s="105"/>
      <c r="AX212" s="105"/>
      <c r="AY212" s="105"/>
      <c r="AZ212" s="105"/>
      <c r="BA212" s="105"/>
      <c r="BB212" s="105"/>
      <c r="BC212" s="105"/>
      <c r="BD212" s="105"/>
      <c r="BE212" s="105"/>
      <c r="BF212" s="105"/>
      <c r="BG212" s="105"/>
      <c r="BH212" s="105"/>
      <c r="BI212" s="105"/>
      <c r="BJ212" s="105"/>
      <c r="BK212" s="105"/>
      <c r="BL212" s="105"/>
      <c r="BM212" s="105"/>
      <c r="BN212" s="105"/>
      <c r="BO212" s="105"/>
      <c r="BP212" s="105"/>
      <c r="BQ212" s="107"/>
      <c r="BR212" s="107"/>
      <c r="BS212" s="107"/>
      <c r="BT212" s="107"/>
      <c r="BU212" s="107"/>
      <c r="BV212" s="107"/>
      <c r="BW212" s="107"/>
      <c r="BX212" s="107"/>
      <c r="BY212" s="107"/>
      <c r="BZ212" s="107"/>
      <c r="CA212" s="107"/>
      <c r="CB212" s="107"/>
      <c r="CC212" s="107"/>
      <c r="CD212" s="107"/>
      <c r="CE212" s="107"/>
      <c r="CF212" s="107"/>
      <c r="CG212" s="107"/>
      <c r="CH212" s="107"/>
      <c r="CI212" s="107"/>
      <c r="CJ212" s="107"/>
      <c r="CK212" s="107"/>
      <c r="CL212" s="107"/>
      <c r="CM212" s="107"/>
      <c r="CN212" s="107"/>
      <c r="CO212" s="107"/>
      <c r="CP212" s="107"/>
      <c r="CQ212" s="107"/>
      <c r="CR212" s="107"/>
      <c r="CS212" s="107"/>
      <c r="CT212" s="107"/>
      <c r="CU212" s="107"/>
      <c r="CV212" s="107"/>
      <c r="CW212" s="107"/>
      <c r="CX212" s="107"/>
      <c r="CY212" s="107"/>
      <c r="CZ212" s="107"/>
      <c r="DA212" s="107"/>
      <c r="DB212" s="107"/>
      <c r="DC212" s="107"/>
      <c r="DD212" s="107"/>
      <c r="DE212" s="107"/>
      <c r="DF212" s="107"/>
      <c r="DG212" s="107"/>
      <c r="DH212" s="107"/>
    </row>
    <row r="213" spans="1:112" s="62" customFormat="1">
      <c r="A213" s="96"/>
      <c r="B213" s="97"/>
      <c r="C213" s="97"/>
      <c r="D213" s="98"/>
      <c r="E213" s="99"/>
      <c r="F213" s="100"/>
      <c r="G213" s="101"/>
      <c r="H213" s="102"/>
      <c r="I213" s="698" t="s">
        <v>9</v>
      </c>
      <c r="J213" s="698"/>
      <c r="K213" s="103">
        <f>SUM(K184:K212)</f>
        <v>0</v>
      </c>
      <c r="L213" s="638"/>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c r="BI213" s="72"/>
      <c r="BJ213" s="72"/>
      <c r="BK213" s="72"/>
      <c r="BL213" s="72"/>
      <c r="BM213" s="72"/>
      <c r="BN213" s="72"/>
      <c r="BO213" s="72"/>
      <c r="BP213" s="72"/>
    </row>
    <row r="214" spans="1:112" s="486" customFormat="1">
      <c r="A214" s="74"/>
      <c r="B214" s="75"/>
      <c r="C214" s="76"/>
      <c r="D214" s="77">
        <v>14</v>
      </c>
      <c r="E214" s="78" t="s">
        <v>193</v>
      </c>
      <c r="F214" s="79"/>
      <c r="G214" s="80"/>
      <c r="H214" s="81"/>
      <c r="I214" s="82"/>
      <c r="J214" s="83"/>
      <c r="K214" s="84"/>
      <c r="L214" s="496"/>
      <c r="M214" s="485"/>
      <c r="N214" s="485"/>
      <c r="O214" s="485"/>
      <c r="P214" s="485"/>
      <c r="Q214" s="485"/>
      <c r="R214" s="485"/>
      <c r="S214" s="485"/>
      <c r="T214" s="485"/>
      <c r="U214" s="485"/>
      <c r="V214" s="485"/>
      <c r="W214" s="485"/>
      <c r="X214" s="485"/>
      <c r="Y214" s="485"/>
      <c r="Z214" s="485"/>
      <c r="AA214" s="485"/>
      <c r="AB214" s="485"/>
      <c r="AC214" s="485"/>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485"/>
      <c r="AY214" s="485"/>
      <c r="AZ214" s="485"/>
      <c r="BA214" s="485"/>
      <c r="BB214" s="485"/>
      <c r="BC214" s="485"/>
      <c r="BD214" s="485"/>
      <c r="BE214" s="485"/>
      <c r="BF214" s="485"/>
      <c r="BG214" s="485"/>
      <c r="BH214" s="485"/>
      <c r="BI214" s="485"/>
      <c r="BJ214" s="485"/>
      <c r="BK214" s="485"/>
      <c r="BL214" s="485"/>
      <c r="BM214" s="485"/>
      <c r="BN214" s="485"/>
      <c r="BO214" s="485"/>
      <c r="BP214" s="485"/>
    </row>
    <row r="215" spans="1:112" s="486" customFormat="1" ht="60" customHeight="1">
      <c r="A215" s="609" t="s">
        <v>924</v>
      </c>
      <c r="B215" s="610" t="s">
        <v>790</v>
      </c>
      <c r="C215" s="610" t="s">
        <v>789</v>
      </c>
      <c r="D215" s="611" t="s">
        <v>1037</v>
      </c>
      <c r="E215" s="612" t="str">
        <f>Composições!A189</f>
        <v>PATCH CORD CAT 6 1,5m - Para tráfego de voz, dados e imagem, com certificação da ANATEL, de acordo com os novos requisitos vigentes. FORNECIMENTO E INSTALAÇÃO</v>
      </c>
      <c r="F215" s="610" t="s">
        <v>8</v>
      </c>
      <c r="G215" s="613">
        <v>3</v>
      </c>
      <c r="H215" s="481">
        <f>$I$6</f>
        <v>0.29310000000000003</v>
      </c>
      <c r="I215" s="482">
        <f>Composições!H197</f>
        <v>0</v>
      </c>
      <c r="J215" s="483">
        <f>I215*(1+H215)</f>
        <v>0</v>
      </c>
      <c r="K215" s="484">
        <f>G215*J215</f>
        <v>0</v>
      </c>
      <c r="L215" s="614"/>
      <c r="M215" s="485"/>
      <c r="N215" s="485"/>
      <c r="O215" s="485"/>
      <c r="P215" s="485"/>
      <c r="Q215" s="485"/>
      <c r="R215" s="485"/>
      <c r="S215" s="485"/>
      <c r="T215" s="485"/>
      <c r="U215" s="485"/>
      <c r="V215" s="485"/>
      <c r="W215" s="485"/>
      <c r="X215" s="485"/>
      <c r="Y215" s="485"/>
      <c r="Z215" s="485"/>
      <c r="AA215" s="485"/>
      <c r="AB215" s="485"/>
      <c r="AC215" s="485"/>
      <c r="AD215" s="485"/>
      <c r="AE215" s="485"/>
      <c r="AF215" s="485"/>
      <c r="AG215" s="485"/>
      <c r="AH215" s="485"/>
      <c r="AI215" s="485"/>
      <c r="AJ215" s="485"/>
      <c r="AK215" s="485"/>
      <c r="AL215" s="485"/>
      <c r="AM215" s="485"/>
      <c r="AN215" s="485"/>
      <c r="AO215" s="485"/>
      <c r="AP215" s="485"/>
      <c r="AQ215" s="485"/>
      <c r="AR215" s="485"/>
      <c r="AS215" s="485"/>
      <c r="AT215" s="485"/>
      <c r="AU215" s="485"/>
      <c r="AV215" s="485"/>
      <c r="AW215" s="485"/>
      <c r="AX215" s="485"/>
      <c r="AY215" s="485"/>
      <c r="AZ215" s="485"/>
      <c r="BA215" s="485"/>
      <c r="BB215" s="485"/>
      <c r="BC215" s="485"/>
      <c r="BD215" s="485"/>
      <c r="BE215" s="485"/>
      <c r="BF215" s="485"/>
      <c r="BG215" s="485"/>
      <c r="BH215" s="485"/>
      <c r="BI215" s="485"/>
      <c r="BJ215" s="485"/>
      <c r="BK215" s="485"/>
      <c r="BL215" s="485"/>
      <c r="BM215" s="485"/>
      <c r="BN215" s="485"/>
      <c r="BO215" s="485"/>
      <c r="BP215" s="485"/>
    </row>
    <row r="216" spans="1:112" s="627" customFormat="1" ht="60" customHeight="1">
      <c r="A216" s="609" t="s">
        <v>936</v>
      </c>
      <c r="B216" s="610" t="s">
        <v>790</v>
      </c>
      <c r="C216" s="610" t="s">
        <v>789</v>
      </c>
      <c r="D216" s="611" t="s">
        <v>1036</v>
      </c>
      <c r="E216" s="612" t="str">
        <f>Composições!A200</f>
        <v>PATCH CORD CAT 6 2,5m -  Para tráfego de voz, dados e imagem, com certificação da ANATEL, de acordo com os novos requisitos vigentes. FORNECIMENTO E INSTALAÇÃO</v>
      </c>
      <c r="F216" s="610" t="s">
        <v>8</v>
      </c>
      <c r="G216" s="613">
        <v>1</v>
      </c>
      <c r="H216" s="481">
        <f>$I$6</f>
        <v>0.29310000000000003</v>
      </c>
      <c r="I216" s="482">
        <f>Composições!H208</f>
        <v>0</v>
      </c>
      <c r="J216" s="483">
        <f>I216*(1+H216)</f>
        <v>0</v>
      </c>
      <c r="K216" s="484">
        <f>G216*J216</f>
        <v>0</v>
      </c>
      <c r="L216" s="624"/>
      <c r="M216" s="625"/>
      <c r="N216" s="625"/>
      <c r="O216" s="625"/>
      <c r="P216" s="625"/>
      <c r="Q216" s="625"/>
      <c r="R216" s="625"/>
      <c r="S216" s="625"/>
      <c r="T216" s="625"/>
      <c r="U216" s="625"/>
      <c r="V216" s="625"/>
      <c r="W216" s="625"/>
      <c r="X216" s="625"/>
      <c r="Y216" s="625"/>
      <c r="Z216" s="625"/>
      <c r="AA216" s="625"/>
      <c r="AB216" s="625"/>
      <c r="AC216" s="625"/>
      <c r="AD216" s="625"/>
      <c r="AE216" s="625"/>
      <c r="AF216" s="625"/>
      <c r="AG216" s="625"/>
      <c r="AH216" s="625"/>
      <c r="AI216" s="625"/>
      <c r="AJ216" s="625"/>
      <c r="AK216" s="625"/>
      <c r="AL216" s="625"/>
      <c r="AM216" s="625"/>
      <c r="AN216" s="625"/>
      <c r="AO216" s="625"/>
      <c r="AP216" s="625"/>
      <c r="AQ216" s="625"/>
      <c r="AR216" s="625"/>
      <c r="AS216" s="625"/>
      <c r="AT216" s="625"/>
      <c r="AU216" s="625"/>
      <c r="AV216" s="625"/>
      <c r="AW216" s="625"/>
      <c r="AX216" s="625"/>
      <c r="AY216" s="625"/>
      <c r="AZ216" s="625"/>
      <c r="BA216" s="625"/>
      <c r="BB216" s="625"/>
      <c r="BC216" s="625"/>
      <c r="BD216" s="625"/>
      <c r="BE216" s="625"/>
      <c r="BF216" s="625"/>
      <c r="BG216" s="625"/>
      <c r="BH216" s="625"/>
      <c r="BI216" s="625"/>
      <c r="BJ216" s="625"/>
      <c r="BK216" s="625"/>
      <c r="BL216" s="625"/>
      <c r="BM216" s="625"/>
      <c r="BN216" s="625"/>
      <c r="BO216" s="625"/>
      <c r="BP216" s="625"/>
    </row>
    <row r="217" spans="1:112" s="486" customFormat="1" ht="60" customHeight="1">
      <c r="A217" s="639">
        <v>98302</v>
      </c>
      <c r="B217" s="640" t="s">
        <v>6</v>
      </c>
      <c r="C217" s="640" t="s">
        <v>789</v>
      </c>
      <c r="D217" s="117" t="s">
        <v>1038</v>
      </c>
      <c r="E217" s="118" t="s">
        <v>635</v>
      </c>
      <c r="F217" s="640" t="s">
        <v>8</v>
      </c>
      <c r="G217" s="121">
        <v>1</v>
      </c>
      <c r="H217" s="119">
        <f>$I$6</f>
        <v>0.29310000000000003</v>
      </c>
      <c r="I217" s="196"/>
      <c r="J217" s="120">
        <f>I217*(1+H217)</f>
        <v>0</v>
      </c>
      <c r="K217" s="122">
        <f>G217*J217</f>
        <v>0</v>
      </c>
      <c r="L217" s="496"/>
      <c r="M217" s="485"/>
      <c r="N217" s="485"/>
      <c r="O217" s="485"/>
      <c r="P217" s="485"/>
      <c r="Q217" s="485"/>
      <c r="R217" s="485"/>
      <c r="S217" s="485"/>
      <c r="T217" s="485"/>
      <c r="U217" s="485"/>
      <c r="V217" s="485"/>
      <c r="W217" s="485"/>
      <c r="X217" s="485"/>
      <c r="Y217" s="485"/>
      <c r="Z217" s="485"/>
      <c r="AA217" s="485"/>
      <c r="AB217" s="485"/>
      <c r="AC217" s="485"/>
      <c r="AD217" s="485"/>
      <c r="AE217" s="485"/>
      <c r="AF217" s="485"/>
      <c r="AG217" s="485"/>
      <c r="AH217" s="485"/>
      <c r="AI217" s="485"/>
      <c r="AJ217" s="485"/>
      <c r="AK217" s="485"/>
      <c r="AL217" s="485"/>
      <c r="AM217" s="485"/>
      <c r="AN217" s="485"/>
      <c r="AO217" s="485"/>
      <c r="AP217" s="485"/>
      <c r="AQ217" s="485"/>
      <c r="AR217" s="485"/>
      <c r="AS217" s="485"/>
      <c r="AT217" s="485"/>
      <c r="AU217" s="485"/>
      <c r="AV217" s="485"/>
      <c r="AW217" s="485"/>
      <c r="AX217" s="485"/>
      <c r="AY217" s="485"/>
      <c r="AZ217" s="485"/>
      <c r="BA217" s="485"/>
      <c r="BB217" s="485"/>
      <c r="BC217" s="485"/>
      <c r="BD217" s="485"/>
      <c r="BE217" s="485"/>
      <c r="BF217" s="485"/>
      <c r="BG217" s="485"/>
      <c r="BH217" s="485"/>
      <c r="BI217" s="485"/>
      <c r="BJ217" s="485"/>
      <c r="BK217" s="485"/>
      <c r="BL217" s="485"/>
      <c r="BM217" s="485"/>
      <c r="BN217" s="485"/>
      <c r="BO217" s="485"/>
      <c r="BP217" s="485"/>
    </row>
    <row r="218" spans="1:112" s="627" customFormat="1" ht="60" customHeight="1">
      <c r="A218" s="609" t="s">
        <v>1003</v>
      </c>
      <c r="B218" s="610" t="s">
        <v>790</v>
      </c>
      <c r="C218" s="610" t="s">
        <v>789</v>
      </c>
      <c r="D218" s="611" t="s">
        <v>1039</v>
      </c>
      <c r="E218" s="612" t="str">
        <f>Composições!A211</f>
        <v>ABRACADEIRA DE NYLON PARA AMARRACAO DE CABOS, COMPRIMENTO DE 390 X *4,6* MM</v>
      </c>
      <c r="F218" s="610" t="s">
        <v>8</v>
      </c>
      <c r="G218" s="613">
        <v>100</v>
      </c>
      <c r="H218" s="481">
        <f>$I$6</f>
        <v>0.29310000000000003</v>
      </c>
      <c r="I218" s="482">
        <f>Composições!H219</f>
        <v>0</v>
      </c>
      <c r="J218" s="483">
        <f>I218*(1+H218)</f>
        <v>0</v>
      </c>
      <c r="K218" s="484">
        <f>G218*J218</f>
        <v>0</v>
      </c>
      <c r="L218" s="624"/>
      <c r="M218" s="625"/>
      <c r="N218" s="626"/>
      <c r="O218" s="625"/>
      <c r="P218" s="625"/>
      <c r="Q218" s="625"/>
      <c r="R218" s="625"/>
      <c r="S218" s="625"/>
      <c r="T218" s="625"/>
      <c r="U218" s="625"/>
      <c r="V218" s="625"/>
      <c r="W218" s="625"/>
      <c r="X218" s="625"/>
      <c r="Y218" s="625"/>
      <c r="Z218" s="625"/>
      <c r="AA218" s="625"/>
      <c r="AB218" s="625"/>
      <c r="AC218" s="625"/>
      <c r="AD218" s="625"/>
      <c r="AE218" s="625"/>
      <c r="AF218" s="625"/>
      <c r="AG218" s="625"/>
      <c r="AH218" s="625"/>
      <c r="AI218" s="625"/>
      <c r="AJ218" s="625"/>
      <c r="AK218" s="625"/>
      <c r="AL218" s="625"/>
      <c r="AM218" s="625"/>
      <c r="AN218" s="625"/>
      <c r="AO218" s="625"/>
      <c r="AP218" s="625"/>
      <c r="AQ218" s="625"/>
      <c r="AR218" s="625"/>
      <c r="AS218" s="625"/>
      <c r="AT218" s="625"/>
      <c r="AU218" s="625"/>
      <c r="AV218" s="625"/>
      <c r="AW218" s="625"/>
      <c r="AX218" s="625"/>
      <c r="AY218" s="625"/>
      <c r="AZ218" s="625"/>
      <c r="BA218" s="625"/>
      <c r="BB218" s="625"/>
      <c r="BC218" s="625"/>
      <c r="BD218" s="625"/>
      <c r="BE218" s="625"/>
      <c r="BF218" s="625"/>
      <c r="BG218" s="625"/>
      <c r="BH218" s="625"/>
      <c r="BI218" s="625"/>
      <c r="BJ218" s="625"/>
      <c r="BK218" s="625"/>
      <c r="BL218" s="625"/>
      <c r="BM218" s="625"/>
      <c r="BN218" s="625"/>
      <c r="BO218" s="625"/>
      <c r="BP218" s="625"/>
    </row>
    <row r="219" spans="1:112" s="486" customFormat="1">
      <c r="A219" s="85"/>
      <c r="B219" s="86"/>
      <c r="C219" s="86"/>
      <c r="D219" s="87" t="s">
        <v>1040</v>
      </c>
      <c r="E219" s="88" t="s">
        <v>194</v>
      </c>
      <c r="F219" s="89"/>
      <c r="G219" s="90"/>
      <c r="H219" s="87"/>
      <c r="I219" s="91"/>
      <c r="J219" s="89"/>
      <c r="K219" s="92"/>
      <c r="L219" s="496"/>
      <c r="M219" s="485"/>
      <c r="N219" s="485"/>
      <c r="O219" s="485"/>
      <c r="P219" s="485"/>
      <c r="Q219" s="485"/>
      <c r="R219" s="485"/>
      <c r="S219" s="485"/>
      <c r="T219" s="485"/>
      <c r="U219" s="485"/>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5"/>
      <c r="AY219" s="485"/>
      <c r="AZ219" s="485"/>
      <c r="BA219" s="485"/>
      <c r="BB219" s="485"/>
      <c r="BC219" s="485"/>
      <c r="BD219" s="485"/>
      <c r="BE219" s="485"/>
      <c r="BF219" s="485"/>
      <c r="BG219" s="485"/>
      <c r="BH219" s="485"/>
      <c r="BI219" s="485"/>
      <c r="BJ219" s="485"/>
      <c r="BK219" s="485"/>
      <c r="BL219" s="485"/>
      <c r="BM219" s="485"/>
      <c r="BN219" s="485"/>
      <c r="BO219" s="485"/>
      <c r="BP219" s="485"/>
    </row>
    <row r="220" spans="1:112" s="627" customFormat="1" ht="60" customHeight="1">
      <c r="A220" s="609" t="s">
        <v>1005</v>
      </c>
      <c r="B220" s="610" t="s">
        <v>790</v>
      </c>
      <c r="C220" s="610" t="s">
        <v>789</v>
      </c>
      <c r="D220" s="885" t="s">
        <v>1042</v>
      </c>
      <c r="E220" s="612" t="str">
        <f>Composições!A222</f>
        <v>CONECTOR FEMEA RJ - 45, CATEGORIA 6 - FORNECIMENTO E INSTALAÇÃO</v>
      </c>
      <c r="F220" s="610" t="s">
        <v>8</v>
      </c>
      <c r="G220" s="613">
        <v>5</v>
      </c>
      <c r="H220" s="481">
        <f>$I$6</f>
        <v>0.29310000000000003</v>
      </c>
      <c r="I220" s="482">
        <f>Composições!H230</f>
        <v>0</v>
      </c>
      <c r="J220" s="483">
        <f>I220*(1+H220)</f>
        <v>0</v>
      </c>
      <c r="K220" s="484">
        <f>G220*J220</f>
        <v>0</v>
      </c>
      <c r="L220" s="624"/>
      <c r="M220" s="625"/>
      <c r="N220" s="625"/>
      <c r="O220" s="625"/>
      <c r="P220" s="625"/>
      <c r="Q220" s="625"/>
      <c r="R220" s="625"/>
      <c r="S220" s="625"/>
      <c r="T220" s="625"/>
      <c r="U220" s="625"/>
      <c r="V220" s="625"/>
      <c r="W220" s="625"/>
      <c r="X220" s="625"/>
      <c r="Y220" s="625"/>
      <c r="Z220" s="625"/>
      <c r="AA220" s="625"/>
      <c r="AB220" s="625"/>
      <c r="AC220" s="625"/>
      <c r="AD220" s="625"/>
      <c r="AE220" s="625"/>
      <c r="AF220" s="625"/>
      <c r="AG220" s="625"/>
      <c r="AH220" s="625"/>
      <c r="AI220" s="625"/>
      <c r="AJ220" s="625"/>
      <c r="AK220" s="625"/>
      <c r="AL220" s="625"/>
      <c r="AM220" s="625"/>
      <c r="AN220" s="625"/>
      <c r="AO220" s="625"/>
      <c r="AP220" s="625"/>
      <c r="AQ220" s="625"/>
      <c r="AR220" s="625"/>
      <c r="AS220" s="625"/>
      <c r="AT220" s="625"/>
      <c r="AU220" s="625"/>
      <c r="AV220" s="625"/>
      <c r="AW220" s="625"/>
      <c r="AX220" s="625"/>
      <c r="AY220" s="625"/>
      <c r="AZ220" s="625"/>
      <c r="BA220" s="625"/>
      <c r="BB220" s="625"/>
      <c r="BC220" s="625"/>
      <c r="BD220" s="625"/>
      <c r="BE220" s="625"/>
      <c r="BF220" s="625"/>
      <c r="BG220" s="625"/>
      <c r="BH220" s="625"/>
      <c r="BI220" s="625"/>
      <c r="BJ220" s="625"/>
      <c r="BK220" s="625"/>
      <c r="BL220" s="625"/>
      <c r="BM220" s="625"/>
      <c r="BN220" s="625"/>
      <c r="BO220" s="625"/>
      <c r="BP220" s="625"/>
    </row>
    <row r="221" spans="1:112" s="95" customFormat="1" ht="60" customHeight="1">
      <c r="A221" s="639">
        <v>98307</v>
      </c>
      <c r="B221" s="640" t="s">
        <v>6</v>
      </c>
      <c r="C221" s="640" t="s">
        <v>789</v>
      </c>
      <c r="D221" s="886" t="s">
        <v>1043</v>
      </c>
      <c r="E221" s="118" t="s">
        <v>414</v>
      </c>
      <c r="F221" s="640" t="s">
        <v>8</v>
      </c>
      <c r="G221" s="121">
        <v>2</v>
      </c>
      <c r="H221" s="119">
        <f>$I$6</f>
        <v>0.29310000000000003</v>
      </c>
      <c r="I221" s="196"/>
      <c r="J221" s="120">
        <f>I221*(1+H221)</f>
        <v>0</v>
      </c>
      <c r="K221" s="122">
        <f>G221*J221</f>
        <v>0</v>
      </c>
      <c r="L221" s="638"/>
      <c r="M221" s="93"/>
      <c r="N221" s="94"/>
      <c r="O221" s="93"/>
      <c r="P221" s="93"/>
      <c r="Q221" s="93"/>
      <c r="R221" s="93"/>
      <c r="S221" s="93"/>
      <c r="T221" s="93"/>
      <c r="U221" s="93"/>
      <c r="V221" s="93"/>
      <c r="W221" s="93"/>
      <c r="X221" s="93"/>
      <c r="Y221" s="93"/>
      <c r="Z221" s="93"/>
      <c r="AA221" s="93"/>
      <c r="AB221" s="93"/>
      <c r="AC221" s="93"/>
      <c r="AD221" s="93"/>
      <c r="AE221" s="93"/>
      <c r="AF221" s="93"/>
      <c r="AG221" s="93"/>
      <c r="AH221" s="93"/>
      <c r="AI221" s="93"/>
      <c r="AJ221" s="93"/>
      <c r="AK221" s="93"/>
      <c r="AL221" s="93"/>
      <c r="AM221" s="93"/>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row>
    <row r="222" spans="1:112" s="62" customFormat="1">
      <c r="A222" s="85"/>
      <c r="B222" s="86"/>
      <c r="C222" s="86"/>
      <c r="D222" s="87" t="s">
        <v>1041</v>
      </c>
      <c r="E222" s="88" t="s">
        <v>195</v>
      </c>
      <c r="F222" s="89"/>
      <c r="G222" s="90"/>
      <c r="H222" s="87"/>
      <c r="I222" s="91"/>
      <c r="J222" s="89"/>
      <c r="K222" s="92"/>
      <c r="L222" s="638"/>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c r="BI222" s="72"/>
      <c r="BJ222" s="72"/>
      <c r="BK222" s="72"/>
      <c r="BL222" s="72"/>
      <c r="BM222" s="72"/>
      <c r="BN222" s="72"/>
      <c r="BO222" s="72"/>
      <c r="BP222" s="72"/>
    </row>
    <row r="223" spans="1:112" s="62" customFormat="1" ht="60" customHeight="1">
      <c r="A223" s="639">
        <v>91940</v>
      </c>
      <c r="B223" s="640" t="s">
        <v>6</v>
      </c>
      <c r="C223" s="640" t="s">
        <v>789</v>
      </c>
      <c r="D223" s="887" t="s">
        <v>1044</v>
      </c>
      <c r="E223" s="118" t="s">
        <v>196</v>
      </c>
      <c r="F223" s="640" t="s">
        <v>8</v>
      </c>
      <c r="G223" s="121">
        <v>10</v>
      </c>
      <c r="H223" s="119">
        <f>$I$6</f>
        <v>0.29310000000000003</v>
      </c>
      <c r="I223" s="196"/>
      <c r="J223" s="120">
        <f>I223*(1+H223)</f>
        <v>0</v>
      </c>
      <c r="K223" s="122">
        <f>G223*J223</f>
        <v>0</v>
      </c>
      <c r="L223" s="638"/>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c r="BI223" s="72"/>
      <c r="BJ223" s="72"/>
      <c r="BK223" s="72"/>
      <c r="BL223" s="72"/>
      <c r="BM223" s="72"/>
      <c r="BN223" s="72"/>
      <c r="BO223" s="72"/>
      <c r="BP223" s="72"/>
    </row>
    <row r="224" spans="1:112" s="62" customFormat="1" ht="60" customHeight="1">
      <c r="A224" s="639">
        <v>91836</v>
      </c>
      <c r="B224" s="640" t="s">
        <v>6</v>
      </c>
      <c r="C224" s="640" t="s">
        <v>789</v>
      </c>
      <c r="D224" s="478" t="s">
        <v>1045</v>
      </c>
      <c r="E224" s="118" t="s">
        <v>146</v>
      </c>
      <c r="F224" s="640" t="s">
        <v>197</v>
      </c>
      <c r="G224" s="121">
        <v>100</v>
      </c>
      <c r="H224" s="119">
        <f>$I$6</f>
        <v>0.29310000000000003</v>
      </c>
      <c r="I224" s="196"/>
      <c r="J224" s="120">
        <f>I224*(1+H224)</f>
        <v>0</v>
      </c>
      <c r="K224" s="122">
        <f>G224*J224</f>
        <v>0</v>
      </c>
      <c r="L224" s="638"/>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c r="BI224" s="72"/>
      <c r="BJ224" s="72"/>
      <c r="BK224" s="72"/>
      <c r="BL224" s="72"/>
      <c r="BM224" s="72"/>
      <c r="BN224" s="72"/>
      <c r="BO224" s="72"/>
      <c r="BP224" s="72"/>
    </row>
    <row r="225" spans="1:112" s="108" customFormat="1" ht="60" customHeight="1">
      <c r="A225" s="639">
        <v>98297</v>
      </c>
      <c r="B225" s="640" t="s">
        <v>6</v>
      </c>
      <c r="C225" s="640" t="s">
        <v>789</v>
      </c>
      <c r="D225" s="886" t="s">
        <v>1046</v>
      </c>
      <c r="E225" s="118" t="s">
        <v>794</v>
      </c>
      <c r="F225" s="640" t="s">
        <v>197</v>
      </c>
      <c r="G225" s="121">
        <v>200</v>
      </c>
      <c r="H225" s="119">
        <f>$I$6</f>
        <v>0.29310000000000003</v>
      </c>
      <c r="I225" s="196"/>
      <c r="J225" s="120">
        <f>I225*(1+H225)</f>
        <v>0</v>
      </c>
      <c r="K225" s="122">
        <f>G225*J225</f>
        <v>0</v>
      </c>
      <c r="L225" s="497"/>
      <c r="M225" s="105"/>
      <c r="N225" s="106"/>
      <c r="O225" s="104"/>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5"/>
      <c r="AN225" s="105"/>
      <c r="AO225" s="105"/>
      <c r="AP225" s="105"/>
      <c r="AQ225" s="105"/>
      <c r="AR225" s="105"/>
      <c r="AS225" s="105"/>
      <c r="AT225" s="105"/>
      <c r="AU225" s="105"/>
      <c r="AV225" s="105"/>
      <c r="AW225" s="105"/>
      <c r="AX225" s="105"/>
      <c r="AY225" s="105"/>
      <c r="AZ225" s="105"/>
      <c r="BA225" s="105"/>
      <c r="BB225" s="105"/>
      <c r="BC225" s="105"/>
      <c r="BD225" s="105"/>
      <c r="BE225" s="105"/>
      <c r="BF225" s="105"/>
      <c r="BG225" s="105"/>
      <c r="BH225" s="105"/>
      <c r="BI225" s="105"/>
      <c r="BJ225" s="105"/>
      <c r="BK225" s="105"/>
      <c r="BL225" s="105"/>
      <c r="BM225" s="105"/>
      <c r="BN225" s="105"/>
      <c r="BO225" s="105"/>
      <c r="BP225" s="105"/>
      <c r="BQ225" s="107"/>
      <c r="BR225" s="107"/>
      <c r="BS225" s="107"/>
      <c r="BT225" s="107"/>
      <c r="BU225" s="107"/>
      <c r="BV225" s="107"/>
      <c r="BW225" s="107"/>
      <c r="BX225" s="107"/>
      <c r="BY225" s="107"/>
      <c r="BZ225" s="107"/>
      <c r="CA225" s="107"/>
      <c r="CB225" s="107"/>
      <c r="CC225" s="107"/>
      <c r="CD225" s="107"/>
      <c r="CE225" s="107"/>
      <c r="CF225" s="107"/>
      <c r="CG225" s="107"/>
      <c r="CH225" s="107"/>
      <c r="CI225" s="107"/>
      <c r="CJ225" s="107"/>
      <c r="CK225" s="107"/>
      <c r="CL225" s="107"/>
      <c r="CM225" s="107"/>
      <c r="CN225" s="107"/>
      <c r="CO225" s="107"/>
      <c r="CP225" s="107"/>
      <c r="CQ225" s="107"/>
      <c r="CR225" s="107"/>
      <c r="CS225" s="107"/>
      <c r="CT225" s="107"/>
      <c r="CU225" s="107"/>
      <c r="CV225" s="107"/>
      <c r="CW225" s="107"/>
      <c r="CX225" s="107"/>
      <c r="CY225" s="107"/>
      <c r="CZ225" s="107"/>
      <c r="DA225" s="107"/>
      <c r="DB225" s="107"/>
      <c r="DC225" s="107"/>
      <c r="DD225" s="107"/>
      <c r="DE225" s="107"/>
      <c r="DF225" s="107"/>
      <c r="DG225" s="107"/>
      <c r="DH225" s="107"/>
    </row>
    <row r="226" spans="1:112" s="62" customFormat="1">
      <c r="A226" s="96"/>
      <c r="B226" s="97"/>
      <c r="C226" s="97"/>
      <c r="D226" s="98"/>
      <c r="E226" s="99"/>
      <c r="F226" s="100"/>
      <c r="G226" s="101"/>
      <c r="H226" s="102"/>
      <c r="I226" s="698" t="s">
        <v>9</v>
      </c>
      <c r="J226" s="698"/>
      <c r="K226" s="103">
        <f>SUM(K215:K225)</f>
        <v>0</v>
      </c>
      <c r="L226" s="638"/>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72"/>
      <c r="BL226" s="72"/>
      <c r="BM226" s="72"/>
      <c r="BN226" s="72"/>
      <c r="BO226" s="72"/>
      <c r="BP226" s="72"/>
    </row>
    <row r="227" spans="1:112" s="95" customFormat="1">
      <c r="A227" s="74"/>
      <c r="B227" s="75"/>
      <c r="C227" s="76"/>
      <c r="D227" s="77">
        <v>15</v>
      </c>
      <c r="E227" s="78" t="s">
        <v>346</v>
      </c>
      <c r="F227" s="79"/>
      <c r="G227" s="80"/>
      <c r="H227" s="81"/>
      <c r="I227" s="82"/>
      <c r="J227" s="83"/>
      <c r="K227" s="84"/>
      <c r="L227" s="638"/>
      <c r="M227" s="93"/>
      <c r="N227" s="94"/>
      <c r="O227" s="93"/>
      <c r="P227" s="93"/>
      <c r="Q227" s="93"/>
      <c r="R227" s="93"/>
      <c r="S227" s="93"/>
      <c r="T227" s="93"/>
      <c r="U227" s="93"/>
      <c r="V227" s="93"/>
      <c r="W227" s="93"/>
      <c r="X227" s="93"/>
      <c r="Y227" s="93"/>
      <c r="Z227" s="93"/>
      <c r="AA227" s="93"/>
      <c r="AB227" s="93"/>
      <c r="AC227" s="93"/>
      <c r="AD227" s="93"/>
      <c r="AE227" s="93"/>
      <c r="AF227" s="93"/>
      <c r="AG227" s="93"/>
      <c r="AH227" s="93"/>
      <c r="AI227" s="93"/>
      <c r="AJ227" s="93"/>
      <c r="AK227" s="93"/>
      <c r="AL227" s="93"/>
      <c r="AM227" s="93"/>
      <c r="AN227" s="93"/>
      <c r="AO227" s="93"/>
      <c r="AP227" s="93"/>
      <c r="AQ227" s="93"/>
      <c r="AR227" s="93"/>
      <c r="AS227" s="93"/>
      <c r="AT227" s="93"/>
      <c r="AU227" s="93"/>
      <c r="AV227" s="93"/>
      <c r="AW227" s="93"/>
      <c r="AX227" s="93"/>
      <c r="AY227" s="93"/>
      <c r="AZ227" s="93"/>
      <c r="BA227" s="93"/>
      <c r="BB227" s="93"/>
      <c r="BC227" s="93"/>
      <c r="BD227" s="93"/>
      <c r="BE227" s="93"/>
      <c r="BF227" s="93"/>
      <c r="BG227" s="93"/>
      <c r="BH227" s="93"/>
      <c r="BI227" s="93"/>
      <c r="BJ227" s="93"/>
      <c r="BK227" s="93"/>
      <c r="BL227" s="93"/>
      <c r="BM227" s="93"/>
      <c r="BN227" s="93"/>
      <c r="BO227" s="93"/>
      <c r="BP227" s="93"/>
    </row>
    <row r="228" spans="1:112" s="62" customFormat="1">
      <c r="A228" s="85"/>
      <c r="B228" s="86"/>
      <c r="C228" s="86"/>
      <c r="D228" s="87" t="s">
        <v>207</v>
      </c>
      <c r="E228" s="88" t="s">
        <v>347</v>
      </c>
      <c r="F228" s="89"/>
      <c r="G228" s="90"/>
      <c r="H228" s="87"/>
      <c r="I228" s="91"/>
      <c r="J228" s="89"/>
      <c r="K228" s="92"/>
      <c r="L228" s="638"/>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c r="BI228" s="72"/>
      <c r="BJ228" s="72"/>
      <c r="BK228" s="72"/>
      <c r="BL228" s="72"/>
      <c r="BM228" s="72"/>
      <c r="BN228" s="72"/>
      <c r="BO228" s="72"/>
      <c r="BP228" s="72"/>
    </row>
    <row r="229" spans="1:112" s="62" customFormat="1" ht="60" customHeight="1">
      <c r="A229" s="639">
        <v>95636</v>
      </c>
      <c r="B229" s="640" t="s">
        <v>6</v>
      </c>
      <c r="C229" s="640" t="s">
        <v>789</v>
      </c>
      <c r="D229" s="117" t="s">
        <v>439</v>
      </c>
      <c r="E229" s="118" t="s">
        <v>573</v>
      </c>
      <c r="F229" s="640" t="s">
        <v>155</v>
      </c>
      <c r="G229" s="121">
        <v>1</v>
      </c>
      <c r="H229" s="119">
        <f>$I$6</f>
        <v>0.29310000000000003</v>
      </c>
      <c r="I229" s="196"/>
      <c r="J229" s="120">
        <f>I229*(1+H229)</f>
        <v>0</v>
      </c>
      <c r="K229" s="122">
        <f>G229*J229</f>
        <v>0</v>
      </c>
      <c r="L229" s="638"/>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c r="BI229" s="72"/>
      <c r="BJ229" s="72"/>
      <c r="BK229" s="72"/>
      <c r="BL229" s="72"/>
      <c r="BM229" s="72"/>
      <c r="BN229" s="72"/>
      <c r="BO229" s="72"/>
      <c r="BP229" s="72"/>
    </row>
    <row r="230" spans="1:112" s="486" customFormat="1" ht="60" customHeight="1">
      <c r="A230" s="639">
        <v>95675</v>
      </c>
      <c r="B230" s="640" t="s">
        <v>6</v>
      </c>
      <c r="C230" s="640" t="s">
        <v>789</v>
      </c>
      <c r="D230" s="117" t="s">
        <v>440</v>
      </c>
      <c r="E230" s="118" t="s">
        <v>348</v>
      </c>
      <c r="F230" s="640" t="s">
        <v>155</v>
      </c>
      <c r="G230" s="121">
        <v>1</v>
      </c>
      <c r="H230" s="119">
        <f>$I$6</f>
        <v>0.29310000000000003</v>
      </c>
      <c r="I230" s="196"/>
      <c r="J230" s="120">
        <f>I230*(1+H230)</f>
        <v>0</v>
      </c>
      <c r="K230" s="122">
        <f>G230*J230</f>
        <v>0</v>
      </c>
      <c r="L230" s="496"/>
      <c r="M230" s="485"/>
      <c r="N230" s="485"/>
      <c r="O230" s="485"/>
      <c r="P230" s="485"/>
      <c r="Q230" s="485"/>
      <c r="R230" s="485"/>
      <c r="S230" s="485"/>
      <c r="T230" s="485"/>
      <c r="U230" s="485"/>
      <c r="V230" s="485"/>
      <c r="W230" s="485"/>
      <c r="X230" s="485"/>
      <c r="Y230" s="485"/>
      <c r="Z230" s="485"/>
      <c r="AA230" s="485"/>
      <c r="AB230" s="485"/>
      <c r="AC230" s="485"/>
      <c r="AD230" s="485"/>
      <c r="AE230" s="485"/>
      <c r="AF230" s="485"/>
      <c r="AG230" s="485"/>
      <c r="AH230" s="485"/>
      <c r="AI230" s="485"/>
      <c r="AJ230" s="485"/>
      <c r="AK230" s="485"/>
      <c r="AL230" s="485"/>
      <c r="AM230" s="485"/>
      <c r="AN230" s="485"/>
      <c r="AO230" s="485"/>
      <c r="AP230" s="485"/>
      <c r="AQ230" s="485"/>
      <c r="AR230" s="485"/>
      <c r="AS230" s="485"/>
      <c r="AT230" s="485"/>
      <c r="AU230" s="485"/>
      <c r="AV230" s="485"/>
      <c r="AW230" s="485"/>
      <c r="AX230" s="485"/>
      <c r="AY230" s="485"/>
      <c r="AZ230" s="485"/>
      <c r="BA230" s="485"/>
      <c r="BB230" s="485"/>
      <c r="BC230" s="485"/>
      <c r="BD230" s="485"/>
      <c r="BE230" s="485"/>
      <c r="BF230" s="485"/>
      <c r="BG230" s="485"/>
      <c r="BH230" s="485"/>
      <c r="BI230" s="485"/>
      <c r="BJ230" s="485"/>
      <c r="BK230" s="485"/>
      <c r="BL230" s="485"/>
      <c r="BM230" s="485"/>
      <c r="BN230" s="485"/>
      <c r="BO230" s="485"/>
      <c r="BP230" s="485"/>
    </row>
    <row r="231" spans="1:112" s="627" customFormat="1" ht="60" customHeight="1">
      <c r="A231" s="609" t="s">
        <v>1007</v>
      </c>
      <c r="B231" s="610" t="s">
        <v>790</v>
      </c>
      <c r="C231" s="610" t="s">
        <v>789</v>
      </c>
      <c r="D231" s="611" t="s">
        <v>441</v>
      </c>
      <c r="E231" s="612" t="str">
        <f>Composições!A233</f>
        <v>CAIXA D'AGUA EM POLIETILENO 2000 LITROS, COM TAMPA</v>
      </c>
      <c r="F231" s="610" t="s">
        <v>155</v>
      </c>
      <c r="G231" s="613">
        <v>1</v>
      </c>
      <c r="H231" s="481">
        <f>$I$6</f>
        <v>0.29310000000000003</v>
      </c>
      <c r="I231" s="482">
        <f>Composições!H242</f>
        <v>0</v>
      </c>
      <c r="J231" s="483">
        <f>I231*(1+H231)</f>
        <v>0</v>
      </c>
      <c r="K231" s="484">
        <f>G231*J231</f>
        <v>0</v>
      </c>
      <c r="L231" s="624"/>
      <c r="M231" s="625"/>
      <c r="N231" s="626"/>
      <c r="O231" s="625"/>
      <c r="P231" s="625"/>
      <c r="Q231" s="625"/>
      <c r="R231" s="625"/>
      <c r="S231" s="625"/>
      <c r="T231" s="625"/>
      <c r="U231" s="625"/>
      <c r="V231" s="625"/>
      <c r="W231" s="625"/>
      <c r="X231" s="625"/>
      <c r="Y231" s="625"/>
      <c r="Z231" s="625"/>
      <c r="AA231" s="625"/>
      <c r="AB231" s="625"/>
      <c r="AC231" s="625"/>
      <c r="AD231" s="625"/>
      <c r="AE231" s="625"/>
      <c r="AF231" s="625"/>
      <c r="AG231" s="625"/>
      <c r="AH231" s="625"/>
      <c r="AI231" s="625"/>
      <c r="AJ231" s="625"/>
      <c r="AK231" s="625"/>
      <c r="AL231" s="625"/>
      <c r="AM231" s="625"/>
      <c r="AN231" s="625"/>
      <c r="AO231" s="625"/>
      <c r="AP231" s="625"/>
      <c r="AQ231" s="625"/>
      <c r="AR231" s="625"/>
      <c r="AS231" s="625"/>
      <c r="AT231" s="625"/>
      <c r="AU231" s="625"/>
      <c r="AV231" s="625"/>
      <c r="AW231" s="625"/>
      <c r="AX231" s="625"/>
      <c r="AY231" s="625"/>
      <c r="AZ231" s="625"/>
      <c r="BA231" s="625"/>
      <c r="BB231" s="625"/>
      <c r="BC231" s="625"/>
      <c r="BD231" s="625"/>
      <c r="BE231" s="625"/>
      <c r="BF231" s="625"/>
      <c r="BG231" s="625"/>
      <c r="BH231" s="625"/>
      <c r="BI231" s="625"/>
      <c r="BJ231" s="625"/>
      <c r="BK231" s="625"/>
      <c r="BL231" s="625"/>
      <c r="BM231" s="625"/>
      <c r="BN231" s="625"/>
      <c r="BO231" s="625"/>
      <c r="BP231" s="625"/>
    </row>
    <row r="232" spans="1:112" s="62" customFormat="1">
      <c r="A232" s="85"/>
      <c r="B232" s="86"/>
      <c r="C232" s="86"/>
      <c r="D232" s="87" t="s">
        <v>343</v>
      </c>
      <c r="E232" s="88" t="s">
        <v>349</v>
      </c>
      <c r="F232" s="89"/>
      <c r="G232" s="90"/>
      <c r="H232" s="87"/>
      <c r="I232" s="91"/>
      <c r="J232" s="89"/>
      <c r="K232" s="92"/>
      <c r="L232" s="638"/>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row>
    <row r="233" spans="1:112" s="62" customFormat="1" ht="60" customHeight="1">
      <c r="A233" s="639">
        <v>94711</v>
      </c>
      <c r="B233" s="640" t="s">
        <v>6</v>
      </c>
      <c r="C233" s="640" t="s">
        <v>789</v>
      </c>
      <c r="D233" s="117" t="s">
        <v>442</v>
      </c>
      <c r="E233" s="118" t="s">
        <v>350</v>
      </c>
      <c r="F233" s="640" t="s">
        <v>73</v>
      </c>
      <c r="G233" s="121">
        <v>3</v>
      </c>
      <c r="H233" s="119">
        <f t="shared" ref="H233:H254" si="32">$I$6</f>
        <v>0.29310000000000003</v>
      </c>
      <c r="I233" s="196"/>
      <c r="J233" s="120">
        <f>I233*(1+H233)</f>
        <v>0</v>
      </c>
      <c r="K233" s="122">
        <f>G233*J233</f>
        <v>0</v>
      </c>
      <c r="L233" s="638"/>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c r="BI233" s="72"/>
      <c r="BJ233" s="72"/>
      <c r="BK233" s="72"/>
      <c r="BL233" s="72"/>
      <c r="BM233" s="72"/>
      <c r="BN233" s="72"/>
      <c r="BO233" s="72"/>
      <c r="BP233" s="72"/>
    </row>
    <row r="234" spans="1:112" s="62" customFormat="1" ht="60" customHeight="1">
      <c r="A234" s="639">
        <v>94708</v>
      </c>
      <c r="B234" s="640" t="s">
        <v>6</v>
      </c>
      <c r="C234" s="640" t="s">
        <v>789</v>
      </c>
      <c r="D234" s="117" t="s">
        <v>443</v>
      </c>
      <c r="E234" s="118" t="s">
        <v>424</v>
      </c>
      <c r="F234" s="640" t="s">
        <v>73</v>
      </c>
      <c r="G234" s="121">
        <v>1</v>
      </c>
      <c r="H234" s="119">
        <f t="shared" si="32"/>
        <v>0.29310000000000003</v>
      </c>
      <c r="I234" s="196"/>
      <c r="J234" s="120">
        <f>I234*(1+H234)</f>
        <v>0</v>
      </c>
      <c r="K234" s="122">
        <f>G234*J234</f>
        <v>0</v>
      </c>
      <c r="L234" s="638"/>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2"/>
      <c r="BM234" s="72"/>
      <c r="BN234" s="72"/>
      <c r="BO234" s="72"/>
      <c r="BP234" s="72"/>
    </row>
    <row r="235" spans="1:112" s="62" customFormat="1" ht="60" customHeight="1">
      <c r="A235" s="639">
        <v>89383</v>
      </c>
      <c r="B235" s="640" t="s">
        <v>6</v>
      </c>
      <c r="C235" s="640" t="s">
        <v>789</v>
      </c>
      <c r="D235" s="117" t="s">
        <v>444</v>
      </c>
      <c r="E235" s="118" t="s">
        <v>816</v>
      </c>
      <c r="F235" s="640" t="s">
        <v>73</v>
      </c>
      <c r="G235" s="121">
        <v>12</v>
      </c>
      <c r="H235" s="119">
        <f t="shared" si="32"/>
        <v>0.29310000000000003</v>
      </c>
      <c r="I235" s="196"/>
      <c r="J235" s="120">
        <f t="shared" ref="J235:J242" si="33">I235*(1+H235)</f>
        <v>0</v>
      </c>
      <c r="K235" s="122">
        <f t="shared" ref="K235:K242" si="34">G235*J235</f>
        <v>0</v>
      </c>
      <c r="L235" s="638"/>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c r="BI235" s="72"/>
      <c r="BJ235" s="72"/>
      <c r="BK235" s="72"/>
      <c r="BL235" s="72"/>
      <c r="BM235" s="72"/>
      <c r="BN235" s="72"/>
      <c r="BO235" s="72"/>
      <c r="BP235" s="72"/>
    </row>
    <row r="236" spans="1:112" s="62" customFormat="1" ht="60" customHeight="1">
      <c r="A236" s="639">
        <v>104001</v>
      </c>
      <c r="B236" s="640" t="s">
        <v>6</v>
      </c>
      <c r="C236" s="640" t="s">
        <v>789</v>
      </c>
      <c r="D236" s="117" t="s">
        <v>445</v>
      </c>
      <c r="E236" s="118" t="s">
        <v>834</v>
      </c>
      <c r="F236" s="640" t="s">
        <v>73</v>
      </c>
      <c r="G236" s="121">
        <v>8</v>
      </c>
      <c r="H236" s="119">
        <f t="shared" si="32"/>
        <v>0.29310000000000003</v>
      </c>
      <c r="I236" s="196"/>
      <c r="J236" s="120">
        <f t="shared" si="33"/>
        <v>0</v>
      </c>
      <c r="K236" s="122">
        <f t="shared" si="34"/>
        <v>0</v>
      </c>
      <c r="L236" s="638"/>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c r="BI236" s="72"/>
      <c r="BJ236" s="72"/>
      <c r="BK236" s="72"/>
      <c r="BL236" s="72"/>
      <c r="BM236" s="72"/>
      <c r="BN236" s="72"/>
      <c r="BO236" s="72"/>
      <c r="BP236" s="72"/>
    </row>
    <row r="237" spans="1:112" s="62" customFormat="1" ht="60" customHeight="1">
      <c r="A237" s="639">
        <v>104036</v>
      </c>
      <c r="B237" s="640" t="s">
        <v>6</v>
      </c>
      <c r="C237" s="640" t="s">
        <v>789</v>
      </c>
      <c r="D237" s="117" t="s">
        <v>446</v>
      </c>
      <c r="E237" s="118" t="s">
        <v>817</v>
      </c>
      <c r="F237" s="640" t="s">
        <v>73</v>
      </c>
      <c r="G237" s="121">
        <v>1</v>
      </c>
      <c r="H237" s="119">
        <f t="shared" si="32"/>
        <v>0.29310000000000003</v>
      </c>
      <c r="I237" s="196"/>
      <c r="J237" s="120">
        <f t="shared" si="33"/>
        <v>0</v>
      </c>
      <c r="K237" s="122">
        <f t="shared" si="34"/>
        <v>0</v>
      </c>
      <c r="L237" s="638"/>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c r="BI237" s="72"/>
      <c r="BJ237" s="72"/>
      <c r="BK237" s="72"/>
      <c r="BL237" s="72"/>
      <c r="BM237" s="72"/>
      <c r="BN237" s="72"/>
      <c r="BO237" s="72"/>
      <c r="BP237" s="72"/>
    </row>
    <row r="238" spans="1:112" s="62" customFormat="1" ht="60" customHeight="1">
      <c r="A238" s="639">
        <v>89362</v>
      </c>
      <c r="B238" s="640" t="s">
        <v>6</v>
      </c>
      <c r="C238" s="640" t="s">
        <v>789</v>
      </c>
      <c r="D238" s="117" t="s">
        <v>447</v>
      </c>
      <c r="E238" s="118" t="s">
        <v>560</v>
      </c>
      <c r="F238" s="640" t="s">
        <v>73</v>
      </c>
      <c r="G238" s="121">
        <v>4</v>
      </c>
      <c r="H238" s="119">
        <f t="shared" si="32"/>
        <v>0.29310000000000003</v>
      </c>
      <c r="I238" s="196"/>
      <c r="J238" s="120">
        <f t="shared" si="33"/>
        <v>0</v>
      </c>
      <c r="K238" s="122">
        <f t="shared" si="34"/>
        <v>0</v>
      </c>
      <c r="L238" s="638"/>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c r="BJ238" s="72"/>
      <c r="BK238" s="72"/>
      <c r="BL238" s="72"/>
      <c r="BM238" s="72"/>
      <c r="BN238" s="72"/>
      <c r="BO238" s="72"/>
      <c r="BP238" s="72"/>
    </row>
    <row r="239" spans="1:112" s="62" customFormat="1" ht="60" customHeight="1">
      <c r="A239" s="639">
        <v>89440</v>
      </c>
      <c r="B239" s="640" t="s">
        <v>6</v>
      </c>
      <c r="C239" s="640" t="s">
        <v>789</v>
      </c>
      <c r="D239" s="117" t="s">
        <v>448</v>
      </c>
      <c r="E239" s="118" t="s">
        <v>351</v>
      </c>
      <c r="F239" s="640" t="s">
        <v>73</v>
      </c>
      <c r="G239" s="121">
        <v>2</v>
      </c>
      <c r="H239" s="119">
        <f t="shared" si="32"/>
        <v>0.29310000000000003</v>
      </c>
      <c r="I239" s="196"/>
      <c r="J239" s="120">
        <f t="shared" si="33"/>
        <v>0</v>
      </c>
      <c r="K239" s="122">
        <f t="shared" si="34"/>
        <v>0</v>
      </c>
      <c r="L239" s="638"/>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c r="BJ239" s="72"/>
      <c r="BK239" s="72"/>
      <c r="BL239" s="72"/>
      <c r="BM239" s="72"/>
      <c r="BN239" s="72"/>
      <c r="BO239" s="72"/>
      <c r="BP239" s="72"/>
    </row>
    <row r="240" spans="1:112" s="62" customFormat="1" ht="60" customHeight="1">
      <c r="A240" s="639">
        <v>94694</v>
      </c>
      <c r="B240" s="640" t="s">
        <v>6</v>
      </c>
      <c r="C240" s="640" t="s">
        <v>789</v>
      </c>
      <c r="D240" s="117" t="s">
        <v>449</v>
      </c>
      <c r="E240" s="118" t="s">
        <v>562</v>
      </c>
      <c r="F240" s="640" t="s">
        <v>73</v>
      </c>
      <c r="G240" s="121">
        <v>3</v>
      </c>
      <c r="H240" s="119">
        <f t="shared" si="32"/>
        <v>0.29310000000000003</v>
      </c>
      <c r="I240" s="196"/>
      <c r="J240" s="120">
        <f t="shared" si="33"/>
        <v>0</v>
      </c>
      <c r="K240" s="122">
        <f t="shared" si="34"/>
        <v>0</v>
      </c>
      <c r="L240" s="638"/>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c r="BJ240" s="72"/>
      <c r="BK240" s="72"/>
      <c r="BL240" s="72"/>
      <c r="BM240" s="72"/>
      <c r="BN240" s="72"/>
      <c r="BO240" s="72"/>
      <c r="BP240" s="72"/>
    </row>
    <row r="241" spans="1:112" s="62" customFormat="1" ht="60" customHeight="1">
      <c r="A241" s="639">
        <v>89627</v>
      </c>
      <c r="B241" s="640" t="s">
        <v>6</v>
      </c>
      <c r="C241" s="640" t="s">
        <v>789</v>
      </c>
      <c r="D241" s="117" t="s">
        <v>450</v>
      </c>
      <c r="E241" s="118" t="s">
        <v>352</v>
      </c>
      <c r="F241" s="640" t="s">
        <v>73</v>
      </c>
      <c r="G241" s="121">
        <v>2</v>
      </c>
      <c r="H241" s="119">
        <f t="shared" si="32"/>
        <v>0.29310000000000003</v>
      </c>
      <c r="I241" s="196"/>
      <c r="J241" s="120">
        <f t="shared" si="33"/>
        <v>0</v>
      </c>
      <c r="K241" s="122">
        <f t="shared" si="34"/>
        <v>0</v>
      </c>
      <c r="L241" s="689"/>
      <c r="M241" s="690"/>
      <c r="N241" s="690"/>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c r="BI241" s="72"/>
      <c r="BJ241" s="72"/>
      <c r="BK241" s="72"/>
      <c r="BL241" s="72"/>
      <c r="BM241" s="72"/>
      <c r="BN241" s="72"/>
      <c r="BO241" s="72"/>
      <c r="BP241" s="72"/>
    </row>
    <row r="242" spans="1:112" s="627" customFormat="1" ht="60" customHeight="1">
      <c r="A242" s="609" t="s">
        <v>1009</v>
      </c>
      <c r="B242" s="610" t="s">
        <v>790</v>
      </c>
      <c r="C242" s="610" t="s">
        <v>789</v>
      </c>
      <c r="D242" s="611" t="s">
        <v>451</v>
      </c>
      <c r="E242" s="612" t="str">
        <f>Composições!A245</f>
        <v>CAP SOLDÁVEL  25MM FORNECIMENTO E INSTALAÇÃO (REFERENCIA SINAPI 89358)</v>
      </c>
      <c r="F242" s="610" t="s">
        <v>73</v>
      </c>
      <c r="G242" s="613">
        <v>2</v>
      </c>
      <c r="H242" s="481">
        <f t="shared" si="32"/>
        <v>0.29310000000000003</v>
      </c>
      <c r="I242" s="482">
        <f>Composições!H256</f>
        <v>0</v>
      </c>
      <c r="J242" s="483">
        <f t="shared" si="33"/>
        <v>0</v>
      </c>
      <c r="K242" s="484">
        <f t="shared" si="34"/>
        <v>0</v>
      </c>
      <c r="L242" s="624"/>
      <c r="M242" s="625"/>
      <c r="N242" s="625"/>
      <c r="O242" s="625"/>
      <c r="P242" s="625"/>
      <c r="Q242" s="625"/>
      <c r="R242" s="625"/>
      <c r="S242" s="625"/>
      <c r="T242" s="625"/>
      <c r="U242" s="625"/>
      <c r="V242" s="625"/>
      <c r="W242" s="625"/>
      <c r="X242" s="625"/>
      <c r="Y242" s="625"/>
      <c r="Z242" s="625"/>
      <c r="AA242" s="625"/>
      <c r="AB242" s="625"/>
      <c r="AC242" s="625"/>
      <c r="AD242" s="625"/>
      <c r="AE242" s="625"/>
      <c r="AF242" s="625"/>
      <c r="AG242" s="625"/>
      <c r="AH242" s="625"/>
      <c r="AI242" s="625"/>
      <c r="AJ242" s="625"/>
      <c r="AK242" s="625"/>
      <c r="AL242" s="625"/>
      <c r="AM242" s="625"/>
      <c r="AN242" s="625"/>
      <c r="AO242" s="625"/>
      <c r="AP242" s="625"/>
      <c r="AQ242" s="625"/>
      <c r="AR242" s="625"/>
      <c r="AS242" s="625"/>
      <c r="AT242" s="625"/>
      <c r="AU242" s="625"/>
      <c r="AV242" s="625"/>
      <c r="AW242" s="625"/>
      <c r="AX242" s="625"/>
      <c r="AY242" s="625"/>
      <c r="AZ242" s="625"/>
      <c r="BA242" s="625"/>
      <c r="BB242" s="625"/>
      <c r="BC242" s="625"/>
      <c r="BD242" s="625"/>
      <c r="BE242" s="625"/>
      <c r="BF242" s="625"/>
      <c r="BG242" s="625"/>
      <c r="BH242" s="625"/>
      <c r="BI242" s="625"/>
      <c r="BJ242" s="625"/>
      <c r="BK242" s="625"/>
      <c r="BL242" s="625"/>
      <c r="BM242" s="625"/>
      <c r="BN242" s="625"/>
      <c r="BO242" s="625"/>
      <c r="BP242" s="625"/>
    </row>
    <row r="243" spans="1:112" s="62" customFormat="1" ht="60" customHeight="1">
      <c r="A243" s="639">
        <v>89364</v>
      </c>
      <c r="B243" s="640" t="s">
        <v>6</v>
      </c>
      <c r="C243" s="640" t="s">
        <v>789</v>
      </c>
      <c r="D243" s="117" t="s">
        <v>452</v>
      </c>
      <c r="E243" s="118" t="s">
        <v>561</v>
      </c>
      <c r="F243" s="640" t="s">
        <v>73</v>
      </c>
      <c r="G243" s="121">
        <v>6</v>
      </c>
      <c r="H243" s="119">
        <f t="shared" si="32"/>
        <v>0.29310000000000003</v>
      </c>
      <c r="I243" s="196"/>
      <c r="J243" s="120">
        <f t="shared" ref="J243:J254" si="35">I243*(1+H243)</f>
        <v>0</v>
      </c>
      <c r="K243" s="122">
        <f t="shared" ref="K243:K254" si="36">G243*J243</f>
        <v>0</v>
      </c>
      <c r="L243" s="638"/>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c r="BI243" s="72"/>
      <c r="BJ243" s="72"/>
      <c r="BK243" s="72"/>
      <c r="BL243" s="72"/>
      <c r="BM243" s="72"/>
      <c r="BN243" s="72"/>
      <c r="BO243" s="72"/>
      <c r="BP243" s="72"/>
    </row>
    <row r="244" spans="1:112" s="62" customFormat="1" ht="60" customHeight="1">
      <c r="A244" s="639">
        <v>94648</v>
      </c>
      <c r="B244" s="640" t="s">
        <v>6</v>
      </c>
      <c r="C244" s="640" t="s">
        <v>789</v>
      </c>
      <c r="D244" s="117" t="s">
        <v>453</v>
      </c>
      <c r="E244" s="118" t="s">
        <v>645</v>
      </c>
      <c r="F244" s="640" t="s">
        <v>76</v>
      </c>
      <c r="G244" s="121">
        <v>51.55</v>
      </c>
      <c r="H244" s="119">
        <f t="shared" si="32"/>
        <v>0.29310000000000003</v>
      </c>
      <c r="I244" s="196"/>
      <c r="J244" s="120">
        <f t="shared" si="35"/>
        <v>0</v>
      </c>
      <c r="K244" s="122">
        <f t="shared" si="36"/>
        <v>0</v>
      </c>
      <c r="L244" s="638"/>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c r="BI244" s="72"/>
      <c r="BJ244" s="72"/>
      <c r="BK244" s="72"/>
      <c r="BL244" s="72"/>
      <c r="BM244" s="72"/>
      <c r="BN244" s="72"/>
      <c r="BO244" s="72"/>
      <c r="BP244" s="72"/>
    </row>
    <row r="245" spans="1:112" s="62" customFormat="1" ht="60" customHeight="1">
      <c r="A245" s="639">
        <v>94651</v>
      </c>
      <c r="B245" s="640" t="s">
        <v>6</v>
      </c>
      <c r="C245" s="640" t="s">
        <v>789</v>
      </c>
      <c r="D245" s="117" t="s">
        <v>454</v>
      </c>
      <c r="E245" s="118" t="s">
        <v>646</v>
      </c>
      <c r="F245" s="640" t="s">
        <v>76</v>
      </c>
      <c r="G245" s="121">
        <v>52.55</v>
      </c>
      <c r="H245" s="119">
        <f t="shared" si="32"/>
        <v>0.29310000000000003</v>
      </c>
      <c r="I245" s="196"/>
      <c r="J245" s="120">
        <f t="shared" si="35"/>
        <v>0</v>
      </c>
      <c r="K245" s="122">
        <f t="shared" si="36"/>
        <v>0</v>
      </c>
      <c r="L245" s="689"/>
      <c r="M245" s="690"/>
      <c r="N245" s="690"/>
      <c r="O245" s="72"/>
      <c r="P245" s="72"/>
      <c r="Q245" s="72"/>
      <c r="R245" s="72"/>
      <c r="S245" s="72"/>
      <c r="T245" s="72"/>
      <c r="U245" s="72"/>
      <c r="V245" s="72"/>
      <c r="W245" s="72"/>
      <c r="X245" s="72"/>
      <c r="Y245" s="72"/>
      <c r="Z245" s="72"/>
      <c r="AA245" s="72"/>
      <c r="AB245" s="72"/>
      <c r="AC245" s="72"/>
      <c r="AD245" s="72"/>
      <c r="AE245" s="72"/>
      <c r="AF245" s="72"/>
      <c r="AG245" s="72"/>
      <c r="AH245" s="72"/>
      <c r="AI245" s="72"/>
      <c r="AJ245" s="72"/>
      <c r="AK245" s="72"/>
      <c r="AL245" s="72"/>
      <c r="AM245" s="72"/>
      <c r="AN245" s="72"/>
      <c r="AO245" s="72"/>
      <c r="AP245" s="72"/>
      <c r="AQ245" s="72"/>
      <c r="AR245" s="72"/>
      <c r="AS245" s="72"/>
      <c r="AT245" s="72"/>
      <c r="AU245" s="72"/>
      <c r="AV245" s="72"/>
      <c r="AW245" s="72"/>
      <c r="AX245" s="72"/>
      <c r="AY245" s="72"/>
      <c r="AZ245" s="72"/>
      <c r="BA245" s="72"/>
      <c r="BB245" s="72"/>
      <c r="BC245" s="72"/>
      <c r="BD245" s="72"/>
      <c r="BE245" s="72"/>
      <c r="BF245" s="72"/>
      <c r="BG245" s="72"/>
      <c r="BH245" s="72"/>
      <c r="BI245" s="72"/>
      <c r="BJ245" s="72"/>
      <c r="BK245" s="72"/>
      <c r="BL245" s="72"/>
      <c r="BM245" s="72"/>
      <c r="BN245" s="72"/>
      <c r="BO245" s="72"/>
      <c r="BP245" s="72"/>
    </row>
    <row r="246" spans="1:112" s="627" customFormat="1" ht="60" customHeight="1">
      <c r="A246" s="609" t="s">
        <v>1011</v>
      </c>
      <c r="B246" s="610" t="s">
        <v>790</v>
      </c>
      <c r="C246" s="610" t="s">
        <v>789</v>
      </c>
      <c r="D246" s="611" t="s">
        <v>455</v>
      </c>
      <c r="E246" s="612" t="str">
        <f>Composições!A259</f>
        <v>TUBO DE DESCARGA PVC, PARA LIGACAO CAIXA DE DESCARGA - EMBUTIR, 40 MM X 150 CM (REFERENCIA SINAPI 89358)</v>
      </c>
      <c r="F246" s="610" t="s">
        <v>73</v>
      </c>
      <c r="G246" s="613">
        <v>2</v>
      </c>
      <c r="H246" s="481">
        <f t="shared" si="32"/>
        <v>0.29310000000000003</v>
      </c>
      <c r="I246" s="482">
        <f>Composições!H268</f>
        <v>0</v>
      </c>
      <c r="J246" s="483">
        <f t="shared" si="35"/>
        <v>0</v>
      </c>
      <c r="K246" s="484">
        <f t="shared" si="36"/>
        <v>0</v>
      </c>
      <c r="L246" s="624"/>
      <c r="M246" s="625"/>
      <c r="N246" s="625"/>
      <c r="O246" s="625"/>
      <c r="P246" s="625"/>
      <c r="Q246" s="625"/>
      <c r="R246" s="625"/>
      <c r="S246" s="625"/>
      <c r="T246" s="625"/>
      <c r="U246" s="625"/>
      <c r="V246" s="625"/>
      <c r="W246" s="625"/>
      <c r="X246" s="625"/>
      <c r="Y246" s="625"/>
      <c r="Z246" s="625"/>
      <c r="AA246" s="625"/>
      <c r="AB246" s="625"/>
      <c r="AC246" s="625"/>
      <c r="AD246" s="625"/>
      <c r="AE246" s="625"/>
      <c r="AF246" s="625"/>
      <c r="AG246" s="625"/>
      <c r="AH246" s="625"/>
      <c r="AI246" s="625"/>
      <c r="AJ246" s="625"/>
      <c r="AK246" s="625"/>
      <c r="AL246" s="625"/>
      <c r="AM246" s="625"/>
      <c r="AN246" s="625"/>
      <c r="AO246" s="625"/>
      <c r="AP246" s="625"/>
      <c r="AQ246" s="625"/>
      <c r="AR246" s="625"/>
      <c r="AS246" s="625"/>
      <c r="AT246" s="625"/>
      <c r="AU246" s="625"/>
      <c r="AV246" s="625"/>
      <c r="AW246" s="625"/>
      <c r="AX246" s="625"/>
      <c r="AY246" s="625"/>
      <c r="AZ246" s="625"/>
      <c r="BA246" s="625"/>
      <c r="BB246" s="625"/>
      <c r="BC246" s="625"/>
      <c r="BD246" s="625"/>
      <c r="BE246" s="625"/>
      <c r="BF246" s="625"/>
      <c r="BG246" s="625"/>
      <c r="BH246" s="625"/>
      <c r="BI246" s="625"/>
      <c r="BJ246" s="625"/>
      <c r="BK246" s="625"/>
      <c r="BL246" s="625"/>
      <c r="BM246" s="625"/>
      <c r="BN246" s="625"/>
      <c r="BO246" s="625"/>
      <c r="BP246" s="625"/>
    </row>
    <row r="247" spans="1:112" s="62" customFormat="1" ht="60" customHeight="1">
      <c r="A247" s="639">
        <v>89378</v>
      </c>
      <c r="B247" s="640" t="s">
        <v>6</v>
      </c>
      <c r="C247" s="640" t="s">
        <v>789</v>
      </c>
      <c r="D247" s="117" t="s">
        <v>456</v>
      </c>
      <c r="E247" s="118" t="s">
        <v>647</v>
      </c>
      <c r="F247" s="640" t="s">
        <v>73</v>
      </c>
      <c r="G247" s="121">
        <v>1</v>
      </c>
      <c r="H247" s="119">
        <f t="shared" si="32"/>
        <v>0.29310000000000003</v>
      </c>
      <c r="I247" s="196"/>
      <c r="J247" s="120">
        <f t="shared" si="35"/>
        <v>0</v>
      </c>
      <c r="K247" s="122">
        <f t="shared" si="36"/>
        <v>0</v>
      </c>
      <c r="L247" s="638"/>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c r="AP247" s="72"/>
      <c r="AQ247" s="72"/>
      <c r="AR247" s="72"/>
      <c r="AS247" s="72"/>
      <c r="AT247" s="72"/>
      <c r="AU247" s="72"/>
      <c r="AV247" s="72"/>
      <c r="AW247" s="72"/>
      <c r="AX247" s="72"/>
      <c r="AY247" s="72"/>
      <c r="AZ247" s="72"/>
      <c r="BA247" s="72"/>
      <c r="BB247" s="72"/>
      <c r="BC247" s="72"/>
      <c r="BD247" s="72"/>
      <c r="BE247" s="72"/>
      <c r="BF247" s="72"/>
      <c r="BG247" s="72"/>
      <c r="BH247" s="72"/>
      <c r="BI247" s="72"/>
      <c r="BJ247" s="72"/>
      <c r="BK247" s="72"/>
      <c r="BL247" s="72"/>
      <c r="BM247" s="72"/>
      <c r="BN247" s="72"/>
      <c r="BO247" s="72"/>
      <c r="BP247" s="72"/>
    </row>
    <row r="248" spans="1:112" s="62" customFormat="1" ht="60" customHeight="1">
      <c r="A248" s="639">
        <v>94694</v>
      </c>
      <c r="B248" s="640" t="s">
        <v>6</v>
      </c>
      <c r="C248" s="640" t="s">
        <v>789</v>
      </c>
      <c r="D248" s="117" t="s">
        <v>457</v>
      </c>
      <c r="E248" s="118" t="s">
        <v>562</v>
      </c>
      <c r="F248" s="640" t="s">
        <v>73</v>
      </c>
      <c r="G248" s="121">
        <v>3</v>
      </c>
      <c r="H248" s="119">
        <f t="shared" si="32"/>
        <v>0.29310000000000003</v>
      </c>
      <c r="I248" s="196"/>
      <c r="J248" s="120">
        <f t="shared" si="35"/>
        <v>0</v>
      </c>
      <c r="K248" s="122">
        <f t="shared" si="36"/>
        <v>0</v>
      </c>
      <c r="L248" s="638"/>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c r="BJ248" s="72"/>
      <c r="BK248" s="72"/>
      <c r="BL248" s="72"/>
      <c r="BM248" s="72"/>
      <c r="BN248" s="72"/>
      <c r="BO248" s="72"/>
      <c r="BP248" s="72"/>
    </row>
    <row r="249" spans="1:112" s="62" customFormat="1" ht="60" customHeight="1">
      <c r="A249" s="639">
        <v>103999</v>
      </c>
      <c r="B249" s="640" t="s">
        <v>6</v>
      </c>
      <c r="C249" s="640" t="s">
        <v>789</v>
      </c>
      <c r="D249" s="117" t="s">
        <v>458</v>
      </c>
      <c r="E249" s="118" t="s">
        <v>818</v>
      </c>
      <c r="F249" s="640" t="s">
        <v>73</v>
      </c>
      <c r="G249" s="121">
        <v>2</v>
      </c>
      <c r="H249" s="119">
        <f t="shared" si="32"/>
        <v>0.29310000000000003</v>
      </c>
      <c r="I249" s="196"/>
      <c r="J249" s="120">
        <f t="shared" si="35"/>
        <v>0</v>
      </c>
      <c r="K249" s="122">
        <f t="shared" si="36"/>
        <v>0</v>
      </c>
      <c r="L249" s="638"/>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c r="BO249" s="72"/>
      <c r="BP249" s="72"/>
    </row>
    <row r="250" spans="1:112" s="62" customFormat="1" ht="60" customHeight="1">
      <c r="A250" s="639">
        <v>94673</v>
      </c>
      <c r="B250" s="640" t="s">
        <v>6</v>
      </c>
      <c r="C250" s="640" t="s">
        <v>789</v>
      </c>
      <c r="D250" s="117" t="s">
        <v>459</v>
      </c>
      <c r="E250" s="118" t="s">
        <v>563</v>
      </c>
      <c r="F250" s="640" t="s">
        <v>73</v>
      </c>
      <c r="G250" s="121">
        <v>9</v>
      </c>
      <c r="H250" s="119">
        <f t="shared" si="32"/>
        <v>0.29310000000000003</v>
      </c>
      <c r="I250" s="196"/>
      <c r="J250" s="120">
        <f t="shared" si="35"/>
        <v>0</v>
      </c>
      <c r="K250" s="122">
        <f t="shared" si="36"/>
        <v>0</v>
      </c>
      <c r="L250" s="638"/>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c r="BO250" s="72"/>
      <c r="BP250" s="72"/>
    </row>
    <row r="251" spans="1:112" s="62" customFormat="1" ht="60" customHeight="1">
      <c r="A251" s="639">
        <v>94679</v>
      </c>
      <c r="B251" s="640" t="s">
        <v>6</v>
      </c>
      <c r="C251" s="640" t="s">
        <v>789</v>
      </c>
      <c r="D251" s="117" t="s">
        <v>460</v>
      </c>
      <c r="E251" s="118" t="s">
        <v>564</v>
      </c>
      <c r="F251" s="640" t="s">
        <v>73</v>
      </c>
      <c r="G251" s="121">
        <v>3</v>
      </c>
      <c r="H251" s="119">
        <f t="shared" si="32"/>
        <v>0.29310000000000003</v>
      </c>
      <c r="I251" s="196"/>
      <c r="J251" s="120">
        <f t="shared" si="35"/>
        <v>0</v>
      </c>
      <c r="K251" s="122">
        <f t="shared" si="36"/>
        <v>0</v>
      </c>
      <c r="L251" s="638"/>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c r="AO251" s="72"/>
      <c r="AP251" s="72"/>
      <c r="AQ251" s="72"/>
      <c r="AR251" s="72"/>
      <c r="AS251" s="72"/>
      <c r="AT251" s="72"/>
      <c r="AU251" s="72"/>
      <c r="AV251" s="72"/>
      <c r="AW251" s="72"/>
      <c r="AX251" s="72"/>
      <c r="AY251" s="72"/>
      <c r="AZ251" s="72"/>
      <c r="BA251" s="72"/>
      <c r="BB251" s="72"/>
      <c r="BC251" s="72"/>
      <c r="BD251" s="72"/>
      <c r="BE251" s="72"/>
      <c r="BF251" s="72"/>
      <c r="BG251" s="72"/>
      <c r="BH251" s="72"/>
      <c r="BI251" s="72"/>
      <c r="BJ251" s="72"/>
      <c r="BK251" s="72"/>
      <c r="BL251" s="72"/>
      <c r="BM251" s="72"/>
      <c r="BN251" s="72"/>
      <c r="BO251" s="72"/>
      <c r="BP251" s="72"/>
    </row>
    <row r="252" spans="1:112" s="62" customFormat="1" ht="60" customHeight="1">
      <c r="A252" s="639">
        <v>89366</v>
      </c>
      <c r="B252" s="640" t="s">
        <v>6</v>
      </c>
      <c r="C252" s="640" t="s">
        <v>789</v>
      </c>
      <c r="D252" s="117" t="s">
        <v>461</v>
      </c>
      <c r="E252" s="118" t="s">
        <v>565</v>
      </c>
      <c r="F252" s="640" t="s">
        <v>73</v>
      </c>
      <c r="G252" s="121">
        <v>3</v>
      </c>
      <c r="H252" s="119">
        <f t="shared" si="32"/>
        <v>0.29310000000000003</v>
      </c>
      <c r="I252" s="196"/>
      <c r="J252" s="120">
        <f t="shared" si="35"/>
        <v>0</v>
      </c>
      <c r="K252" s="122">
        <f t="shared" si="36"/>
        <v>0</v>
      </c>
      <c r="L252" s="638"/>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c r="BJ252" s="72"/>
      <c r="BK252" s="72"/>
      <c r="BL252" s="72"/>
      <c r="BM252" s="72"/>
      <c r="BN252" s="72"/>
      <c r="BO252" s="72"/>
      <c r="BP252" s="72"/>
    </row>
    <row r="253" spans="1:112" s="62" customFormat="1" ht="60" customHeight="1">
      <c r="A253" s="639">
        <v>90373</v>
      </c>
      <c r="B253" s="640" t="s">
        <v>6</v>
      </c>
      <c r="C253" s="640" t="s">
        <v>789</v>
      </c>
      <c r="D253" s="117" t="s">
        <v>462</v>
      </c>
      <c r="E253" s="118" t="s">
        <v>566</v>
      </c>
      <c r="F253" s="640" t="s">
        <v>73</v>
      </c>
      <c r="G253" s="121">
        <v>2</v>
      </c>
      <c r="H253" s="119">
        <f t="shared" si="32"/>
        <v>0.29310000000000003</v>
      </c>
      <c r="I253" s="196"/>
      <c r="J253" s="120">
        <f t="shared" si="35"/>
        <v>0</v>
      </c>
      <c r="K253" s="122">
        <f t="shared" si="36"/>
        <v>0</v>
      </c>
      <c r="L253" s="638"/>
      <c r="M253" s="72"/>
      <c r="N253" s="72"/>
      <c r="O253" s="72"/>
      <c r="P253" s="72"/>
      <c r="Q253" s="72"/>
      <c r="R253" s="72"/>
      <c r="S253" s="72"/>
      <c r="T253" s="72"/>
      <c r="U253" s="72"/>
      <c r="V253" s="72"/>
      <c r="W253" s="72"/>
      <c r="X253" s="72"/>
      <c r="Y253" s="72"/>
      <c r="Z253" s="72"/>
      <c r="AA253" s="72"/>
      <c r="AB253" s="72"/>
      <c r="AC253" s="72"/>
      <c r="AD253" s="72"/>
      <c r="AE253" s="72"/>
      <c r="AF253" s="72"/>
      <c r="AG253" s="72"/>
      <c r="AH253" s="72"/>
      <c r="AI253" s="72"/>
      <c r="AJ253" s="72"/>
      <c r="AK253" s="72"/>
      <c r="AL253" s="72"/>
      <c r="AM253" s="72"/>
      <c r="AN253" s="72"/>
      <c r="AO253" s="72"/>
      <c r="AP253" s="72"/>
      <c r="AQ253" s="72"/>
      <c r="AR253" s="72"/>
      <c r="AS253" s="72"/>
      <c r="AT253" s="72"/>
      <c r="AU253" s="72"/>
      <c r="AV253" s="72"/>
      <c r="AW253" s="72"/>
      <c r="AX253" s="72"/>
      <c r="AY253" s="72"/>
      <c r="AZ253" s="72"/>
      <c r="BA253" s="72"/>
      <c r="BB253" s="72"/>
      <c r="BC253" s="72"/>
      <c r="BD253" s="72"/>
      <c r="BE253" s="72"/>
      <c r="BF253" s="72"/>
      <c r="BG253" s="72"/>
      <c r="BH253" s="72"/>
      <c r="BI253" s="72"/>
      <c r="BJ253" s="72"/>
      <c r="BK253" s="72"/>
      <c r="BL253" s="72"/>
      <c r="BM253" s="72"/>
      <c r="BN253" s="72"/>
      <c r="BO253" s="72"/>
      <c r="BP253" s="72"/>
    </row>
    <row r="254" spans="1:112" s="108" customFormat="1" ht="60" customHeight="1">
      <c r="A254" s="639">
        <v>99635</v>
      </c>
      <c r="B254" s="640" t="s">
        <v>6</v>
      </c>
      <c r="C254" s="640" t="s">
        <v>789</v>
      </c>
      <c r="D254" s="117" t="s">
        <v>463</v>
      </c>
      <c r="E254" s="118" t="s">
        <v>336</v>
      </c>
      <c r="F254" s="640" t="s">
        <v>73</v>
      </c>
      <c r="G254" s="121">
        <v>2</v>
      </c>
      <c r="H254" s="119">
        <f t="shared" si="32"/>
        <v>0.29310000000000003</v>
      </c>
      <c r="I254" s="196"/>
      <c r="J254" s="120">
        <f t="shared" si="35"/>
        <v>0</v>
      </c>
      <c r="K254" s="122">
        <f t="shared" si="36"/>
        <v>0</v>
      </c>
      <c r="L254" s="497"/>
      <c r="M254" s="105"/>
      <c r="N254" s="106"/>
      <c r="O254" s="104"/>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5"/>
      <c r="AL254" s="105"/>
      <c r="AM254" s="105"/>
      <c r="AN254" s="105"/>
      <c r="AO254" s="105"/>
      <c r="AP254" s="105"/>
      <c r="AQ254" s="105"/>
      <c r="AR254" s="105"/>
      <c r="AS254" s="105"/>
      <c r="AT254" s="105"/>
      <c r="AU254" s="105"/>
      <c r="AV254" s="105"/>
      <c r="AW254" s="105"/>
      <c r="AX254" s="105"/>
      <c r="AY254" s="105"/>
      <c r="AZ254" s="105"/>
      <c r="BA254" s="105"/>
      <c r="BB254" s="105"/>
      <c r="BC254" s="105"/>
      <c r="BD254" s="105"/>
      <c r="BE254" s="105"/>
      <c r="BF254" s="105"/>
      <c r="BG254" s="105"/>
      <c r="BH254" s="105"/>
      <c r="BI254" s="105"/>
      <c r="BJ254" s="105"/>
      <c r="BK254" s="105"/>
      <c r="BL254" s="105"/>
      <c r="BM254" s="105"/>
      <c r="BN254" s="105"/>
      <c r="BO254" s="105"/>
      <c r="BP254" s="105"/>
      <c r="BQ254" s="107"/>
      <c r="BR254" s="107"/>
      <c r="BS254" s="107"/>
      <c r="BT254" s="107"/>
      <c r="BU254" s="107"/>
      <c r="BV254" s="107"/>
      <c r="BW254" s="107"/>
      <c r="BX254" s="107"/>
      <c r="BY254" s="107"/>
      <c r="BZ254" s="107"/>
      <c r="CA254" s="107"/>
      <c r="CB254" s="107"/>
      <c r="CC254" s="107"/>
      <c r="CD254" s="107"/>
      <c r="CE254" s="107"/>
      <c r="CF254" s="107"/>
      <c r="CG254" s="107"/>
      <c r="CH254" s="107"/>
      <c r="CI254" s="107"/>
      <c r="CJ254" s="107"/>
      <c r="CK254" s="107"/>
      <c r="CL254" s="107"/>
      <c r="CM254" s="107"/>
      <c r="CN254" s="107"/>
      <c r="CO254" s="107"/>
      <c r="CP254" s="107"/>
      <c r="CQ254" s="107"/>
      <c r="CR254" s="107"/>
      <c r="CS254" s="107"/>
      <c r="CT254" s="107"/>
      <c r="CU254" s="107"/>
      <c r="CV254" s="107"/>
      <c r="CW254" s="107"/>
      <c r="CX254" s="107"/>
      <c r="CY254" s="107"/>
      <c r="CZ254" s="107"/>
      <c r="DA254" s="107"/>
      <c r="DB254" s="107"/>
      <c r="DC254" s="107"/>
      <c r="DD254" s="107"/>
      <c r="DE254" s="107"/>
      <c r="DF254" s="107"/>
      <c r="DG254" s="107"/>
      <c r="DH254" s="107"/>
    </row>
    <row r="255" spans="1:112" s="62" customFormat="1">
      <c r="A255" s="96"/>
      <c r="B255" s="97"/>
      <c r="C255" s="97"/>
      <c r="D255" s="98"/>
      <c r="E255" s="99"/>
      <c r="F255" s="100"/>
      <c r="G255" s="101"/>
      <c r="H255" s="102"/>
      <c r="I255" s="698" t="s">
        <v>9</v>
      </c>
      <c r="J255" s="698"/>
      <c r="K255" s="103">
        <f>SUM(K228:K254)</f>
        <v>0</v>
      </c>
      <c r="L255" s="638"/>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c r="AO255" s="72"/>
      <c r="AP255" s="72"/>
      <c r="AQ255" s="72"/>
      <c r="AR255" s="72"/>
      <c r="AS255" s="72"/>
      <c r="AT255" s="72"/>
      <c r="AU255" s="72"/>
      <c r="AV255" s="72"/>
      <c r="AW255" s="72"/>
      <c r="AX255" s="72"/>
      <c r="AY255" s="72"/>
      <c r="AZ255" s="72"/>
      <c r="BA255" s="72"/>
      <c r="BB255" s="72"/>
      <c r="BC255" s="72"/>
      <c r="BD255" s="72"/>
      <c r="BE255" s="72"/>
      <c r="BF255" s="72"/>
      <c r="BG255" s="72"/>
      <c r="BH255" s="72"/>
      <c r="BI255" s="72"/>
      <c r="BJ255" s="72"/>
      <c r="BK255" s="72"/>
      <c r="BL255" s="72"/>
      <c r="BM255" s="72"/>
      <c r="BN255" s="72"/>
      <c r="BO255" s="72"/>
      <c r="BP255" s="72"/>
    </row>
    <row r="256" spans="1:112" s="62" customFormat="1">
      <c r="A256" s="74"/>
      <c r="B256" s="75"/>
      <c r="C256" s="76"/>
      <c r="D256" s="77">
        <v>16</v>
      </c>
      <c r="E256" s="78" t="s">
        <v>577</v>
      </c>
      <c r="F256" s="79"/>
      <c r="G256" s="80"/>
      <c r="H256" s="81"/>
      <c r="I256" s="82"/>
      <c r="J256" s="83"/>
      <c r="K256" s="84"/>
      <c r="L256" s="638"/>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c r="AO256" s="72"/>
      <c r="AP256" s="72"/>
      <c r="AQ256" s="72"/>
      <c r="AR256" s="72"/>
      <c r="AS256" s="72"/>
      <c r="AT256" s="72"/>
      <c r="AU256" s="72"/>
      <c r="AV256" s="72"/>
      <c r="AW256" s="72"/>
      <c r="AX256" s="72"/>
      <c r="AY256" s="72"/>
      <c r="AZ256" s="72"/>
      <c r="BA256" s="72"/>
      <c r="BB256" s="72"/>
      <c r="BC256" s="72"/>
      <c r="BD256" s="72"/>
      <c r="BE256" s="72"/>
      <c r="BF256" s="72"/>
      <c r="BG256" s="72"/>
      <c r="BH256" s="72"/>
      <c r="BI256" s="72"/>
      <c r="BJ256" s="72"/>
      <c r="BK256" s="72"/>
      <c r="BL256" s="72"/>
      <c r="BM256" s="72"/>
      <c r="BN256" s="72"/>
      <c r="BO256" s="72"/>
      <c r="BP256" s="72"/>
    </row>
    <row r="257" spans="1:112" s="62" customFormat="1" ht="60" customHeight="1">
      <c r="A257" s="639">
        <v>89563</v>
      </c>
      <c r="B257" s="640" t="s">
        <v>6</v>
      </c>
      <c r="C257" s="640" t="s">
        <v>789</v>
      </c>
      <c r="D257" s="117" t="s">
        <v>435</v>
      </c>
      <c r="E257" s="118" t="s">
        <v>576</v>
      </c>
      <c r="F257" s="640" t="s">
        <v>73</v>
      </c>
      <c r="G257" s="121">
        <v>3</v>
      </c>
      <c r="H257" s="119">
        <f>$I$6</f>
        <v>0.29310000000000003</v>
      </c>
      <c r="I257" s="196"/>
      <c r="J257" s="120">
        <f>I257*(1+H257)</f>
        <v>0</v>
      </c>
      <c r="K257" s="122">
        <f>G257*J257</f>
        <v>0</v>
      </c>
      <c r="L257" s="638"/>
      <c r="M257" s="72"/>
      <c r="N257" s="72"/>
      <c r="O257" s="72"/>
      <c r="P257" s="72"/>
      <c r="Q257" s="72"/>
      <c r="R257" s="72"/>
      <c r="S257" s="72"/>
      <c r="T257" s="72"/>
      <c r="U257" s="72"/>
      <c r="V257" s="72"/>
      <c r="W257" s="72"/>
      <c r="X257" s="72"/>
      <c r="Y257" s="72"/>
      <c r="Z257" s="72"/>
      <c r="AA257" s="72"/>
      <c r="AB257" s="72"/>
      <c r="AC257" s="72"/>
      <c r="AD257" s="72"/>
      <c r="AE257" s="72"/>
      <c r="AF257" s="72"/>
      <c r="AG257" s="72"/>
      <c r="AH257" s="72"/>
      <c r="AI257" s="72"/>
      <c r="AJ257" s="72"/>
      <c r="AK257" s="72"/>
      <c r="AL257" s="72"/>
      <c r="AM257" s="72"/>
      <c r="AN257" s="72"/>
      <c r="AO257" s="72"/>
      <c r="AP257" s="72"/>
      <c r="AQ257" s="72"/>
      <c r="AR257" s="72"/>
      <c r="AS257" s="72"/>
      <c r="AT257" s="72"/>
      <c r="AU257" s="72"/>
      <c r="AV257" s="72"/>
      <c r="AW257" s="72"/>
      <c r="AX257" s="72"/>
      <c r="AY257" s="72"/>
      <c r="AZ257" s="72"/>
      <c r="BA257" s="72"/>
      <c r="BB257" s="72"/>
      <c r="BC257" s="72"/>
      <c r="BD257" s="72"/>
      <c r="BE257" s="72"/>
      <c r="BF257" s="72"/>
      <c r="BG257" s="72"/>
      <c r="BH257" s="72"/>
      <c r="BI257" s="72"/>
      <c r="BJ257" s="72"/>
      <c r="BK257" s="72"/>
      <c r="BL257" s="72"/>
      <c r="BM257" s="72"/>
      <c r="BN257" s="72"/>
      <c r="BO257" s="72"/>
      <c r="BP257" s="72"/>
    </row>
    <row r="258" spans="1:112" s="62" customFormat="1" ht="60" customHeight="1">
      <c r="A258" s="639">
        <v>89735</v>
      </c>
      <c r="B258" s="640" t="s">
        <v>6</v>
      </c>
      <c r="C258" s="640" t="s">
        <v>789</v>
      </c>
      <c r="D258" s="117" t="s">
        <v>436</v>
      </c>
      <c r="E258" s="118" t="s">
        <v>574</v>
      </c>
      <c r="F258" s="640" t="s">
        <v>73</v>
      </c>
      <c r="G258" s="121">
        <v>3</v>
      </c>
      <c r="H258" s="119">
        <f>$I$6</f>
        <v>0.29310000000000003</v>
      </c>
      <c r="I258" s="196"/>
      <c r="J258" s="120">
        <f>I258*(1+H258)</f>
        <v>0</v>
      </c>
      <c r="K258" s="122">
        <f>G258*J258</f>
        <v>0</v>
      </c>
      <c r="L258" s="638"/>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2"/>
      <c r="AO258" s="72"/>
      <c r="AP258" s="72"/>
      <c r="AQ258" s="72"/>
      <c r="AR258" s="72"/>
      <c r="AS258" s="72"/>
      <c r="AT258" s="72"/>
      <c r="AU258" s="72"/>
      <c r="AV258" s="72"/>
      <c r="AW258" s="72"/>
      <c r="AX258" s="72"/>
      <c r="AY258" s="72"/>
      <c r="AZ258" s="72"/>
      <c r="BA258" s="72"/>
      <c r="BB258" s="72"/>
      <c r="BC258" s="72"/>
      <c r="BD258" s="72"/>
      <c r="BE258" s="72"/>
      <c r="BF258" s="72"/>
      <c r="BG258" s="72"/>
      <c r="BH258" s="72"/>
      <c r="BI258" s="72"/>
      <c r="BJ258" s="72"/>
      <c r="BK258" s="72"/>
      <c r="BL258" s="72"/>
      <c r="BM258" s="72"/>
      <c r="BN258" s="72"/>
      <c r="BO258" s="72"/>
      <c r="BP258" s="72"/>
    </row>
    <row r="259" spans="1:112" s="62" customFormat="1" ht="60" customHeight="1">
      <c r="A259" s="639">
        <v>89518</v>
      </c>
      <c r="B259" s="640" t="s">
        <v>6</v>
      </c>
      <c r="C259" s="640" t="s">
        <v>789</v>
      </c>
      <c r="D259" s="117" t="s">
        <v>437</v>
      </c>
      <c r="E259" s="118" t="s">
        <v>575</v>
      </c>
      <c r="F259" s="640" t="s">
        <v>73</v>
      </c>
      <c r="G259" s="121">
        <v>3</v>
      </c>
      <c r="H259" s="119">
        <f>$I$6</f>
        <v>0.29310000000000003</v>
      </c>
      <c r="I259" s="196"/>
      <c r="J259" s="120">
        <f>I259*(1+H259)</f>
        <v>0</v>
      </c>
      <c r="K259" s="122">
        <f>G259*J259</f>
        <v>0</v>
      </c>
      <c r="L259" s="638"/>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c r="AT259" s="72"/>
      <c r="AU259" s="72"/>
      <c r="AV259" s="72"/>
      <c r="AW259" s="72"/>
      <c r="AX259" s="72"/>
      <c r="AY259" s="72"/>
      <c r="AZ259" s="72"/>
      <c r="BA259" s="72"/>
      <c r="BB259" s="72"/>
      <c r="BC259" s="72"/>
      <c r="BD259" s="72"/>
      <c r="BE259" s="72"/>
      <c r="BF259" s="72"/>
      <c r="BG259" s="72"/>
      <c r="BH259" s="72"/>
      <c r="BI259" s="72"/>
      <c r="BJ259" s="72"/>
      <c r="BK259" s="72"/>
      <c r="BL259" s="72"/>
      <c r="BM259" s="72"/>
      <c r="BN259" s="72"/>
      <c r="BO259" s="72"/>
      <c r="BP259" s="72"/>
    </row>
    <row r="260" spans="1:112" s="108" customFormat="1" ht="60" customHeight="1">
      <c r="A260" s="639">
        <v>89509</v>
      </c>
      <c r="B260" s="640" t="s">
        <v>6</v>
      </c>
      <c r="C260" s="640" t="s">
        <v>789</v>
      </c>
      <c r="D260" s="117" t="s">
        <v>438</v>
      </c>
      <c r="E260" s="118" t="s">
        <v>581</v>
      </c>
      <c r="F260" s="640" t="s">
        <v>76</v>
      </c>
      <c r="G260" s="121">
        <v>20.74</v>
      </c>
      <c r="H260" s="119">
        <f>$I$6</f>
        <v>0.29310000000000003</v>
      </c>
      <c r="I260" s="196"/>
      <c r="J260" s="120">
        <f>I260*(1+H260)</f>
        <v>0</v>
      </c>
      <c r="K260" s="122">
        <f>G260*J260</f>
        <v>0</v>
      </c>
      <c r="L260" s="497"/>
      <c r="M260" s="105"/>
      <c r="N260" s="106"/>
      <c r="O260" s="104"/>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5"/>
      <c r="AL260" s="105"/>
      <c r="AM260" s="105"/>
      <c r="AN260" s="105"/>
      <c r="AO260" s="105"/>
      <c r="AP260" s="105"/>
      <c r="AQ260" s="105"/>
      <c r="AR260" s="105"/>
      <c r="AS260" s="105"/>
      <c r="AT260" s="105"/>
      <c r="AU260" s="105"/>
      <c r="AV260" s="105"/>
      <c r="AW260" s="105"/>
      <c r="AX260" s="105"/>
      <c r="AY260" s="105"/>
      <c r="AZ260" s="105"/>
      <c r="BA260" s="105"/>
      <c r="BB260" s="105"/>
      <c r="BC260" s="105"/>
      <c r="BD260" s="105"/>
      <c r="BE260" s="105"/>
      <c r="BF260" s="105"/>
      <c r="BG260" s="105"/>
      <c r="BH260" s="105"/>
      <c r="BI260" s="105"/>
      <c r="BJ260" s="105"/>
      <c r="BK260" s="105"/>
      <c r="BL260" s="105"/>
      <c r="BM260" s="105"/>
      <c r="BN260" s="105"/>
      <c r="BO260" s="105"/>
      <c r="BP260" s="105"/>
      <c r="BQ260" s="107"/>
      <c r="BR260" s="107"/>
      <c r="BS260" s="107"/>
      <c r="BT260" s="107"/>
      <c r="BU260" s="107"/>
      <c r="BV260" s="107"/>
      <c r="BW260" s="107"/>
      <c r="BX260" s="107"/>
      <c r="BY260" s="107"/>
      <c r="BZ260" s="107"/>
      <c r="CA260" s="107"/>
      <c r="CB260" s="107"/>
      <c r="CC260" s="107"/>
      <c r="CD260" s="107"/>
      <c r="CE260" s="107"/>
      <c r="CF260" s="107"/>
      <c r="CG260" s="107"/>
      <c r="CH260" s="107"/>
      <c r="CI260" s="107"/>
      <c r="CJ260" s="107"/>
      <c r="CK260" s="107"/>
      <c r="CL260" s="107"/>
      <c r="CM260" s="107"/>
      <c r="CN260" s="107"/>
      <c r="CO260" s="107"/>
      <c r="CP260" s="107"/>
      <c r="CQ260" s="107"/>
      <c r="CR260" s="107"/>
      <c r="CS260" s="107"/>
      <c r="CT260" s="107"/>
      <c r="CU260" s="107"/>
      <c r="CV260" s="107"/>
      <c r="CW260" s="107"/>
      <c r="CX260" s="107"/>
      <c r="CY260" s="107"/>
      <c r="CZ260" s="107"/>
      <c r="DA260" s="107"/>
      <c r="DB260" s="107"/>
      <c r="DC260" s="107"/>
      <c r="DD260" s="107"/>
      <c r="DE260" s="107"/>
      <c r="DF260" s="107"/>
      <c r="DG260" s="107"/>
      <c r="DH260" s="107"/>
    </row>
    <row r="261" spans="1:112" s="62" customFormat="1">
      <c r="A261" s="96"/>
      <c r="B261" s="97"/>
      <c r="C261" s="97"/>
      <c r="D261" s="98"/>
      <c r="E261" s="99"/>
      <c r="F261" s="100"/>
      <c r="G261" s="101"/>
      <c r="H261" s="102"/>
      <c r="I261" s="698" t="s">
        <v>9</v>
      </c>
      <c r="J261" s="698"/>
      <c r="K261" s="103">
        <f>SUBTOTAL(9,K257:K260)</f>
        <v>0</v>
      </c>
      <c r="L261" s="638"/>
      <c r="M261" s="72"/>
      <c r="N261" s="72"/>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c r="AO261" s="72"/>
      <c r="AP261" s="72"/>
      <c r="AQ261" s="72"/>
      <c r="AR261" s="72"/>
      <c r="AS261" s="72"/>
      <c r="AT261" s="72"/>
      <c r="AU261" s="72"/>
      <c r="AV261" s="72"/>
      <c r="AW261" s="72"/>
      <c r="AX261" s="72"/>
      <c r="AY261" s="72"/>
      <c r="AZ261" s="72"/>
      <c r="BA261" s="72"/>
      <c r="BB261" s="72"/>
      <c r="BC261" s="72"/>
      <c r="BD261" s="72"/>
      <c r="BE261" s="72"/>
      <c r="BF261" s="72"/>
      <c r="BG261" s="72"/>
      <c r="BH261" s="72"/>
      <c r="BI261" s="72"/>
      <c r="BJ261" s="72"/>
      <c r="BK261" s="72"/>
      <c r="BL261" s="72"/>
      <c r="BM261" s="72"/>
      <c r="BN261" s="72"/>
      <c r="BO261" s="72"/>
      <c r="BP261" s="72"/>
    </row>
    <row r="262" spans="1:112" s="95" customFormat="1">
      <c r="A262" s="74"/>
      <c r="B262" s="75"/>
      <c r="C262" s="76"/>
      <c r="D262" s="77">
        <v>17</v>
      </c>
      <c r="E262" s="78" t="s">
        <v>353</v>
      </c>
      <c r="F262" s="79"/>
      <c r="G262" s="80"/>
      <c r="H262" s="81"/>
      <c r="I262" s="82"/>
      <c r="J262" s="83"/>
      <c r="K262" s="84"/>
      <c r="L262" s="638"/>
      <c r="M262" s="93"/>
      <c r="N262" s="94"/>
      <c r="O262" s="93"/>
      <c r="P262" s="93"/>
      <c r="Q262" s="93"/>
      <c r="R262" s="93"/>
      <c r="S262" s="93"/>
      <c r="T262" s="93"/>
      <c r="U262" s="93"/>
      <c r="V262" s="93"/>
      <c r="W262" s="93"/>
      <c r="X262" s="93"/>
      <c r="Y262" s="93"/>
      <c r="Z262" s="93"/>
      <c r="AA262" s="93"/>
      <c r="AB262" s="93"/>
      <c r="AC262" s="93"/>
      <c r="AD262" s="93"/>
      <c r="AE262" s="93"/>
      <c r="AF262" s="93"/>
      <c r="AG262" s="93"/>
      <c r="AH262" s="93"/>
      <c r="AI262" s="93"/>
      <c r="AJ262" s="93"/>
      <c r="AK262" s="93"/>
      <c r="AL262" s="93"/>
      <c r="AM262" s="93"/>
      <c r="AN262" s="93"/>
      <c r="AO262" s="93"/>
      <c r="AP262" s="93"/>
      <c r="AQ262" s="93"/>
      <c r="AR262" s="93"/>
      <c r="AS262" s="93"/>
      <c r="AT262" s="93"/>
      <c r="AU262" s="93"/>
      <c r="AV262" s="93"/>
      <c r="AW262" s="93"/>
      <c r="AX262" s="93"/>
      <c r="AY262" s="93"/>
      <c r="AZ262" s="93"/>
      <c r="BA262" s="93"/>
      <c r="BB262" s="93"/>
      <c r="BC262" s="93"/>
      <c r="BD262" s="93"/>
      <c r="BE262" s="93"/>
      <c r="BF262" s="93"/>
      <c r="BG262" s="93"/>
      <c r="BH262" s="93"/>
      <c r="BI262" s="93"/>
      <c r="BJ262" s="93"/>
      <c r="BK262" s="93"/>
      <c r="BL262" s="93"/>
      <c r="BM262" s="93"/>
      <c r="BN262" s="93"/>
      <c r="BO262" s="93"/>
      <c r="BP262" s="93"/>
    </row>
    <row r="263" spans="1:112" s="62" customFormat="1">
      <c r="A263" s="85"/>
      <c r="B263" s="86"/>
      <c r="C263" s="86"/>
      <c r="D263" s="87" t="s">
        <v>167</v>
      </c>
      <c r="E263" s="88" t="s">
        <v>354</v>
      </c>
      <c r="F263" s="89"/>
      <c r="G263" s="90"/>
      <c r="H263" s="87"/>
      <c r="I263" s="91"/>
      <c r="J263" s="89"/>
      <c r="K263" s="92"/>
      <c r="L263" s="638"/>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2"/>
      <c r="AQ263" s="72"/>
      <c r="AR263" s="72"/>
      <c r="AS263" s="72"/>
      <c r="AT263" s="72"/>
      <c r="AU263" s="72"/>
      <c r="AV263" s="72"/>
      <c r="AW263" s="72"/>
      <c r="AX263" s="72"/>
      <c r="AY263" s="72"/>
      <c r="AZ263" s="72"/>
      <c r="BA263" s="72"/>
      <c r="BB263" s="72"/>
      <c r="BC263" s="72"/>
      <c r="BD263" s="72"/>
      <c r="BE263" s="72"/>
      <c r="BF263" s="72"/>
      <c r="BG263" s="72"/>
      <c r="BH263" s="72"/>
      <c r="BI263" s="72"/>
      <c r="BJ263" s="72"/>
      <c r="BK263" s="72"/>
      <c r="BL263" s="72"/>
      <c r="BM263" s="72"/>
      <c r="BN263" s="72"/>
      <c r="BO263" s="72"/>
      <c r="BP263" s="72"/>
    </row>
    <row r="264" spans="1:112" s="62" customFormat="1" ht="60" customHeight="1">
      <c r="A264" s="639">
        <v>98107</v>
      </c>
      <c r="B264" s="640" t="s">
        <v>6</v>
      </c>
      <c r="C264" s="640" t="s">
        <v>789</v>
      </c>
      <c r="D264" s="117" t="s">
        <v>464</v>
      </c>
      <c r="E264" s="118" t="s">
        <v>355</v>
      </c>
      <c r="F264" s="640" t="s">
        <v>73</v>
      </c>
      <c r="G264" s="121">
        <v>1</v>
      </c>
      <c r="H264" s="119">
        <f t="shared" ref="H264:H270" si="37">$I$6</f>
        <v>0.29310000000000003</v>
      </c>
      <c r="I264" s="196"/>
      <c r="J264" s="120">
        <f t="shared" ref="J264:J287" si="38">I264*(1+H264)</f>
        <v>0</v>
      </c>
      <c r="K264" s="122">
        <f t="shared" ref="K264:K287" si="39">G264*J264</f>
        <v>0</v>
      </c>
      <c r="L264" s="638"/>
      <c r="M264" s="72"/>
      <c r="N264" s="72"/>
      <c r="O264" s="72"/>
      <c r="P264" s="72"/>
      <c r="Q264" s="72"/>
      <c r="R264" s="72"/>
      <c r="S264" s="72"/>
      <c r="T264" s="72"/>
      <c r="U264" s="72"/>
      <c r="V264" s="72"/>
      <c r="W264" s="72"/>
      <c r="X264" s="72"/>
      <c r="Y264" s="72"/>
      <c r="Z264" s="72"/>
      <c r="AA264" s="72"/>
      <c r="AB264" s="72"/>
      <c r="AC264" s="72"/>
      <c r="AD264" s="72"/>
      <c r="AE264" s="72"/>
      <c r="AF264" s="72"/>
      <c r="AG264" s="72"/>
      <c r="AH264" s="72"/>
      <c r="AI264" s="72"/>
      <c r="AJ264" s="72"/>
      <c r="AK264" s="72"/>
      <c r="AL264" s="72"/>
      <c r="AM264" s="72"/>
      <c r="AN264" s="72"/>
      <c r="AO264" s="72"/>
      <c r="AP264" s="72"/>
      <c r="AQ264" s="72"/>
      <c r="AR264" s="72"/>
      <c r="AS264" s="72"/>
      <c r="AT264" s="72"/>
      <c r="AU264" s="72"/>
      <c r="AV264" s="72"/>
      <c r="AW264" s="72"/>
      <c r="AX264" s="72"/>
      <c r="AY264" s="72"/>
      <c r="AZ264" s="72"/>
      <c r="BA264" s="72"/>
      <c r="BB264" s="72"/>
      <c r="BC264" s="72"/>
      <c r="BD264" s="72"/>
      <c r="BE264" s="72"/>
      <c r="BF264" s="72"/>
      <c r="BG264" s="72"/>
      <c r="BH264" s="72"/>
      <c r="BI264" s="72"/>
      <c r="BJ264" s="72"/>
      <c r="BK264" s="72"/>
      <c r="BL264" s="72"/>
      <c r="BM264" s="72"/>
      <c r="BN264" s="72"/>
      <c r="BO264" s="72"/>
      <c r="BP264" s="72"/>
    </row>
    <row r="265" spans="1:112" s="62" customFormat="1" ht="60" customHeight="1">
      <c r="A265" s="639">
        <v>97906</v>
      </c>
      <c r="B265" s="640" t="s">
        <v>6</v>
      </c>
      <c r="C265" s="640" t="s">
        <v>789</v>
      </c>
      <c r="D265" s="117" t="s">
        <v>465</v>
      </c>
      <c r="E265" s="118" t="s">
        <v>356</v>
      </c>
      <c r="F265" s="640" t="s">
        <v>73</v>
      </c>
      <c r="G265" s="121">
        <v>1</v>
      </c>
      <c r="H265" s="119">
        <f t="shared" si="37"/>
        <v>0.29310000000000003</v>
      </c>
      <c r="I265" s="196"/>
      <c r="J265" s="120">
        <f t="shared" si="38"/>
        <v>0</v>
      </c>
      <c r="K265" s="122">
        <f t="shared" si="39"/>
        <v>0</v>
      </c>
      <c r="L265" s="638"/>
      <c r="M265" s="72"/>
      <c r="N265" s="72"/>
      <c r="O265" s="72"/>
      <c r="P265" s="72"/>
      <c r="Q265" s="72"/>
      <c r="R265" s="72"/>
      <c r="S265" s="72"/>
      <c r="T265" s="72"/>
      <c r="U265" s="72"/>
      <c r="V265" s="72"/>
      <c r="W265" s="72"/>
      <c r="X265" s="72"/>
      <c r="Y265" s="72"/>
      <c r="Z265" s="72"/>
      <c r="AA265" s="72"/>
      <c r="AB265" s="72"/>
      <c r="AC265" s="72"/>
      <c r="AD265" s="72"/>
      <c r="AE265" s="72"/>
      <c r="AF265" s="72"/>
      <c r="AG265" s="72"/>
      <c r="AH265" s="72"/>
      <c r="AI265" s="72"/>
      <c r="AJ265" s="72"/>
      <c r="AK265" s="72"/>
      <c r="AL265" s="72"/>
      <c r="AM265" s="72"/>
      <c r="AN265" s="72"/>
      <c r="AO265" s="72"/>
      <c r="AP265" s="72"/>
      <c r="AQ265" s="72"/>
      <c r="AR265" s="72"/>
      <c r="AS265" s="72"/>
      <c r="AT265" s="72"/>
      <c r="AU265" s="72"/>
      <c r="AV265" s="72"/>
      <c r="AW265" s="72"/>
      <c r="AX265" s="72"/>
      <c r="AY265" s="72"/>
      <c r="AZ265" s="72"/>
      <c r="BA265" s="72"/>
      <c r="BB265" s="72"/>
      <c r="BC265" s="72"/>
      <c r="BD265" s="72"/>
      <c r="BE265" s="72"/>
      <c r="BF265" s="72"/>
      <c r="BG265" s="72"/>
      <c r="BH265" s="72"/>
      <c r="BI265" s="72"/>
      <c r="BJ265" s="72"/>
      <c r="BK265" s="72"/>
      <c r="BL265" s="72"/>
      <c r="BM265" s="72"/>
      <c r="BN265" s="72"/>
      <c r="BO265" s="72"/>
      <c r="BP265" s="72"/>
    </row>
    <row r="266" spans="1:112" s="62" customFormat="1" ht="60" customHeight="1">
      <c r="A266" s="639">
        <v>89707</v>
      </c>
      <c r="B266" s="640" t="s">
        <v>6</v>
      </c>
      <c r="C266" s="640" t="s">
        <v>789</v>
      </c>
      <c r="D266" s="117" t="s">
        <v>466</v>
      </c>
      <c r="E266" s="118" t="s">
        <v>650</v>
      </c>
      <c r="F266" s="640" t="s">
        <v>73</v>
      </c>
      <c r="G266" s="121">
        <v>2</v>
      </c>
      <c r="H266" s="119">
        <f t="shared" si="37"/>
        <v>0.29310000000000003</v>
      </c>
      <c r="I266" s="196"/>
      <c r="J266" s="120">
        <f t="shared" si="38"/>
        <v>0</v>
      </c>
      <c r="K266" s="122">
        <f t="shared" si="39"/>
        <v>0</v>
      </c>
      <c r="L266" s="638"/>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72"/>
      <c r="AJ266" s="72"/>
      <c r="AK266" s="72"/>
      <c r="AL266" s="72"/>
      <c r="AM266" s="72"/>
      <c r="AN266" s="72"/>
      <c r="AO266" s="72"/>
      <c r="AP266" s="72"/>
      <c r="AQ266" s="72"/>
      <c r="AR266" s="72"/>
      <c r="AS266" s="72"/>
      <c r="AT266" s="72"/>
      <c r="AU266" s="72"/>
      <c r="AV266" s="72"/>
      <c r="AW266" s="72"/>
      <c r="AX266" s="72"/>
      <c r="AY266" s="72"/>
      <c r="AZ266" s="72"/>
      <c r="BA266" s="72"/>
      <c r="BB266" s="72"/>
      <c r="BC266" s="72"/>
      <c r="BD266" s="72"/>
      <c r="BE266" s="72"/>
      <c r="BF266" s="72"/>
      <c r="BG266" s="72"/>
      <c r="BH266" s="72"/>
      <c r="BI266" s="72"/>
      <c r="BJ266" s="72"/>
      <c r="BK266" s="72"/>
      <c r="BL266" s="72"/>
      <c r="BM266" s="72"/>
      <c r="BN266" s="72"/>
      <c r="BO266" s="72"/>
      <c r="BP266" s="72"/>
    </row>
    <row r="267" spans="1:112" s="62" customFormat="1" ht="60" customHeight="1">
      <c r="A267" s="639">
        <v>86883</v>
      </c>
      <c r="B267" s="640" t="s">
        <v>6</v>
      </c>
      <c r="C267" s="640" t="s">
        <v>789</v>
      </c>
      <c r="D267" s="117" t="s">
        <v>467</v>
      </c>
      <c r="E267" s="118" t="s">
        <v>625</v>
      </c>
      <c r="F267" s="640" t="s">
        <v>73</v>
      </c>
      <c r="G267" s="121">
        <v>3</v>
      </c>
      <c r="H267" s="119">
        <f t="shared" si="37"/>
        <v>0.29310000000000003</v>
      </c>
      <c r="I267" s="196"/>
      <c r="J267" s="120">
        <f t="shared" si="38"/>
        <v>0</v>
      </c>
      <c r="K267" s="122">
        <f t="shared" si="39"/>
        <v>0</v>
      </c>
      <c r="L267" s="638"/>
      <c r="M267" s="72"/>
      <c r="N267" s="72"/>
      <c r="O267" s="72"/>
      <c r="P267" s="72"/>
      <c r="Q267" s="72"/>
      <c r="R267" s="72"/>
      <c r="S267" s="72"/>
      <c r="T267" s="72"/>
      <c r="U267" s="72"/>
      <c r="V267" s="72"/>
      <c r="W267" s="72"/>
      <c r="X267" s="72"/>
      <c r="Y267" s="72"/>
      <c r="Z267" s="72"/>
      <c r="AA267" s="72"/>
      <c r="AB267" s="72"/>
      <c r="AC267" s="72"/>
      <c r="AD267" s="72"/>
      <c r="AE267" s="72"/>
      <c r="AF267" s="72"/>
      <c r="AG267" s="72"/>
      <c r="AH267" s="72"/>
      <c r="AI267" s="72"/>
      <c r="AJ267" s="72"/>
      <c r="AK267" s="72"/>
      <c r="AL267" s="72"/>
      <c r="AM267" s="72"/>
      <c r="AN267" s="72"/>
      <c r="AO267" s="72"/>
      <c r="AP267" s="72"/>
      <c r="AQ267" s="72"/>
      <c r="AR267" s="72"/>
      <c r="AS267" s="72"/>
      <c r="AT267" s="72"/>
      <c r="AU267" s="72"/>
      <c r="AV267" s="72"/>
      <c r="AW267" s="72"/>
      <c r="AX267" s="72"/>
      <c r="AY267" s="72"/>
      <c r="AZ267" s="72"/>
      <c r="BA267" s="72"/>
      <c r="BB267" s="72"/>
      <c r="BC267" s="72"/>
      <c r="BD267" s="72"/>
      <c r="BE267" s="72"/>
      <c r="BF267" s="72"/>
      <c r="BG267" s="72"/>
      <c r="BH267" s="72"/>
      <c r="BI267" s="72"/>
      <c r="BJ267" s="72"/>
      <c r="BK267" s="72"/>
      <c r="BL267" s="72"/>
      <c r="BM267" s="72"/>
      <c r="BN267" s="72"/>
      <c r="BO267" s="72"/>
      <c r="BP267" s="72"/>
    </row>
    <row r="268" spans="1:112" s="62" customFormat="1" ht="60" customHeight="1">
      <c r="A268" s="639">
        <v>86882</v>
      </c>
      <c r="B268" s="640" t="s">
        <v>6</v>
      </c>
      <c r="C268" s="640" t="s">
        <v>789</v>
      </c>
      <c r="D268" s="117" t="s">
        <v>468</v>
      </c>
      <c r="E268" s="118" t="s">
        <v>651</v>
      </c>
      <c r="F268" s="640" t="s">
        <v>73</v>
      </c>
      <c r="G268" s="121">
        <v>1</v>
      </c>
      <c r="H268" s="119">
        <f t="shared" si="37"/>
        <v>0.29310000000000003</v>
      </c>
      <c r="I268" s="196"/>
      <c r="J268" s="120">
        <f t="shared" si="38"/>
        <v>0</v>
      </c>
      <c r="K268" s="122">
        <f t="shared" si="39"/>
        <v>0</v>
      </c>
      <c r="L268" s="638"/>
      <c r="M268" s="72"/>
      <c r="N268" s="72"/>
      <c r="O268" s="72"/>
      <c r="P268" s="72"/>
      <c r="Q268" s="72"/>
      <c r="R268" s="72"/>
      <c r="S268" s="72"/>
      <c r="T268" s="72"/>
      <c r="U268" s="72"/>
      <c r="V268" s="72"/>
      <c r="W268" s="72"/>
      <c r="X268" s="72"/>
      <c r="Y268" s="72"/>
      <c r="Z268" s="72"/>
      <c r="AA268" s="72"/>
      <c r="AB268" s="72"/>
      <c r="AC268" s="72"/>
      <c r="AD268" s="72"/>
      <c r="AE268" s="72"/>
      <c r="AF268" s="72"/>
      <c r="AG268" s="72"/>
      <c r="AH268" s="72"/>
      <c r="AI268" s="72"/>
      <c r="AJ268" s="72"/>
      <c r="AK268" s="72"/>
      <c r="AL268" s="72"/>
      <c r="AM268" s="72"/>
      <c r="AN268" s="72"/>
      <c r="AO268" s="72"/>
      <c r="AP268" s="72"/>
      <c r="AQ268" s="72"/>
      <c r="AR268" s="72"/>
      <c r="AS268" s="72"/>
      <c r="AT268" s="72"/>
      <c r="AU268" s="72"/>
      <c r="AV268" s="72"/>
      <c r="AW268" s="72"/>
      <c r="AX268" s="72"/>
      <c r="AY268" s="72"/>
      <c r="AZ268" s="72"/>
      <c r="BA268" s="72"/>
      <c r="BB268" s="72"/>
      <c r="BC268" s="72"/>
      <c r="BD268" s="72"/>
      <c r="BE268" s="72"/>
      <c r="BF268" s="72"/>
      <c r="BG268" s="72"/>
      <c r="BH268" s="72"/>
      <c r="BI268" s="72"/>
      <c r="BJ268" s="72"/>
      <c r="BK268" s="72"/>
      <c r="BL268" s="72"/>
      <c r="BM268" s="72"/>
      <c r="BN268" s="72"/>
      <c r="BO268" s="72"/>
      <c r="BP268" s="72"/>
    </row>
    <row r="269" spans="1:112" s="62" customFormat="1" ht="60" customHeight="1">
      <c r="A269" s="639">
        <v>86878</v>
      </c>
      <c r="B269" s="640" t="s">
        <v>6</v>
      </c>
      <c r="C269" s="640" t="s">
        <v>789</v>
      </c>
      <c r="D269" s="117" t="s">
        <v>469</v>
      </c>
      <c r="E269" s="118" t="s">
        <v>652</v>
      </c>
      <c r="F269" s="640" t="s">
        <v>73</v>
      </c>
      <c r="G269" s="121">
        <v>1</v>
      </c>
      <c r="H269" s="119">
        <f t="shared" si="37"/>
        <v>0.29310000000000003</v>
      </c>
      <c r="I269" s="196"/>
      <c r="J269" s="120">
        <f t="shared" si="38"/>
        <v>0</v>
      </c>
      <c r="K269" s="122">
        <f t="shared" si="39"/>
        <v>0</v>
      </c>
      <c r="L269" s="638"/>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c r="AU269" s="72"/>
      <c r="AV269" s="72"/>
      <c r="AW269" s="72"/>
      <c r="AX269" s="72"/>
      <c r="AY269" s="72"/>
      <c r="AZ269" s="72"/>
      <c r="BA269" s="72"/>
      <c r="BB269" s="72"/>
      <c r="BC269" s="72"/>
      <c r="BD269" s="72"/>
      <c r="BE269" s="72"/>
      <c r="BF269" s="72"/>
      <c r="BG269" s="72"/>
      <c r="BH269" s="72"/>
      <c r="BI269" s="72"/>
      <c r="BJ269" s="72"/>
      <c r="BK269" s="72"/>
      <c r="BL269" s="72"/>
      <c r="BM269" s="72"/>
      <c r="BN269" s="72"/>
      <c r="BO269" s="72"/>
      <c r="BP269" s="72"/>
    </row>
    <row r="270" spans="1:112" s="62" customFormat="1" ht="60" customHeight="1">
      <c r="A270" s="639">
        <v>86879</v>
      </c>
      <c r="B270" s="640" t="s">
        <v>6</v>
      </c>
      <c r="C270" s="640" t="s">
        <v>789</v>
      </c>
      <c r="D270" s="117" t="s">
        <v>470</v>
      </c>
      <c r="E270" s="118" t="s">
        <v>627</v>
      </c>
      <c r="F270" s="640" t="s">
        <v>73</v>
      </c>
      <c r="G270" s="121">
        <v>3</v>
      </c>
      <c r="H270" s="119">
        <f t="shared" si="37"/>
        <v>0.29310000000000003</v>
      </c>
      <c r="I270" s="196"/>
      <c r="J270" s="120">
        <f t="shared" si="38"/>
        <v>0</v>
      </c>
      <c r="K270" s="122">
        <f t="shared" si="39"/>
        <v>0</v>
      </c>
      <c r="L270" s="638"/>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2"/>
      <c r="AO270" s="72"/>
      <c r="AP270" s="72"/>
      <c r="AQ270" s="72"/>
      <c r="AR270" s="72"/>
      <c r="AS270" s="72"/>
      <c r="AT270" s="72"/>
      <c r="AU270" s="72"/>
      <c r="AV270" s="72"/>
      <c r="AW270" s="72"/>
      <c r="AX270" s="72"/>
      <c r="AY270" s="72"/>
      <c r="AZ270" s="72"/>
      <c r="BA270" s="72"/>
      <c r="BB270" s="72"/>
      <c r="BC270" s="72"/>
      <c r="BD270" s="72"/>
      <c r="BE270" s="72"/>
      <c r="BF270" s="72"/>
      <c r="BG270" s="72"/>
      <c r="BH270" s="72"/>
      <c r="BI270" s="72"/>
      <c r="BJ270" s="72"/>
      <c r="BK270" s="72"/>
      <c r="BL270" s="72"/>
      <c r="BM270" s="72"/>
      <c r="BN270" s="72"/>
      <c r="BO270" s="72"/>
      <c r="BP270" s="72"/>
    </row>
    <row r="271" spans="1:112" s="62" customFormat="1" ht="60" customHeight="1">
      <c r="A271" s="639">
        <v>104334</v>
      </c>
      <c r="B271" s="640" t="s">
        <v>6</v>
      </c>
      <c r="C271" s="640" t="s">
        <v>789</v>
      </c>
      <c r="D271" s="117" t="s">
        <v>467</v>
      </c>
      <c r="E271" s="118" t="s">
        <v>822</v>
      </c>
      <c r="F271" s="640" t="s">
        <v>73</v>
      </c>
      <c r="G271" s="121">
        <v>3</v>
      </c>
      <c r="H271" s="119">
        <f>$I$6</f>
        <v>0.29310000000000003</v>
      </c>
      <c r="I271" s="196"/>
      <c r="J271" s="120">
        <f t="shared" si="38"/>
        <v>0</v>
      </c>
      <c r="K271" s="122">
        <f t="shared" si="39"/>
        <v>0</v>
      </c>
      <c r="L271" s="638"/>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c r="AO271" s="72"/>
      <c r="AP271" s="72"/>
      <c r="AQ271" s="72"/>
      <c r="AR271" s="72"/>
      <c r="AS271" s="72"/>
      <c r="AT271" s="72"/>
      <c r="AU271" s="72"/>
      <c r="AV271" s="72"/>
      <c r="AW271" s="72"/>
      <c r="AX271" s="72"/>
      <c r="AY271" s="72"/>
      <c r="AZ271" s="72"/>
      <c r="BA271" s="72"/>
      <c r="BB271" s="72"/>
      <c r="BC271" s="72"/>
      <c r="BD271" s="72"/>
      <c r="BE271" s="72"/>
      <c r="BF271" s="72"/>
      <c r="BG271" s="72"/>
      <c r="BH271" s="72"/>
      <c r="BI271" s="72"/>
      <c r="BJ271" s="72"/>
      <c r="BK271" s="72"/>
      <c r="BL271" s="72"/>
      <c r="BM271" s="72"/>
      <c r="BN271" s="72"/>
      <c r="BO271" s="72"/>
      <c r="BP271" s="72"/>
    </row>
    <row r="272" spans="1:112" s="62" customFormat="1" ht="60" customHeight="1">
      <c r="A272" s="639">
        <v>104331</v>
      </c>
      <c r="B272" s="640" t="s">
        <v>6</v>
      </c>
      <c r="C272" s="640" t="s">
        <v>789</v>
      </c>
      <c r="D272" s="117" t="s">
        <v>468</v>
      </c>
      <c r="E272" s="118" t="s">
        <v>819</v>
      </c>
      <c r="F272" s="640" t="s">
        <v>73</v>
      </c>
      <c r="G272" s="121">
        <v>3</v>
      </c>
      <c r="H272" s="119">
        <f t="shared" ref="H272:H287" si="40">$I$6</f>
        <v>0.29310000000000003</v>
      </c>
      <c r="I272" s="196"/>
      <c r="J272" s="120">
        <f t="shared" si="38"/>
        <v>0</v>
      </c>
      <c r="K272" s="122">
        <f t="shared" si="39"/>
        <v>0</v>
      </c>
      <c r="L272" s="638"/>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row>
    <row r="273" spans="1:68" s="62" customFormat="1" ht="60" customHeight="1">
      <c r="A273" s="639">
        <v>89728</v>
      </c>
      <c r="B273" s="640" t="s">
        <v>6</v>
      </c>
      <c r="C273" s="640" t="s">
        <v>789</v>
      </c>
      <c r="D273" s="117" t="s">
        <v>469</v>
      </c>
      <c r="E273" s="118" t="s">
        <v>820</v>
      </c>
      <c r="F273" s="640" t="s">
        <v>73</v>
      </c>
      <c r="G273" s="121">
        <v>2</v>
      </c>
      <c r="H273" s="119">
        <f t="shared" si="40"/>
        <v>0.29310000000000003</v>
      </c>
      <c r="I273" s="196"/>
      <c r="J273" s="120">
        <f t="shared" si="38"/>
        <v>0</v>
      </c>
      <c r="K273" s="122">
        <f t="shared" si="39"/>
        <v>0</v>
      </c>
      <c r="L273" s="638"/>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row>
    <row r="274" spans="1:68" s="62" customFormat="1" ht="60" customHeight="1">
      <c r="A274" s="639">
        <v>89748</v>
      </c>
      <c r="B274" s="640" t="s">
        <v>6</v>
      </c>
      <c r="C274" s="640" t="s">
        <v>789</v>
      </c>
      <c r="D274" s="117" t="s">
        <v>470</v>
      </c>
      <c r="E274" s="118" t="s">
        <v>821</v>
      </c>
      <c r="F274" s="640" t="s">
        <v>73</v>
      </c>
      <c r="G274" s="121">
        <v>2</v>
      </c>
      <c r="H274" s="119">
        <f t="shared" si="40"/>
        <v>0.29310000000000003</v>
      </c>
      <c r="I274" s="196"/>
      <c r="J274" s="120">
        <f t="shared" si="38"/>
        <v>0</v>
      </c>
      <c r="K274" s="122">
        <f t="shared" si="39"/>
        <v>0</v>
      </c>
      <c r="L274" s="638"/>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row>
    <row r="275" spans="1:68" s="62" customFormat="1" ht="60" customHeight="1">
      <c r="A275" s="639">
        <v>89744</v>
      </c>
      <c r="B275" s="640" t="s">
        <v>6</v>
      </c>
      <c r="C275" s="640" t="s">
        <v>789</v>
      </c>
      <c r="D275" s="117" t="s">
        <v>471</v>
      </c>
      <c r="E275" s="118" t="s">
        <v>427</v>
      </c>
      <c r="F275" s="640" t="s">
        <v>73</v>
      </c>
      <c r="G275" s="121">
        <v>1</v>
      </c>
      <c r="H275" s="119">
        <f t="shared" si="40"/>
        <v>0.29310000000000003</v>
      </c>
      <c r="I275" s="196"/>
      <c r="J275" s="120">
        <f t="shared" si="38"/>
        <v>0</v>
      </c>
      <c r="K275" s="122">
        <f t="shared" si="39"/>
        <v>0</v>
      </c>
      <c r="L275" s="638"/>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row>
    <row r="276" spans="1:68" s="62" customFormat="1" ht="60" customHeight="1">
      <c r="A276" s="639">
        <v>89731</v>
      </c>
      <c r="B276" s="640" t="s">
        <v>6</v>
      </c>
      <c r="C276" s="640" t="s">
        <v>789</v>
      </c>
      <c r="D276" s="117" t="s">
        <v>472</v>
      </c>
      <c r="E276" s="118" t="s">
        <v>358</v>
      </c>
      <c r="F276" s="640" t="s">
        <v>73</v>
      </c>
      <c r="G276" s="121">
        <v>6</v>
      </c>
      <c r="H276" s="119">
        <f t="shared" si="40"/>
        <v>0.29310000000000003</v>
      </c>
      <c r="I276" s="196"/>
      <c r="J276" s="120">
        <f t="shared" si="38"/>
        <v>0</v>
      </c>
      <c r="K276" s="122">
        <f t="shared" si="39"/>
        <v>0</v>
      </c>
      <c r="L276" s="638"/>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row>
    <row r="277" spans="1:68" s="62" customFormat="1" ht="60" customHeight="1">
      <c r="A277" s="639">
        <v>89728</v>
      </c>
      <c r="B277" s="640" t="s">
        <v>6</v>
      </c>
      <c r="C277" s="640" t="s">
        <v>789</v>
      </c>
      <c r="D277" s="117" t="s">
        <v>473</v>
      </c>
      <c r="E277" s="118" t="s">
        <v>357</v>
      </c>
      <c r="F277" s="640" t="s">
        <v>73</v>
      </c>
      <c r="G277" s="121">
        <v>2</v>
      </c>
      <c r="H277" s="119">
        <f t="shared" si="40"/>
        <v>0.29310000000000003</v>
      </c>
      <c r="I277" s="196"/>
      <c r="J277" s="120">
        <f t="shared" si="38"/>
        <v>0</v>
      </c>
      <c r="K277" s="122">
        <f t="shared" si="39"/>
        <v>0</v>
      </c>
      <c r="L277" s="638"/>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row>
    <row r="278" spans="1:68" s="62" customFormat="1" ht="60" customHeight="1">
      <c r="A278" s="639">
        <v>89797</v>
      </c>
      <c r="B278" s="640" t="s">
        <v>6</v>
      </c>
      <c r="C278" s="640" t="s">
        <v>789</v>
      </c>
      <c r="D278" s="117" t="s">
        <v>474</v>
      </c>
      <c r="E278" s="118" t="s">
        <v>359</v>
      </c>
      <c r="F278" s="640" t="s">
        <v>73</v>
      </c>
      <c r="G278" s="121">
        <v>1</v>
      </c>
      <c r="H278" s="119">
        <f t="shared" si="40"/>
        <v>0.29310000000000003</v>
      </c>
      <c r="I278" s="196"/>
      <c r="J278" s="120">
        <f t="shared" si="38"/>
        <v>0</v>
      </c>
      <c r="K278" s="122">
        <f t="shared" si="39"/>
        <v>0</v>
      </c>
      <c r="L278" s="638"/>
      <c r="M278" s="72"/>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c r="AO278" s="72"/>
      <c r="AP278" s="72"/>
      <c r="AQ278" s="72"/>
      <c r="AR278" s="72"/>
      <c r="AS278" s="72"/>
      <c r="AT278" s="72"/>
      <c r="AU278" s="72"/>
      <c r="AV278" s="72"/>
      <c r="AW278" s="72"/>
      <c r="AX278" s="72"/>
      <c r="AY278" s="72"/>
      <c r="AZ278" s="72"/>
      <c r="BA278" s="72"/>
      <c r="BB278" s="72"/>
      <c r="BC278" s="72"/>
      <c r="BD278" s="72"/>
      <c r="BE278" s="72"/>
      <c r="BF278" s="72"/>
      <c r="BG278" s="72"/>
      <c r="BH278" s="72"/>
      <c r="BI278" s="72"/>
      <c r="BJ278" s="72"/>
      <c r="BK278" s="72"/>
      <c r="BL278" s="72"/>
      <c r="BM278" s="72"/>
      <c r="BN278" s="72"/>
      <c r="BO278" s="72"/>
      <c r="BP278" s="72"/>
    </row>
    <row r="279" spans="1:68" s="62" customFormat="1" ht="60" customHeight="1">
      <c r="A279" s="639">
        <v>89692</v>
      </c>
      <c r="B279" s="640" t="s">
        <v>6</v>
      </c>
      <c r="C279" s="640" t="s">
        <v>789</v>
      </c>
      <c r="D279" s="117" t="s">
        <v>475</v>
      </c>
      <c r="E279" s="118" t="s">
        <v>628</v>
      </c>
      <c r="F279" s="640" t="s">
        <v>73</v>
      </c>
      <c r="G279" s="121">
        <v>2</v>
      </c>
      <c r="H279" s="119">
        <f t="shared" si="40"/>
        <v>0.29310000000000003</v>
      </c>
      <c r="I279" s="196"/>
      <c r="J279" s="120">
        <f t="shared" si="38"/>
        <v>0</v>
      </c>
      <c r="K279" s="122">
        <f t="shared" si="39"/>
        <v>0</v>
      </c>
      <c r="L279" s="638"/>
      <c r="M279" s="72"/>
      <c r="N279" s="72"/>
      <c r="O279" s="72"/>
      <c r="P279" s="72"/>
      <c r="Q279" s="72"/>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72"/>
      <c r="AU279" s="72"/>
      <c r="AV279" s="72"/>
      <c r="AW279" s="72"/>
      <c r="AX279" s="72"/>
      <c r="AY279" s="72"/>
      <c r="AZ279" s="72"/>
      <c r="BA279" s="72"/>
      <c r="BB279" s="72"/>
      <c r="BC279" s="72"/>
      <c r="BD279" s="72"/>
      <c r="BE279" s="72"/>
      <c r="BF279" s="72"/>
      <c r="BG279" s="72"/>
      <c r="BH279" s="72"/>
      <c r="BI279" s="72"/>
      <c r="BJ279" s="72"/>
      <c r="BK279" s="72"/>
      <c r="BL279" s="72"/>
      <c r="BM279" s="72"/>
      <c r="BN279" s="72"/>
      <c r="BO279" s="72"/>
      <c r="BP279" s="72"/>
    </row>
    <row r="280" spans="1:68" s="62" customFormat="1" ht="60" customHeight="1">
      <c r="A280" s="639">
        <v>89557</v>
      </c>
      <c r="B280" s="640" t="s">
        <v>6</v>
      </c>
      <c r="C280" s="640" t="s">
        <v>789</v>
      </c>
      <c r="D280" s="117" t="s">
        <v>476</v>
      </c>
      <c r="E280" s="118" t="s">
        <v>629</v>
      </c>
      <c r="F280" s="640" t="s">
        <v>73</v>
      </c>
      <c r="G280" s="121">
        <v>1</v>
      </c>
      <c r="H280" s="119">
        <f t="shared" si="40"/>
        <v>0.29310000000000003</v>
      </c>
      <c r="I280" s="196"/>
      <c r="J280" s="120">
        <f t="shared" si="38"/>
        <v>0</v>
      </c>
      <c r="K280" s="122">
        <f t="shared" si="39"/>
        <v>0</v>
      </c>
      <c r="L280" s="638"/>
      <c r="M280" s="72"/>
      <c r="N280" s="72"/>
      <c r="O280" s="72"/>
      <c r="P280" s="72"/>
      <c r="Q280" s="72"/>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c r="AU280" s="72"/>
      <c r="AV280" s="72"/>
      <c r="AW280" s="72"/>
      <c r="AX280" s="72"/>
      <c r="AY280" s="72"/>
      <c r="AZ280" s="72"/>
      <c r="BA280" s="72"/>
      <c r="BB280" s="72"/>
      <c r="BC280" s="72"/>
      <c r="BD280" s="72"/>
      <c r="BE280" s="72"/>
      <c r="BF280" s="72"/>
      <c r="BG280" s="72"/>
      <c r="BH280" s="72"/>
      <c r="BI280" s="72"/>
      <c r="BJ280" s="72"/>
      <c r="BK280" s="72"/>
      <c r="BL280" s="72"/>
      <c r="BM280" s="72"/>
      <c r="BN280" s="72"/>
      <c r="BO280" s="72"/>
      <c r="BP280" s="72"/>
    </row>
    <row r="281" spans="1:68" s="62" customFormat="1" ht="60" customHeight="1">
      <c r="A281" s="639">
        <v>89714</v>
      </c>
      <c r="B281" s="640" t="s">
        <v>6</v>
      </c>
      <c r="C281" s="640" t="s">
        <v>789</v>
      </c>
      <c r="D281" s="117" t="s">
        <v>477</v>
      </c>
      <c r="E281" s="118" t="s">
        <v>360</v>
      </c>
      <c r="F281" s="640" t="s">
        <v>76</v>
      </c>
      <c r="G281" s="121">
        <v>23.1</v>
      </c>
      <c r="H281" s="119">
        <f t="shared" si="40"/>
        <v>0.29310000000000003</v>
      </c>
      <c r="I281" s="196"/>
      <c r="J281" s="120">
        <f t="shared" si="38"/>
        <v>0</v>
      </c>
      <c r="K281" s="122">
        <f t="shared" si="39"/>
        <v>0</v>
      </c>
      <c r="L281" s="638"/>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2"/>
      <c r="AR281" s="72"/>
      <c r="AS281" s="72"/>
      <c r="AT281" s="72"/>
      <c r="AU281" s="72"/>
      <c r="AV281" s="72"/>
      <c r="AW281" s="72"/>
      <c r="AX281" s="72"/>
      <c r="AY281" s="72"/>
      <c r="AZ281" s="72"/>
      <c r="BA281" s="72"/>
      <c r="BB281" s="72"/>
      <c r="BC281" s="72"/>
      <c r="BD281" s="72"/>
      <c r="BE281" s="72"/>
      <c r="BF281" s="72"/>
      <c r="BG281" s="72"/>
      <c r="BH281" s="72"/>
      <c r="BI281" s="72"/>
      <c r="BJ281" s="72"/>
      <c r="BK281" s="72"/>
      <c r="BL281" s="72"/>
      <c r="BM281" s="72"/>
      <c r="BN281" s="72"/>
      <c r="BO281" s="72"/>
      <c r="BP281" s="72"/>
    </row>
    <row r="282" spans="1:68" s="62" customFormat="1" ht="60" customHeight="1">
      <c r="A282" s="639">
        <v>89712</v>
      </c>
      <c r="B282" s="640" t="s">
        <v>6</v>
      </c>
      <c r="C282" s="640" t="s">
        <v>789</v>
      </c>
      <c r="D282" s="117" t="s">
        <v>478</v>
      </c>
      <c r="E282" s="118" t="s">
        <v>362</v>
      </c>
      <c r="F282" s="640" t="s">
        <v>76</v>
      </c>
      <c r="G282" s="121">
        <v>9.26</v>
      </c>
      <c r="H282" s="119">
        <f t="shared" si="40"/>
        <v>0.29310000000000003</v>
      </c>
      <c r="I282" s="196"/>
      <c r="J282" s="120">
        <f t="shared" si="38"/>
        <v>0</v>
      </c>
      <c r="K282" s="122">
        <f t="shared" si="39"/>
        <v>0</v>
      </c>
      <c r="L282" s="638"/>
      <c r="M282" s="72"/>
      <c r="N282" s="72"/>
      <c r="O282" s="72"/>
      <c r="P282" s="72"/>
      <c r="Q282" s="72"/>
      <c r="R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c r="AO282" s="72"/>
      <c r="AP282" s="72"/>
      <c r="AQ282" s="72"/>
      <c r="AR282" s="72"/>
      <c r="AS282" s="72"/>
      <c r="AT282" s="72"/>
      <c r="AU282" s="72"/>
      <c r="AV282" s="72"/>
      <c r="AW282" s="72"/>
      <c r="AX282" s="72"/>
      <c r="AY282" s="72"/>
      <c r="AZ282" s="72"/>
      <c r="BA282" s="72"/>
      <c r="BB282" s="72"/>
      <c r="BC282" s="72"/>
      <c r="BD282" s="72"/>
      <c r="BE282" s="72"/>
      <c r="BF282" s="72"/>
      <c r="BG282" s="72"/>
      <c r="BH282" s="72"/>
      <c r="BI282" s="72"/>
      <c r="BJ282" s="72"/>
      <c r="BK282" s="72"/>
      <c r="BL282" s="72"/>
      <c r="BM282" s="72"/>
      <c r="BN282" s="72"/>
      <c r="BO282" s="72"/>
      <c r="BP282" s="72"/>
    </row>
    <row r="283" spans="1:68" s="62" customFormat="1" ht="60" customHeight="1">
      <c r="A283" s="639">
        <v>89711</v>
      </c>
      <c r="B283" s="640" t="s">
        <v>6</v>
      </c>
      <c r="C283" s="640" t="s">
        <v>789</v>
      </c>
      <c r="D283" s="117" t="s">
        <v>479</v>
      </c>
      <c r="E283" s="118" t="s">
        <v>361</v>
      </c>
      <c r="F283" s="640" t="s">
        <v>76</v>
      </c>
      <c r="G283" s="121">
        <v>3.84</v>
      </c>
      <c r="H283" s="119">
        <f t="shared" si="40"/>
        <v>0.29310000000000003</v>
      </c>
      <c r="I283" s="196"/>
      <c r="J283" s="120">
        <f t="shared" si="38"/>
        <v>0</v>
      </c>
      <c r="K283" s="122">
        <f t="shared" si="39"/>
        <v>0</v>
      </c>
      <c r="L283" s="638"/>
      <c r="M283" s="72"/>
      <c r="N283" s="72"/>
      <c r="O283" s="72"/>
      <c r="P283" s="72"/>
      <c r="Q283" s="72"/>
      <c r="R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c r="AO283" s="72"/>
      <c r="AP283" s="72"/>
      <c r="AQ283" s="72"/>
      <c r="AR283" s="72"/>
      <c r="AS283" s="72"/>
      <c r="AT283" s="72"/>
      <c r="AU283" s="72"/>
      <c r="AV283" s="72"/>
      <c r="AW283" s="72"/>
      <c r="AX283" s="72"/>
      <c r="AY283" s="72"/>
      <c r="AZ283" s="72"/>
      <c r="BA283" s="72"/>
      <c r="BB283" s="72"/>
      <c r="BC283" s="72"/>
      <c r="BD283" s="72"/>
      <c r="BE283" s="72"/>
      <c r="BF283" s="72"/>
      <c r="BG283" s="72"/>
      <c r="BH283" s="72"/>
      <c r="BI283" s="72"/>
      <c r="BJ283" s="72"/>
      <c r="BK283" s="72"/>
      <c r="BL283" s="72"/>
      <c r="BM283" s="72"/>
      <c r="BN283" s="72"/>
      <c r="BO283" s="72"/>
      <c r="BP283" s="72"/>
    </row>
    <row r="284" spans="1:68" s="62" customFormat="1" ht="60" customHeight="1">
      <c r="A284" s="639">
        <v>89784</v>
      </c>
      <c r="B284" s="640" t="s">
        <v>6</v>
      </c>
      <c r="C284" s="640" t="s">
        <v>789</v>
      </c>
      <c r="D284" s="117" t="s">
        <v>480</v>
      </c>
      <c r="E284" s="118" t="s">
        <v>363</v>
      </c>
      <c r="F284" s="640" t="s">
        <v>73</v>
      </c>
      <c r="G284" s="121">
        <v>2</v>
      </c>
      <c r="H284" s="119">
        <f t="shared" si="40"/>
        <v>0.29310000000000003</v>
      </c>
      <c r="I284" s="196"/>
      <c r="J284" s="120">
        <f t="shared" si="38"/>
        <v>0</v>
      </c>
      <c r="K284" s="122">
        <f t="shared" si="39"/>
        <v>0</v>
      </c>
      <c r="L284" s="638"/>
      <c r="M284" s="72"/>
      <c r="N284" s="72"/>
      <c r="O284" s="72"/>
      <c r="P284" s="72"/>
      <c r="Q284" s="72"/>
      <c r="R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c r="AO284" s="72"/>
      <c r="AP284" s="72"/>
      <c r="AQ284" s="72"/>
      <c r="AR284" s="72"/>
      <c r="AS284" s="72"/>
      <c r="AT284" s="72"/>
      <c r="AU284" s="72"/>
      <c r="AV284" s="72"/>
      <c r="AW284" s="72"/>
      <c r="AX284" s="72"/>
      <c r="AY284" s="72"/>
      <c r="AZ284" s="72"/>
      <c r="BA284" s="72"/>
      <c r="BB284" s="72"/>
      <c r="BC284" s="72"/>
      <c r="BD284" s="72"/>
      <c r="BE284" s="72"/>
      <c r="BF284" s="72"/>
      <c r="BG284" s="72"/>
      <c r="BH284" s="72"/>
      <c r="BI284" s="72"/>
      <c r="BJ284" s="72"/>
      <c r="BK284" s="72"/>
      <c r="BL284" s="72"/>
      <c r="BM284" s="72"/>
      <c r="BN284" s="72"/>
      <c r="BO284" s="72"/>
      <c r="BP284" s="72"/>
    </row>
    <row r="285" spans="1:68" s="62" customFormat="1" ht="60" customHeight="1">
      <c r="A285" s="639">
        <v>89495</v>
      </c>
      <c r="B285" s="640" t="s">
        <v>6</v>
      </c>
      <c r="C285" s="640" t="s">
        <v>789</v>
      </c>
      <c r="D285" s="117" t="s">
        <v>481</v>
      </c>
      <c r="E285" s="118" t="s">
        <v>630</v>
      </c>
      <c r="F285" s="640" t="s">
        <v>73</v>
      </c>
      <c r="G285" s="121">
        <v>2</v>
      </c>
      <c r="H285" s="119">
        <f t="shared" si="40"/>
        <v>0.29310000000000003</v>
      </c>
      <c r="I285" s="196"/>
      <c r="J285" s="120">
        <f t="shared" si="38"/>
        <v>0</v>
      </c>
      <c r="K285" s="122">
        <f t="shared" si="39"/>
        <v>0</v>
      </c>
      <c r="L285" s="638"/>
      <c r="M285" s="72"/>
      <c r="N285" s="72"/>
      <c r="O285" s="72"/>
      <c r="P285" s="72"/>
      <c r="Q285" s="72"/>
      <c r="R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c r="AO285" s="72"/>
      <c r="AP285" s="72"/>
      <c r="AQ285" s="72"/>
      <c r="AR285" s="72"/>
      <c r="AS285" s="72"/>
      <c r="AT285" s="72"/>
      <c r="AU285" s="72"/>
      <c r="AV285" s="72"/>
      <c r="AW285" s="72"/>
      <c r="AX285" s="72"/>
      <c r="AY285" s="72"/>
      <c r="AZ285" s="72"/>
      <c r="BA285" s="72"/>
      <c r="BB285" s="72"/>
      <c r="BC285" s="72"/>
      <c r="BD285" s="72"/>
      <c r="BE285" s="72"/>
      <c r="BF285" s="72"/>
      <c r="BG285" s="72"/>
      <c r="BH285" s="72"/>
      <c r="BI285" s="72"/>
      <c r="BJ285" s="72"/>
      <c r="BK285" s="72"/>
      <c r="BL285" s="72"/>
      <c r="BM285" s="72"/>
      <c r="BN285" s="72"/>
      <c r="BO285" s="72"/>
      <c r="BP285" s="72"/>
    </row>
    <row r="286" spans="1:68" s="62" customFormat="1" ht="60" customHeight="1">
      <c r="A286" s="639">
        <v>98053</v>
      </c>
      <c r="B286" s="640" t="s">
        <v>6</v>
      </c>
      <c r="C286" s="640" t="s">
        <v>789</v>
      </c>
      <c r="D286" s="117" t="s">
        <v>482</v>
      </c>
      <c r="E286" s="118" t="s">
        <v>631</v>
      </c>
      <c r="F286" s="640" t="s">
        <v>73</v>
      </c>
      <c r="G286" s="121">
        <v>1</v>
      </c>
      <c r="H286" s="119">
        <f t="shared" si="40"/>
        <v>0.29310000000000003</v>
      </c>
      <c r="I286" s="196"/>
      <c r="J286" s="120">
        <f t="shared" si="38"/>
        <v>0</v>
      </c>
      <c r="K286" s="122">
        <f t="shared" si="39"/>
        <v>0</v>
      </c>
      <c r="L286" s="638"/>
      <c r="M286" s="72"/>
      <c r="N286" s="72"/>
      <c r="O286" s="72"/>
      <c r="P286" s="72"/>
      <c r="Q286" s="72"/>
      <c r="R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c r="AO286" s="72"/>
      <c r="AP286" s="72"/>
      <c r="AQ286" s="72"/>
      <c r="AR286" s="72"/>
      <c r="AS286" s="72"/>
      <c r="AT286" s="72"/>
      <c r="AU286" s="72"/>
      <c r="AV286" s="72"/>
      <c r="AW286" s="72"/>
      <c r="AX286" s="72"/>
      <c r="AY286" s="72"/>
      <c r="AZ286" s="72"/>
      <c r="BA286" s="72"/>
      <c r="BB286" s="72"/>
      <c r="BC286" s="72"/>
      <c r="BD286" s="72"/>
      <c r="BE286" s="72"/>
      <c r="BF286" s="72"/>
      <c r="BG286" s="72"/>
      <c r="BH286" s="72"/>
      <c r="BI286" s="72"/>
      <c r="BJ286" s="72"/>
      <c r="BK286" s="72"/>
      <c r="BL286" s="72"/>
      <c r="BM286" s="72"/>
      <c r="BN286" s="72"/>
      <c r="BO286" s="72"/>
      <c r="BP286" s="72"/>
    </row>
    <row r="287" spans="1:68" s="95" customFormat="1" ht="60" customHeight="1">
      <c r="A287" s="639">
        <v>98062</v>
      </c>
      <c r="B287" s="640" t="s">
        <v>6</v>
      </c>
      <c r="C287" s="640" t="s">
        <v>789</v>
      </c>
      <c r="D287" s="117" t="s">
        <v>483</v>
      </c>
      <c r="E287" s="118" t="s">
        <v>632</v>
      </c>
      <c r="F287" s="640" t="s">
        <v>73</v>
      </c>
      <c r="G287" s="121">
        <v>1</v>
      </c>
      <c r="H287" s="119">
        <f t="shared" si="40"/>
        <v>0.29310000000000003</v>
      </c>
      <c r="I287" s="196"/>
      <c r="J287" s="120">
        <f t="shared" si="38"/>
        <v>0</v>
      </c>
      <c r="K287" s="122">
        <f t="shared" si="39"/>
        <v>0</v>
      </c>
      <c r="L287" s="638"/>
      <c r="M287" s="93"/>
      <c r="N287" s="94"/>
      <c r="O287" s="93"/>
      <c r="P287" s="93"/>
      <c r="Q287" s="93"/>
      <c r="R287" s="93"/>
      <c r="S287" s="93"/>
      <c r="T287" s="93"/>
      <c r="U287" s="93"/>
      <c r="V287" s="93"/>
      <c r="W287" s="93"/>
      <c r="X287" s="93"/>
      <c r="Y287" s="93"/>
      <c r="Z287" s="93"/>
      <c r="AA287" s="93"/>
      <c r="AB287" s="93"/>
      <c r="AC287" s="93"/>
      <c r="AD287" s="93"/>
      <c r="AE287" s="93"/>
      <c r="AF287" s="93"/>
      <c r="AG287" s="93"/>
      <c r="AH287" s="93"/>
      <c r="AI287" s="93"/>
      <c r="AJ287" s="93"/>
      <c r="AK287" s="93"/>
      <c r="AL287" s="93"/>
      <c r="AM287" s="93"/>
      <c r="AN287" s="93"/>
      <c r="AO287" s="93"/>
      <c r="AP287" s="93"/>
      <c r="AQ287" s="93"/>
      <c r="AR287" s="93"/>
      <c r="AS287" s="93"/>
      <c r="AT287" s="93"/>
      <c r="AU287" s="93"/>
      <c r="AV287" s="93"/>
      <c r="AW287" s="93"/>
      <c r="AX287" s="93"/>
      <c r="AY287" s="93"/>
      <c r="AZ287" s="93"/>
      <c r="BA287" s="93"/>
      <c r="BB287" s="93"/>
      <c r="BC287" s="93"/>
      <c r="BD287" s="93"/>
      <c r="BE287" s="93"/>
      <c r="BF287" s="93"/>
      <c r="BG287" s="93"/>
      <c r="BH287" s="93"/>
      <c r="BI287" s="93"/>
      <c r="BJ287" s="93"/>
      <c r="BK287" s="93"/>
      <c r="BL287" s="93"/>
      <c r="BM287" s="93"/>
      <c r="BN287" s="93"/>
      <c r="BO287" s="93"/>
      <c r="BP287" s="93"/>
    </row>
    <row r="288" spans="1:68" s="62" customFormat="1">
      <c r="A288" s="554"/>
      <c r="B288" s="555"/>
      <c r="C288" s="555"/>
      <c r="D288" s="556" t="s">
        <v>309</v>
      </c>
      <c r="E288" s="557" t="s">
        <v>518</v>
      </c>
      <c r="F288" s="558"/>
      <c r="G288" s="559"/>
      <c r="H288" s="556"/>
      <c r="I288" s="464"/>
      <c r="J288" s="558"/>
      <c r="K288" s="560"/>
      <c r="L288" s="638"/>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c r="BA288" s="72"/>
      <c r="BB288" s="72"/>
      <c r="BC288" s="72"/>
      <c r="BD288" s="72"/>
      <c r="BE288" s="72"/>
      <c r="BF288" s="72"/>
      <c r="BG288" s="72"/>
      <c r="BH288" s="72"/>
      <c r="BI288" s="72"/>
      <c r="BJ288" s="72"/>
      <c r="BK288" s="72"/>
      <c r="BL288" s="72"/>
      <c r="BM288" s="72"/>
      <c r="BN288" s="72"/>
      <c r="BO288" s="72"/>
      <c r="BP288" s="72"/>
    </row>
    <row r="289" spans="1:112" s="62" customFormat="1" ht="60" customHeight="1">
      <c r="A289" s="639">
        <v>104335</v>
      </c>
      <c r="B289" s="640" t="s">
        <v>6</v>
      </c>
      <c r="C289" s="640" t="s">
        <v>789</v>
      </c>
      <c r="D289" s="117" t="s">
        <v>484</v>
      </c>
      <c r="E289" s="118" t="s">
        <v>823</v>
      </c>
      <c r="F289" s="640" t="s">
        <v>73</v>
      </c>
      <c r="G289" s="121">
        <v>2</v>
      </c>
      <c r="H289" s="119">
        <f>$I$6</f>
        <v>0.29310000000000003</v>
      </c>
      <c r="I289" s="196"/>
      <c r="J289" s="120">
        <f>I289*(1+H289)</f>
        <v>0</v>
      </c>
      <c r="K289" s="122">
        <f>G289*J289</f>
        <v>0</v>
      </c>
      <c r="L289" s="638"/>
      <c r="M289" s="72"/>
      <c r="N289" s="72"/>
      <c r="O289" s="72"/>
      <c r="P289" s="72"/>
      <c r="Q289" s="72"/>
      <c r="R289" s="72"/>
      <c r="S289" s="72"/>
      <c r="T289" s="72"/>
      <c r="U289" s="72"/>
      <c r="V289" s="72"/>
      <c r="W289" s="72"/>
      <c r="X289" s="72"/>
      <c r="Y289" s="72"/>
      <c r="Z289" s="72"/>
      <c r="AA289" s="72"/>
      <c r="AB289" s="72"/>
      <c r="AC289" s="72"/>
      <c r="AD289" s="72"/>
      <c r="AE289" s="72"/>
      <c r="AF289" s="72"/>
      <c r="AG289" s="72"/>
      <c r="AH289" s="72"/>
      <c r="AI289" s="72"/>
      <c r="AJ289" s="72"/>
      <c r="AK289" s="72"/>
      <c r="AL289" s="72"/>
      <c r="AM289" s="72"/>
      <c r="AN289" s="72"/>
      <c r="AO289" s="72"/>
      <c r="AP289" s="72"/>
      <c r="AQ289" s="72"/>
      <c r="AR289" s="72"/>
      <c r="AS289" s="72"/>
      <c r="AT289" s="72"/>
      <c r="AU289" s="72"/>
      <c r="AV289" s="72"/>
      <c r="AW289" s="72"/>
      <c r="AX289" s="72"/>
      <c r="AY289" s="72"/>
      <c r="AZ289" s="72"/>
      <c r="BA289" s="72"/>
      <c r="BB289" s="72"/>
      <c r="BC289" s="72"/>
      <c r="BD289" s="72"/>
      <c r="BE289" s="72"/>
      <c r="BF289" s="72"/>
      <c r="BG289" s="72"/>
      <c r="BH289" s="72"/>
      <c r="BI289" s="72"/>
      <c r="BJ289" s="72"/>
      <c r="BK289" s="72"/>
      <c r="BL289" s="72"/>
      <c r="BM289" s="72"/>
      <c r="BN289" s="72"/>
      <c r="BO289" s="72"/>
      <c r="BP289" s="72"/>
    </row>
    <row r="290" spans="1:112" s="62" customFormat="1" ht="60" customHeight="1">
      <c r="A290" s="639">
        <v>89801</v>
      </c>
      <c r="B290" s="640" t="s">
        <v>6</v>
      </c>
      <c r="C290" s="640" t="s">
        <v>789</v>
      </c>
      <c r="D290" s="117" t="s">
        <v>485</v>
      </c>
      <c r="E290" s="118" t="s">
        <v>826</v>
      </c>
      <c r="F290" s="640" t="s">
        <v>73</v>
      </c>
      <c r="G290" s="121">
        <v>2</v>
      </c>
      <c r="H290" s="119">
        <f>$I$6</f>
        <v>0.29310000000000003</v>
      </c>
      <c r="I290" s="196"/>
      <c r="J290" s="120">
        <f>I290*(1+H290)</f>
        <v>0</v>
      </c>
      <c r="K290" s="122">
        <f>G290*J290</f>
        <v>0</v>
      </c>
      <c r="L290" s="638"/>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c r="AO290" s="72"/>
      <c r="AP290" s="72"/>
      <c r="AQ290" s="72"/>
      <c r="AR290" s="72"/>
      <c r="AS290" s="72"/>
      <c r="AT290" s="72"/>
      <c r="AU290" s="72"/>
      <c r="AV290" s="72"/>
      <c r="AW290" s="72"/>
      <c r="AX290" s="72"/>
      <c r="AY290" s="72"/>
      <c r="AZ290" s="72"/>
      <c r="BA290" s="72"/>
      <c r="BB290" s="72"/>
      <c r="BC290" s="72"/>
      <c r="BD290" s="72"/>
      <c r="BE290" s="72"/>
      <c r="BF290" s="72"/>
      <c r="BG290" s="72"/>
      <c r="BH290" s="72"/>
      <c r="BI290" s="72"/>
      <c r="BJ290" s="72"/>
      <c r="BK290" s="72"/>
      <c r="BL290" s="72"/>
      <c r="BM290" s="72"/>
      <c r="BN290" s="72"/>
      <c r="BO290" s="72"/>
      <c r="BP290" s="72"/>
    </row>
    <row r="291" spans="1:112" s="62" customFormat="1" ht="60" customHeight="1">
      <c r="A291" s="639">
        <v>89798</v>
      </c>
      <c r="B291" s="640" t="s">
        <v>6</v>
      </c>
      <c r="C291" s="640" t="s">
        <v>789</v>
      </c>
      <c r="D291" s="117" t="s">
        <v>487</v>
      </c>
      <c r="E291" s="118" t="s">
        <v>825</v>
      </c>
      <c r="F291" s="640" t="s">
        <v>76</v>
      </c>
      <c r="G291" s="121">
        <v>10.64</v>
      </c>
      <c r="H291" s="119">
        <f>$I$6</f>
        <v>0.29310000000000003</v>
      </c>
      <c r="I291" s="196"/>
      <c r="J291" s="120">
        <f>I291*(1+H291)</f>
        <v>0</v>
      </c>
      <c r="K291" s="122">
        <f>G291*J291</f>
        <v>0</v>
      </c>
      <c r="L291" s="638"/>
      <c r="M291" s="72"/>
      <c r="N291" s="72"/>
      <c r="O291" s="72"/>
      <c r="P291" s="72"/>
      <c r="Q291" s="72"/>
      <c r="R291" s="72"/>
      <c r="S291" s="72"/>
      <c r="T291" s="72"/>
      <c r="U291" s="72"/>
      <c r="V291" s="72"/>
      <c r="W291" s="72"/>
      <c r="X291" s="72"/>
      <c r="Y291" s="72"/>
      <c r="Z291" s="72"/>
      <c r="AA291" s="72"/>
      <c r="AB291" s="72"/>
      <c r="AC291" s="72"/>
      <c r="AD291" s="72"/>
      <c r="AE291" s="72"/>
      <c r="AF291" s="72"/>
      <c r="AG291" s="72"/>
      <c r="AH291" s="72"/>
      <c r="AI291" s="72"/>
      <c r="AJ291" s="72"/>
      <c r="AK291" s="72"/>
      <c r="AL291" s="72"/>
      <c r="AM291" s="72"/>
      <c r="AN291" s="72"/>
      <c r="AO291" s="72"/>
      <c r="AP291" s="72"/>
      <c r="AQ291" s="72"/>
      <c r="AR291" s="72"/>
      <c r="AS291" s="72"/>
      <c r="AT291" s="72"/>
      <c r="AU291" s="72"/>
      <c r="AV291" s="72"/>
      <c r="AW291" s="72"/>
      <c r="AX291" s="72"/>
      <c r="AY291" s="72"/>
      <c r="AZ291" s="72"/>
      <c r="BA291" s="72"/>
      <c r="BB291" s="72"/>
      <c r="BC291" s="72"/>
      <c r="BD291" s="72"/>
      <c r="BE291" s="72"/>
      <c r="BF291" s="72"/>
      <c r="BG291" s="72"/>
      <c r="BH291" s="72"/>
      <c r="BI291" s="72"/>
      <c r="BJ291" s="72"/>
      <c r="BK291" s="72"/>
      <c r="BL291" s="72"/>
      <c r="BM291" s="72"/>
      <c r="BN291" s="72"/>
      <c r="BO291" s="72"/>
      <c r="BP291" s="72"/>
    </row>
    <row r="292" spans="1:112" s="62" customFormat="1" ht="60" customHeight="1">
      <c r="A292" s="639">
        <v>89825</v>
      </c>
      <c r="B292" s="640" t="s">
        <v>6</v>
      </c>
      <c r="C292" s="640" t="s">
        <v>789</v>
      </c>
      <c r="D292" s="117" t="s">
        <v>486</v>
      </c>
      <c r="E292" s="118" t="s">
        <v>827</v>
      </c>
      <c r="F292" s="640" t="s">
        <v>73</v>
      </c>
      <c r="G292" s="121">
        <v>2</v>
      </c>
      <c r="H292" s="119">
        <f>$I$6</f>
        <v>0.29310000000000003</v>
      </c>
      <c r="I292" s="196"/>
      <c r="J292" s="120">
        <f>I292*(1+H292)</f>
        <v>0</v>
      </c>
      <c r="K292" s="122">
        <f>G292*J292</f>
        <v>0</v>
      </c>
      <c r="L292" s="638"/>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c r="BJ292" s="72"/>
      <c r="BK292" s="72"/>
      <c r="BL292" s="72"/>
      <c r="BM292" s="72"/>
      <c r="BN292" s="72"/>
      <c r="BO292" s="72"/>
      <c r="BP292" s="72"/>
    </row>
    <row r="293" spans="1:112" s="108" customFormat="1" ht="60" customHeight="1">
      <c r="A293" s="639">
        <v>104348</v>
      </c>
      <c r="B293" s="640" t="s">
        <v>6</v>
      </c>
      <c r="C293" s="640" t="s">
        <v>789</v>
      </c>
      <c r="D293" s="117" t="s">
        <v>484</v>
      </c>
      <c r="E293" s="118" t="s">
        <v>824</v>
      </c>
      <c r="F293" s="640" t="s">
        <v>73</v>
      </c>
      <c r="G293" s="121">
        <v>3</v>
      </c>
      <c r="H293" s="119">
        <f>$I$6</f>
        <v>0.29310000000000003</v>
      </c>
      <c r="I293" s="196"/>
      <c r="J293" s="120">
        <f>I293*(1+H293)</f>
        <v>0</v>
      </c>
      <c r="K293" s="122">
        <f>G293*J293</f>
        <v>0</v>
      </c>
      <c r="L293" s="497"/>
      <c r="M293" s="105"/>
      <c r="N293" s="106"/>
      <c r="O293" s="104"/>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5"/>
      <c r="AL293" s="105"/>
      <c r="AM293" s="105"/>
      <c r="AN293" s="105"/>
      <c r="AO293" s="105"/>
      <c r="AP293" s="105"/>
      <c r="AQ293" s="105"/>
      <c r="AR293" s="105"/>
      <c r="AS293" s="105"/>
      <c r="AT293" s="105"/>
      <c r="AU293" s="105"/>
      <c r="AV293" s="105"/>
      <c r="AW293" s="105"/>
      <c r="AX293" s="105"/>
      <c r="AY293" s="105"/>
      <c r="AZ293" s="105"/>
      <c r="BA293" s="105"/>
      <c r="BB293" s="105"/>
      <c r="BC293" s="105"/>
      <c r="BD293" s="105"/>
      <c r="BE293" s="105"/>
      <c r="BF293" s="105"/>
      <c r="BG293" s="105"/>
      <c r="BH293" s="105"/>
      <c r="BI293" s="105"/>
      <c r="BJ293" s="105"/>
      <c r="BK293" s="105"/>
      <c r="BL293" s="105"/>
      <c r="BM293" s="105"/>
      <c r="BN293" s="105"/>
      <c r="BO293" s="105"/>
      <c r="BP293" s="105"/>
      <c r="BQ293" s="107"/>
      <c r="BR293" s="107"/>
      <c r="BS293" s="107"/>
      <c r="BT293" s="107"/>
      <c r="BU293" s="107"/>
      <c r="BV293" s="107"/>
      <c r="BW293" s="107"/>
      <c r="BX293" s="107"/>
      <c r="BY293" s="107"/>
      <c r="BZ293" s="107"/>
      <c r="CA293" s="107"/>
      <c r="CB293" s="107"/>
      <c r="CC293" s="107"/>
      <c r="CD293" s="107"/>
      <c r="CE293" s="107"/>
      <c r="CF293" s="107"/>
      <c r="CG293" s="107"/>
      <c r="CH293" s="107"/>
      <c r="CI293" s="107"/>
      <c r="CJ293" s="107"/>
      <c r="CK293" s="107"/>
      <c r="CL293" s="107"/>
      <c r="CM293" s="107"/>
      <c r="CN293" s="107"/>
      <c r="CO293" s="107"/>
      <c r="CP293" s="107"/>
      <c r="CQ293" s="107"/>
      <c r="CR293" s="107"/>
      <c r="CS293" s="107"/>
      <c r="CT293" s="107"/>
      <c r="CU293" s="107"/>
      <c r="CV293" s="107"/>
      <c r="CW293" s="107"/>
      <c r="CX293" s="107"/>
      <c r="CY293" s="107"/>
      <c r="CZ293" s="107"/>
      <c r="DA293" s="107"/>
      <c r="DB293" s="107"/>
      <c r="DC293" s="107"/>
      <c r="DD293" s="107"/>
      <c r="DE293" s="107"/>
      <c r="DF293" s="107"/>
      <c r="DG293" s="107"/>
      <c r="DH293" s="107"/>
    </row>
    <row r="294" spans="1:112" s="62" customFormat="1">
      <c r="A294" s="96"/>
      <c r="B294" s="97"/>
      <c r="C294" s="97"/>
      <c r="D294" s="98"/>
      <c r="E294" s="99"/>
      <c r="F294" s="100"/>
      <c r="G294" s="101"/>
      <c r="H294" s="102"/>
      <c r="I294" s="698" t="s">
        <v>9</v>
      </c>
      <c r="J294" s="698"/>
      <c r="K294" s="103">
        <f>SUBTOTAL(9,K263:K293)</f>
        <v>0</v>
      </c>
      <c r="L294" s="638"/>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c r="AT294" s="72"/>
      <c r="AU294" s="72"/>
      <c r="AV294" s="72"/>
      <c r="AW294" s="72"/>
      <c r="AX294" s="72"/>
      <c r="AY294" s="72"/>
      <c r="AZ294" s="72"/>
      <c r="BA294" s="72"/>
      <c r="BB294" s="72"/>
      <c r="BC294" s="72"/>
      <c r="BD294" s="72"/>
      <c r="BE294" s="72"/>
      <c r="BF294" s="72"/>
      <c r="BG294" s="72"/>
      <c r="BH294" s="72"/>
      <c r="BI294" s="72"/>
      <c r="BJ294" s="72"/>
      <c r="BK294" s="72"/>
      <c r="BL294" s="72"/>
      <c r="BM294" s="72"/>
      <c r="BN294" s="72"/>
      <c r="BO294" s="72"/>
      <c r="BP294" s="72"/>
    </row>
    <row r="295" spans="1:112" s="95" customFormat="1">
      <c r="A295" s="74"/>
      <c r="B295" s="75"/>
      <c r="C295" s="76"/>
      <c r="D295" s="77">
        <v>18</v>
      </c>
      <c r="E295" s="78" t="s">
        <v>364</v>
      </c>
      <c r="F295" s="79"/>
      <c r="G295" s="80"/>
      <c r="H295" s="81"/>
      <c r="I295" s="82"/>
      <c r="J295" s="83"/>
      <c r="K295" s="84"/>
      <c r="L295" s="638"/>
      <c r="M295" s="93"/>
      <c r="N295" s="94"/>
      <c r="O295" s="93"/>
      <c r="P295" s="93"/>
      <c r="Q295" s="93"/>
      <c r="R295" s="93"/>
      <c r="S295" s="93"/>
      <c r="T295" s="93"/>
      <c r="U295" s="93"/>
      <c r="V295" s="93"/>
      <c r="W295" s="93"/>
      <c r="X295" s="93"/>
      <c r="Y295" s="93"/>
      <c r="Z295" s="93"/>
      <c r="AA295" s="93"/>
      <c r="AB295" s="93"/>
      <c r="AC295" s="93"/>
      <c r="AD295" s="93"/>
      <c r="AE295" s="93"/>
      <c r="AF295" s="93"/>
      <c r="AG295" s="93"/>
      <c r="AH295" s="93"/>
      <c r="AI295" s="93"/>
      <c r="AJ295" s="93"/>
      <c r="AK295" s="93"/>
      <c r="AL295" s="93"/>
      <c r="AM295" s="93"/>
      <c r="AN295" s="93"/>
      <c r="AO295" s="93"/>
      <c r="AP295" s="93"/>
      <c r="AQ295" s="93"/>
      <c r="AR295" s="93"/>
      <c r="AS295" s="93"/>
      <c r="AT295" s="93"/>
      <c r="AU295" s="93"/>
      <c r="AV295" s="93"/>
      <c r="AW295" s="93"/>
      <c r="AX295" s="93"/>
      <c r="AY295" s="93"/>
      <c r="AZ295" s="93"/>
      <c r="BA295" s="93"/>
      <c r="BB295" s="93"/>
      <c r="BC295" s="93"/>
      <c r="BD295" s="93"/>
      <c r="BE295" s="93"/>
      <c r="BF295" s="93"/>
      <c r="BG295" s="93"/>
      <c r="BH295" s="93"/>
      <c r="BI295" s="93"/>
      <c r="BJ295" s="93"/>
      <c r="BK295" s="93"/>
      <c r="BL295" s="93"/>
      <c r="BM295" s="93"/>
      <c r="BN295" s="93"/>
      <c r="BO295" s="93"/>
      <c r="BP295" s="93"/>
    </row>
    <row r="296" spans="1:112" s="62" customFormat="1">
      <c r="A296" s="85"/>
      <c r="B296" s="86"/>
      <c r="C296" s="86"/>
      <c r="D296" s="87" t="s">
        <v>168</v>
      </c>
      <c r="E296" s="88" t="s">
        <v>365</v>
      </c>
      <c r="F296" s="89"/>
      <c r="G296" s="90"/>
      <c r="H296" s="87"/>
      <c r="I296" s="91"/>
      <c r="J296" s="89"/>
      <c r="K296" s="92"/>
      <c r="L296" s="689"/>
      <c r="M296" s="690"/>
      <c r="N296" s="690"/>
      <c r="O296" s="72"/>
      <c r="P296" s="72"/>
      <c r="Q296" s="72"/>
      <c r="R296" s="72"/>
      <c r="S296" s="72"/>
      <c r="T296" s="72"/>
      <c r="U296" s="72"/>
      <c r="V296" s="72"/>
      <c r="W296" s="72"/>
      <c r="X296" s="72"/>
      <c r="Y296" s="72"/>
      <c r="Z296" s="72"/>
      <c r="AA296" s="72"/>
      <c r="AB296" s="72"/>
      <c r="AC296" s="72"/>
      <c r="AD296" s="72"/>
      <c r="AE296" s="72"/>
      <c r="AF296" s="72"/>
      <c r="AG296" s="72"/>
      <c r="AH296" s="72"/>
      <c r="AI296" s="72"/>
      <c r="AJ296" s="72"/>
      <c r="AK296" s="72"/>
      <c r="AL296" s="72"/>
      <c r="AM296" s="72"/>
      <c r="AN296" s="72"/>
      <c r="AO296" s="72"/>
      <c r="AP296" s="72"/>
      <c r="AQ296" s="72"/>
      <c r="AR296" s="72"/>
      <c r="AS296" s="72"/>
      <c r="AT296" s="72"/>
      <c r="AU296" s="72"/>
      <c r="AV296" s="72"/>
      <c r="AW296" s="72"/>
      <c r="AX296" s="72"/>
      <c r="AY296" s="72"/>
      <c r="AZ296" s="72"/>
      <c r="BA296" s="72"/>
      <c r="BB296" s="72"/>
      <c r="BC296" s="72"/>
      <c r="BD296" s="72"/>
      <c r="BE296" s="72"/>
      <c r="BF296" s="72"/>
      <c r="BG296" s="72"/>
      <c r="BH296" s="72"/>
      <c r="BI296" s="72"/>
      <c r="BJ296" s="72"/>
      <c r="BK296" s="72"/>
      <c r="BL296" s="72"/>
      <c r="BM296" s="72"/>
      <c r="BN296" s="72"/>
      <c r="BO296" s="72"/>
      <c r="BP296" s="72"/>
    </row>
    <row r="297" spans="1:112" s="627" customFormat="1" ht="60" customHeight="1">
      <c r="A297" s="609" t="s">
        <v>1013</v>
      </c>
      <c r="B297" s="610" t="s">
        <v>790</v>
      </c>
      <c r="C297" s="610" t="s">
        <v>789</v>
      </c>
      <c r="D297" s="611" t="s">
        <v>488</v>
      </c>
      <c r="E297" s="612" t="str">
        <f>Composições!A271</f>
        <v>RALO SEMIESFERICO PARA CALHA 100MM (REFERENCIA SINAPI 89743)</v>
      </c>
      <c r="F297" s="610" t="s">
        <v>73</v>
      </c>
      <c r="G297" s="613">
        <v>4</v>
      </c>
      <c r="H297" s="481">
        <f>$I$6</f>
        <v>0.29310000000000003</v>
      </c>
      <c r="I297" s="482">
        <f>Composições!H281</f>
        <v>0</v>
      </c>
      <c r="J297" s="483">
        <f>I297*(1+H297)</f>
        <v>0</v>
      </c>
      <c r="K297" s="484">
        <f>G297*J297</f>
        <v>0</v>
      </c>
      <c r="L297" s="624"/>
      <c r="M297" s="625"/>
      <c r="N297" s="625"/>
      <c r="O297" s="625"/>
      <c r="P297" s="625"/>
      <c r="Q297" s="625"/>
      <c r="R297" s="625"/>
      <c r="S297" s="625"/>
      <c r="T297" s="625"/>
      <c r="U297" s="625"/>
      <c r="V297" s="625"/>
      <c r="W297" s="625"/>
      <c r="X297" s="625"/>
      <c r="Y297" s="625"/>
      <c r="Z297" s="625"/>
      <c r="AA297" s="625"/>
      <c r="AB297" s="625"/>
      <c r="AC297" s="625"/>
      <c r="AD297" s="625"/>
      <c r="AE297" s="625"/>
      <c r="AF297" s="625"/>
      <c r="AG297" s="625"/>
      <c r="AH297" s="625"/>
      <c r="AI297" s="625"/>
      <c r="AJ297" s="625"/>
      <c r="AK297" s="625"/>
      <c r="AL297" s="625"/>
      <c r="AM297" s="625"/>
      <c r="AN297" s="625"/>
      <c r="AO297" s="625"/>
      <c r="AP297" s="625"/>
      <c r="AQ297" s="625"/>
      <c r="AR297" s="625"/>
      <c r="AS297" s="625"/>
      <c r="AT297" s="625"/>
      <c r="AU297" s="625"/>
      <c r="AV297" s="625"/>
      <c r="AW297" s="625"/>
      <c r="AX297" s="625"/>
      <c r="AY297" s="625"/>
      <c r="AZ297" s="625"/>
      <c r="BA297" s="625"/>
      <c r="BB297" s="625"/>
      <c r="BC297" s="625"/>
      <c r="BD297" s="625"/>
      <c r="BE297" s="625"/>
      <c r="BF297" s="625"/>
      <c r="BG297" s="625"/>
      <c r="BH297" s="625"/>
      <c r="BI297" s="625"/>
      <c r="BJ297" s="625"/>
      <c r="BK297" s="625"/>
      <c r="BL297" s="625"/>
      <c r="BM297" s="625"/>
      <c r="BN297" s="625"/>
      <c r="BO297" s="625"/>
      <c r="BP297" s="625"/>
    </row>
    <row r="298" spans="1:112" s="62" customFormat="1" ht="60" customHeight="1">
      <c r="A298" s="639">
        <v>95695</v>
      </c>
      <c r="B298" s="640" t="s">
        <v>6</v>
      </c>
      <c r="C298" s="640" t="s">
        <v>789</v>
      </c>
      <c r="D298" s="117" t="s">
        <v>489</v>
      </c>
      <c r="E298" s="118" t="s">
        <v>579</v>
      </c>
      <c r="F298" s="640" t="s">
        <v>73</v>
      </c>
      <c r="G298" s="121">
        <v>6</v>
      </c>
      <c r="H298" s="119">
        <f>$I$6</f>
        <v>0.29310000000000003</v>
      </c>
      <c r="I298" s="196"/>
      <c r="J298" s="120">
        <f>I298*(1+H298)</f>
        <v>0</v>
      </c>
      <c r="K298" s="122">
        <f>G298*J298</f>
        <v>0</v>
      </c>
      <c r="L298" s="638"/>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c r="AO298" s="72"/>
      <c r="AP298" s="72"/>
      <c r="AQ298" s="72"/>
      <c r="AR298" s="72"/>
      <c r="AS298" s="72"/>
      <c r="AT298" s="72"/>
      <c r="AU298" s="72"/>
      <c r="AV298" s="72"/>
      <c r="AW298" s="72"/>
      <c r="AX298" s="72"/>
      <c r="AY298" s="72"/>
      <c r="AZ298" s="72"/>
      <c r="BA298" s="72"/>
      <c r="BB298" s="72"/>
      <c r="BC298" s="72"/>
      <c r="BD298" s="72"/>
      <c r="BE298" s="72"/>
      <c r="BF298" s="72"/>
      <c r="BG298" s="72"/>
      <c r="BH298" s="72"/>
      <c r="BI298" s="72"/>
      <c r="BJ298" s="72"/>
      <c r="BK298" s="72"/>
      <c r="BL298" s="72"/>
      <c r="BM298" s="72"/>
      <c r="BN298" s="72"/>
      <c r="BO298" s="72"/>
      <c r="BP298" s="72"/>
    </row>
    <row r="299" spans="1:112" s="62" customFormat="1" ht="60" customHeight="1">
      <c r="A299" s="639">
        <v>89567</v>
      </c>
      <c r="B299" s="640" t="s">
        <v>6</v>
      </c>
      <c r="C299" s="640" t="s">
        <v>789</v>
      </c>
      <c r="D299" s="117" t="s">
        <v>490</v>
      </c>
      <c r="E299" s="118" t="s">
        <v>580</v>
      </c>
      <c r="F299" s="640" t="s">
        <v>73</v>
      </c>
      <c r="G299" s="121">
        <v>1</v>
      </c>
      <c r="H299" s="119">
        <f>$I$6</f>
        <v>0.29310000000000003</v>
      </c>
      <c r="I299" s="196"/>
      <c r="J299" s="120">
        <f>I299*(1+H299)</f>
        <v>0</v>
      </c>
      <c r="K299" s="122">
        <f>G299*J299</f>
        <v>0</v>
      </c>
      <c r="L299" s="689"/>
      <c r="M299" s="690"/>
      <c r="N299" s="690"/>
      <c r="O299" s="72"/>
      <c r="P299" s="72"/>
      <c r="Q299" s="72"/>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c r="AT299" s="72"/>
      <c r="AU299" s="72"/>
      <c r="AV299" s="72"/>
      <c r="AW299" s="72"/>
      <c r="AX299" s="72"/>
      <c r="AY299" s="72"/>
      <c r="AZ299" s="72"/>
      <c r="BA299" s="72"/>
      <c r="BB299" s="72"/>
      <c r="BC299" s="72"/>
      <c r="BD299" s="72"/>
      <c r="BE299" s="72"/>
      <c r="BF299" s="72"/>
      <c r="BG299" s="72"/>
      <c r="BH299" s="72"/>
      <c r="BI299" s="72"/>
      <c r="BJ299" s="72"/>
      <c r="BK299" s="72"/>
      <c r="BL299" s="72"/>
      <c r="BM299" s="72"/>
      <c r="BN299" s="72"/>
      <c r="BO299" s="72"/>
      <c r="BP299" s="72"/>
    </row>
    <row r="300" spans="1:112" s="627" customFormat="1" ht="60" customHeight="1">
      <c r="A300" s="609" t="s">
        <v>1015</v>
      </c>
      <c r="B300" s="610" t="s">
        <v>790</v>
      </c>
      <c r="C300" s="610" t="s">
        <v>789</v>
      </c>
      <c r="D300" s="611" t="s">
        <v>491</v>
      </c>
      <c r="E300" s="612" t="str">
        <f>Composições!A284</f>
        <v>JUNÇÃO SIMPLES, PVC, SERIE NORMAL, ESGOTO PREDIAL, DN 100X 50 MM, JUNTA ELÁSTICA, FORNECIDO E INSTALADO EM RAMAL DE DESCARGA OU RAMAL DE ESGOTO SANITÁRIO. (REFERENCIA SINAPI 89743)</v>
      </c>
      <c r="F300" s="610" t="s">
        <v>73</v>
      </c>
      <c r="G300" s="613">
        <v>3</v>
      </c>
      <c r="H300" s="481">
        <f>$I$6</f>
        <v>0.29310000000000003</v>
      </c>
      <c r="I300" s="482">
        <f>Composições!H298</f>
        <v>0</v>
      </c>
      <c r="J300" s="483">
        <f>I300*(1+H300)</f>
        <v>0</v>
      </c>
      <c r="K300" s="484">
        <f>G300*J300</f>
        <v>0</v>
      </c>
      <c r="L300" s="624"/>
      <c r="M300" s="625"/>
      <c r="N300" s="625"/>
      <c r="O300" s="625"/>
      <c r="P300" s="625"/>
      <c r="Q300" s="625"/>
      <c r="R300" s="625"/>
      <c r="S300" s="625"/>
      <c r="T300" s="625"/>
      <c r="U300" s="625"/>
      <c r="V300" s="625"/>
      <c r="W300" s="625"/>
      <c r="X300" s="625"/>
      <c r="Y300" s="625"/>
      <c r="Z300" s="625"/>
      <c r="AA300" s="625"/>
      <c r="AB300" s="625"/>
      <c r="AC300" s="625"/>
      <c r="AD300" s="625"/>
      <c r="AE300" s="625"/>
      <c r="AF300" s="625"/>
      <c r="AG300" s="625"/>
      <c r="AH300" s="625"/>
      <c r="AI300" s="625"/>
      <c r="AJ300" s="625"/>
      <c r="AK300" s="625"/>
      <c r="AL300" s="625"/>
      <c r="AM300" s="625"/>
      <c r="AN300" s="625"/>
      <c r="AO300" s="625"/>
      <c r="AP300" s="625"/>
      <c r="AQ300" s="625"/>
      <c r="AR300" s="625"/>
      <c r="AS300" s="625"/>
      <c r="AT300" s="625"/>
      <c r="AU300" s="625"/>
      <c r="AV300" s="625"/>
      <c r="AW300" s="625"/>
      <c r="AX300" s="625"/>
      <c r="AY300" s="625"/>
      <c r="AZ300" s="625"/>
      <c r="BA300" s="625"/>
      <c r="BB300" s="625"/>
      <c r="BC300" s="625"/>
      <c r="BD300" s="625"/>
      <c r="BE300" s="625"/>
      <c r="BF300" s="625"/>
      <c r="BG300" s="625"/>
      <c r="BH300" s="625"/>
      <c r="BI300" s="625"/>
      <c r="BJ300" s="625"/>
      <c r="BK300" s="625"/>
      <c r="BL300" s="625"/>
      <c r="BM300" s="625"/>
      <c r="BN300" s="625"/>
      <c r="BO300" s="625"/>
      <c r="BP300" s="625"/>
    </row>
    <row r="301" spans="1:112" s="108" customFormat="1" ht="60" customHeight="1">
      <c r="A301" s="639">
        <v>89512</v>
      </c>
      <c r="B301" s="640" t="s">
        <v>6</v>
      </c>
      <c r="C301" s="640" t="s">
        <v>789</v>
      </c>
      <c r="D301" s="117" t="s">
        <v>492</v>
      </c>
      <c r="E301" s="118" t="s">
        <v>366</v>
      </c>
      <c r="F301" s="640" t="s">
        <v>76</v>
      </c>
      <c r="G301" s="121">
        <v>69.69</v>
      </c>
      <c r="H301" s="119">
        <f>$I$6</f>
        <v>0.29310000000000003</v>
      </c>
      <c r="I301" s="196"/>
      <c r="J301" s="120">
        <f>I301*(1+H301)</f>
        <v>0</v>
      </c>
      <c r="K301" s="122">
        <f>G301*J301</f>
        <v>0</v>
      </c>
      <c r="L301" s="497"/>
      <c r="M301" s="105"/>
      <c r="N301" s="106"/>
      <c r="O301" s="104"/>
      <c r="P301" s="105"/>
      <c r="Q301" s="105"/>
      <c r="R301" s="105"/>
      <c r="S301" s="105"/>
      <c r="T301" s="105"/>
      <c r="U301" s="105"/>
      <c r="V301" s="105"/>
      <c r="W301" s="105"/>
      <c r="X301" s="105"/>
      <c r="Y301" s="105"/>
      <c r="Z301" s="105"/>
      <c r="AA301" s="105"/>
      <c r="AB301" s="105"/>
      <c r="AC301" s="105"/>
      <c r="AD301" s="105"/>
      <c r="AE301" s="105"/>
      <c r="AF301" s="105"/>
      <c r="AG301" s="105"/>
      <c r="AH301" s="105"/>
      <c r="AI301" s="105"/>
      <c r="AJ301" s="105"/>
      <c r="AK301" s="105"/>
      <c r="AL301" s="105"/>
      <c r="AM301" s="105"/>
      <c r="AN301" s="105"/>
      <c r="AO301" s="105"/>
      <c r="AP301" s="105"/>
      <c r="AQ301" s="105"/>
      <c r="AR301" s="105"/>
      <c r="AS301" s="105"/>
      <c r="AT301" s="105"/>
      <c r="AU301" s="105"/>
      <c r="AV301" s="105"/>
      <c r="AW301" s="105"/>
      <c r="AX301" s="105"/>
      <c r="AY301" s="105"/>
      <c r="AZ301" s="105"/>
      <c r="BA301" s="105"/>
      <c r="BB301" s="105"/>
      <c r="BC301" s="105"/>
      <c r="BD301" s="105"/>
      <c r="BE301" s="105"/>
      <c r="BF301" s="105"/>
      <c r="BG301" s="105"/>
      <c r="BH301" s="105"/>
      <c r="BI301" s="105"/>
      <c r="BJ301" s="105"/>
      <c r="BK301" s="105"/>
      <c r="BL301" s="105"/>
      <c r="BM301" s="105"/>
      <c r="BN301" s="105"/>
      <c r="BO301" s="105"/>
      <c r="BP301" s="105"/>
      <c r="BQ301" s="107"/>
      <c r="BR301" s="107"/>
      <c r="BS301" s="107"/>
      <c r="BT301" s="107"/>
      <c r="BU301" s="107"/>
      <c r="BV301" s="107"/>
      <c r="BW301" s="107"/>
      <c r="BX301" s="107"/>
      <c r="BY301" s="107"/>
      <c r="BZ301" s="107"/>
      <c r="CA301" s="107"/>
      <c r="CB301" s="107"/>
      <c r="CC301" s="107"/>
      <c r="CD301" s="107"/>
      <c r="CE301" s="107"/>
      <c r="CF301" s="107"/>
      <c r="CG301" s="107"/>
      <c r="CH301" s="107"/>
      <c r="CI301" s="107"/>
      <c r="CJ301" s="107"/>
      <c r="CK301" s="107"/>
      <c r="CL301" s="107"/>
      <c r="CM301" s="107"/>
      <c r="CN301" s="107"/>
      <c r="CO301" s="107"/>
      <c r="CP301" s="107"/>
      <c r="CQ301" s="107"/>
      <c r="CR301" s="107"/>
      <c r="CS301" s="107"/>
      <c r="CT301" s="107"/>
      <c r="CU301" s="107"/>
      <c r="CV301" s="107"/>
      <c r="CW301" s="107"/>
      <c r="CX301" s="107"/>
      <c r="CY301" s="107"/>
      <c r="CZ301" s="107"/>
      <c r="DA301" s="107"/>
      <c r="DB301" s="107"/>
      <c r="DC301" s="107"/>
      <c r="DD301" s="107"/>
      <c r="DE301" s="107"/>
      <c r="DF301" s="107"/>
      <c r="DG301" s="107"/>
      <c r="DH301" s="107"/>
    </row>
    <row r="302" spans="1:112" s="62" customFormat="1">
      <c r="A302" s="96"/>
      <c r="B302" s="97"/>
      <c r="C302" s="97"/>
      <c r="D302" s="98"/>
      <c r="E302" s="99"/>
      <c r="F302" s="100"/>
      <c r="G302" s="101"/>
      <c r="H302" s="102"/>
      <c r="I302" s="698" t="s">
        <v>9</v>
      </c>
      <c r="J302" s="698"/>
      <c r="K302" s="103">
        <f>SUBTOTAL(9,K296:K301)</f>
        <v>0</v>
      </c>
      <c r="L302" s="638"/>
      <c r="M302" s="72"/>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c r="AO302" s="72"/>
      <c r="AP302" s="72"/>
      <c r="AQ302" s="72"/>
      <c r="AR302" s="72"/>
      <c r="AS302" s="72"/>
      <c r="AT302" s="72"/>
      <c r="AU302" s="72"/>
      <c r="AV302" s="72"/>
      <c r="AW302" s="72"/>
      <c r="AX302" s="72"/>
      <c r="AY302" s="72"/>
      <c r="AZ302" s="72"/>
      <c r="BA302" s="72"/>
      <c r="BB302" s="72"/>
      <c r="BC302" s="72"/>
      <c r="BD302" s="72"/>
      <c r="BE302" s="72"/>
      <c r="BF302" s="72"/>
      <c r="BG302" s="72"/>
      <c r="BH302" s="72"/>
      <c r="BI302" s="72"/>
      <c r="BJ302" s="72"/>
      <c r="BK302" s="72"/>
      <c r="BL302" s="72"/>
      <c r="BM302" s="72"/>
      <c r="BN302" s="72"/>
      <c r="BO302" s="72"/>
      <c r="BP302" s="72"/>
    </row>
    <row r="303" spans="1:112" s="62" customFormat="1">
      <c r="A303" s="74"/>
      <c r="B303" s="75"/>
      <c r="C303" s="76"/>
      <c r="D303" s="77">
        <v>19</v>
      </c>
      <c r="E303" s="78" t="s">
        <v>229</v>
      </c>
      <c r="F303" s="79"/>
      <c r="G303" s="80"/>
      <c r="H303" s="81"/>
      <c r="I303" s="82"/>
      <c r="J303" s="83"/>
      <c r="K303" s="84"/>
      <c r="L303" s="638"/>
      <c r="M303" s="72"/>
      <c r="N303" s="72"/>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c r="AO303" s="72"/>
      <c r="AP303" s="72"/>
      <c r="AQ303" s="72"/>
      <c r="AR303" s="72"/>
      <c r="AS303" s="72"/>
      <c r="AT303" s="72"/>
      <c r="AU303" s="72"/>
      <c r="AV303" s="72"/>
      <c r="AW303" s="72"/>
      <c r="AX303" s="72"/>
      <c r="AY303" s="72"/>
      <c r="AZ303" s="72"/>
      <c r="BA303" s="72"/>
      <c r="BB303" s="72"/>
      <c r="BC303" s="72"/>
      <c r="BD303" s="72"/>
      <c r="BE303" s="72"/>
      <c r="BF303" s="72"/>
      <c r="BG303" s="72"/>
      <c r="BH303" s="72"/>
      <c r="BI303" s="72"/>
      <c r="BJ303" s="72"/>
      <c r="BK303" s="72"/>
      <c r="BL303" s="72"/>
      <c r="BM303" s="72"/>
      <c r="BN303" s="72"/>
      <c r="BO303" s="72"/>
      <c r="BP303" s="72"/>
    </row>
    <row r="304" spans="1:112" s="62" customFormat="1" ht="60" customHeight="1">
      <c r="A304" s="639">
        <v>103244</v>
      </c>
      <c r="B304" s="640" t="s">
        <v>6</v>
      </c>
      <c r="C304" s="640" t="s">
        <v>789</v>
      </c>
      <c r="D304" s="117" t="s">
        <v>932</v>
      </c>
      <c r="E304" s="118" t="s">
        <v>586</v>
      </c>
      <c r="F304" s="640" t="s">
        <v>8</v>
      </c>
      <c r="G304" s="121">
        <v>1</v>
      </c>
      <c r="H304" s="119">
        <f>$I$6</f>
        <v>0.29310000000000003</v>
      </c>
      <c r="I304" s="196"/>
      <c r="J304" s="120">
        <f t="shared" ref="J304:J307" si="41">I304*(1+H304)</f>
        <v>0</v>
      </c>
      <c r="K304" s="122">
        <f t="shared" ref="K304:K307" si="42">G304*J304</f>
        <v>0</v>
      </c>
      <c r="L304" s="638"/>
      <c r="M304" s="72"/>
      <c r="N304" s="72"/>
      <c r="O304" s="72"/>
      <c r="P304" s="72"/>
      <c r="Q304" s="72"/>
      <c r="R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c r="AO304" s="72"/>
      <c r="AP304" s="72"/>
      <c r="AQ304" s="72"/>
      <c r="AR304" s="72"/>
      <c r="AS304" s="72"/>
      <c r="AT304" s="72"/>
      <c r="AU304" s="72"/>
      <c r="AV304" s="72"/>
      <c r="AW304" s="72"/>
      <c r="AX304" s="72"/>
      <c r="AY304" s="72"/>
      <c r="AZ304" s="72"/>
      <c r="BA304" s="72"/>
      <c r="BB304" s="72"/>
      <c r="BC304" s="72"/>
      <c r="BD304" s="72"/>
      <c r="BE304" s="72"/>
      <c r="BF304" s="72"/>
      <c r="BG304" s="72"/>
      <c r="BH304" s="72"/>
      <c r="BI304" s="72"/>
      <c r="BJ304" s="72"/>
      <c r="BK304" s="72"/>
      <c r="BL304" s="72"/>
      <c r="BM304" s="72"/>
      <c r="BN304" s="72"/>
      <c r="BO304" s="72"/>
      <c r="BP304" s="72"/>
    </row>
    <row r="305" spans="1:112" s="62" customFormat="1" ht="60" customHeight="1">
      <c r="A305" s="639">
        <v>97328</v>
      </c>
      <c r="B305" s="640" t="s">
        <v>6</v>
      </c>
      <c r="C305" s="640" t="s">
        <v>789</v>
      </c>
      <c r="D305" s="117" t="s">
        <v>493</v>
      </c>
      <c r="E305" s="118" t="s">
        <v>421</v>
      </c>
      <c r="F305" s="640" t="s">
        <v>76</v>
      </c>
      <c r="G305" s="121">
        <v>8.5</v>
      </c>
      <c r="H305" s="119">
        <f>$I$6</f>
        <v>0.29310000000000003</v>
      </c>
      <c r="I305" s="196"/>
      <c r="J305" s="120">
        <f t="shared" si="41"/>
        <v>0</v>
      </c>
      <c r="K305" s="122">
        <f t="shared" si="42"/>
        <v>0</v>
      </c>
      <c r="L305" s="638"/>
      <c r="M305" s="72"/>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c r="AO305" s="72"/>
      <c r="AP305" s="72"/>
      <c r="AQ305" s="72"/>
      <c r="AR305" s="72"/>
      <c r="AS305" s="72"/>
      <c r="AT305" s="72"/>
      <c r="AU305" s="72"/>
      <c r="AV305" s="72"/>
      <c r="AW305" s="72"/>
      <c r="AX305" s="72"/>
      <c r="AY305" s="72"/>
      <c r="AZ305" s="72"/>
      <c r="BA305" s="72"/>
      <c r="BB305" s="72"/>
      <c r="BC305" s="72"/>
      <c r="BD305" s="72"/>
      <c r="BE305" s="72"/>
      <c r="BF305" s="72"/>
      <c r="BG305" s="72"/>
      <c r="BH305" s="72"/>
      <c r="BI305" s="72"/>
      <c r="BJ305" s="72"/>
      <c r="BK305" s="72"/>
      <c r="BL305" s="72"/>
      <c r="BM305" s="72"/>
      <c r="BN305" s="72"/>
      <c r="BO305" s="72"/>
      <c r="BP305" s="72"/>
    </row>
    <row r="306" spans="1:112" s="62" customFormat="1" ht="60" customHeight="1">
      <c r="A306" s="639">
        <v>103251</v>
      </c>
      <c r="B306" s="640" t="s">
        <v>6</v>
      </c>
      <c r="C306" s="640" t="s">
        <v>789</v>
      </c>
      <c r="D306" s="117" t="s">
        <v>494</v>
      </c>
      <c r="E306" s="118" t="s">
        <v>931</v>
      </c>
      <c r="F306" s="640" t="s">
        <v>8</v>
      </c>
      <c r="G306" s="121">
        <v>2</v>
      </c>
      <c r="H306" s="119">
        <f>$I$6</f>
        <v>0.29310000000000003</v>
      </c>
      <c r="I306" s="196"/>
      <c r="J306" s="120">
        <f t="shared" si="41"/>
        <v>0</v>
      </c>
      <c r="K306" s="122">
        <f t="shared" si="42"/>
        <v>0</v>
      </c>
      <c r="L306" s="638"/>
      <c r="M306" s="72"/>
      <c r="N306" s="72"/>
      <c r="O306" s="72"/>
      <c r="P306" s="72"/>
      <c r="Q306" s="72"/>
      <c r="R306" s="72"/>
      <c r="S306" s="72"/>
      <c r="T306" s="72"/>
      <c r="U306" s="72"/>
      <c r="V306" s="72"/>
      <c r="W306" s="72"/>
      <c r="X306" s="72"/>
      <c r="Y306" s="72"/>
      <c r="Z306" s="72"/>
      <c r="AA306" s="72"/>
      <c r="AB306" s="72"/>
      <c r="AC306" s="72"/>
      <c r="AD306" s="72"/>
      <c r="AE306" s="72"/>
      <c r="AF306" s="72"/>
      <c r="AG306" s="72"/>
      <c r="AH306" s="72"/>
      <c r="AI306" s="72"/>
      <c r="AJ306" s="72"/>
      <c r="AK306" s="72"/>
      <c r="AL306" s="72"/>
      <c r="AM306" s="72"/>
      <c r="AN306" s="72"/>
      <c r="AO306" s="72"/>
      <c r="AP306" s="72"/>
      <c r="AQ306" s="72"/>
      <c r="AR306" s="72"/>
      <c r="AS306" s="72"/>
      <c r="AT306" s="72"/>
      <c r="AU306" s="72"/>
      <c r="AV306" s="72"/>
      <c r="AW306" s="72"/>
      <c r="AX306" s="72"/>
      <c r="AY306" s="72"/>
      <c r="AZ306" s="72"/>
      <c r="BA306" s="72"/>
      <c r="BB306" s="72"/>
      <c r="BC306" s="72"/>
      <c r="BD306" s="72"/>
      <c r="BE306" s="72"/>
      <c r="BF306" s="72"/>
      <c r="BG306" s="72"/>
      <c r="BH306" s="72"/>
      <c r="BI306" s="72"/>
      <c r="BJ306" s="72"/>
      <c r="BK306" s="72"/>
      <c r="BL306" s="72"/>
      <c r="BM306" s="72"/>
      <c r="BN306" s="72"/>
      <c r="BO306" s="72"/>
      <c r="BP306" s="72"/>
    </row>
    <row r="307" spans="1:112" s="486" customFormat="1" ht="60" customHeight="1">
      <c r="A307" s="639">
        <v>97328</v>
      </c>
      <c r="B307" s="640" t="s">
        <v>6</v>
      </c>
      <c r="C307" s="640" t="s">
        <v>789</v>
      </c>
      <c r="D307" s="117" t="s">
        <v>495</v>
      </c>
      <c r="E307" s="118" t="s">
        <v>421</v>
      </c>
      <c r="F307" s="640" t="s">
        <v>76</v>
      </c>
      <c r="G307" s="121">
        <v>24.5</v>
      </c>
      <c r="H307" s="119">
        <f>$I$6</f>
        <v>0.29310000000000003</v>
      </c>
      <c r="I307" s="196"/>
      <c r="J307" s="120">
        <f t="shared" si="41"/>
        <v>0</v>
      </c>
      <c r="K307" s="122">
        <f t="shared" si="42"/>
        <v>0</v>
      </c>
      <c r="L307" s="496"/>
      <c r="M307" s="485"/>
      <c r="N307" s="485"/>
      <c r="O307" s="485"/>
      <c r="P307" s="485"/>
      <c r="Q307" s="485"/>
      <c r="R307" s="485"/>
      <c r="S307" s="485"/>
      <c r="T307" s="485"/>
      <c r="U307" s="485"/>
      <c r="V307" s="485"/>
      <c r="W307" s="485"/>
      <c r="X307" s="485"/>
      <c r="Y307" s="485"/>
      <c r="Z307" s="485"/>
      <c r="AA307" s="485"/>
      <c r="AB307" s="485"/>
      <c r="AC307" s="485"/>
      <c r="AD307" s="485"/>
      <c r="AE307" s="485"/>
      <c r="AF307" s="485"/>
      <c r="AG307" s="485"/>
      <c r="AH307" s="485"/>
      <c r="AI307" s="485"/>
      <c r="AJ307" s="485"/>
      <c r="AK307" s="485"/>
      <c r="AL307" s="485"/>
      <c r="AM307" s="485"/>
      <c r="AN307" s="485"/>
      <c r="AO307" s="485"/>
      <c r="AP307" s="485"/>
      <c r="AQ307" s="485"/>
      <c r="AR307" s="485"/>
      <c r="AS307" s="485"/>
      <c r="AT307" s="485"/>
      <c r="AU307" s="485"/>
      <c r="AV307" s="485"/>
      <c r="AW307" s="485"/>
      <c r="AX307" s="485"/>
      <c r="AY307" s="485"/>
      <c r="AZ307" s="485"/>
      <c r="BA307" s="485"/>
      <c r="BB307" s="485"/>
      <c r="BC307" s="485"/>
      <c r="BD307" s="485"/>
      <c r="BE307" s="485"/>
      <c r="BF307" s="485"/>
      <c r="BG307" s="485"/>
      <c r="BH307" s="485"/>
      <c r="BI307" s="485"/>
      <c r="BJ307" s="485"/>
      <c r="BK307" s="485"/>
      <c r="BL307" s="485"/>
      <c r="BM307" s="485"/>
      <c r="BN307" s="485"/>
      <c r="BO307" s="485"/>
      <c r="BP307" s="485"/>
    </row>
    <row r="308" spans="1:112" s="486" customFormat="1">
      <c r="A308" s="96"/>
      <c r="B308" s="97"/>
      <c r="C308" s="97"/>
      <c r="D308" s="98"/>
      <c r="E308" s="99"/>
      <c r="F308" s="100"/>
      <c r="G308" s="101"/>
      <c r="H308" s="102"/>
      <c r="I308" s="698" t="s">
        <v>9</v>
      </c>
      <c r="J308" s="698"/>
      <c r="K308" s="103">
        <f>SUM(K304:K307)</f>
        <v>0</v>
      </c>
      <c r="L308" s="496"/>
      <c r="M308" s="485"/>
      <c r="N308" s="485"/>
      <c r="O308" s="485"/>
      <c r="P308" s="485"/>
      <c r="Q308" s="485"/>
      <c r="R308" s="485"/>
      <c r="S308" s="485"/>
      <c r="T308" s="485"/>
      <c r="U308" s="485"/>
      <c r="V308" s="485"/>
      <c r="W308" s="485"/>
      <c r="X308" s="485"/>
      <c r="Y308" s="485"/>
      <c r="Z308" s="485"/>
      <c r="AA308" s="485"/>
      <c r="AB308" s="485"/>
      <c r="AC308" s="485"/>
      <c r="AD308" s="485"/>
      <c r="AE308" s="485"/>
      <c r="AF308" s="485"/>
      <c r="AG308" s="485"/>
      <c r="AH308" s="485"/>
      <c r="AI308" s="485"/>
      <c r="AJ308" s="485"/>
      <c r="AK308" s="485"/>
      <c r="AL308" s="485"/>
      <c r="AM308" s="485"/>
      <c r="AN308" s="485"/>
      <c r="AO308" s="485"/>
      <c r="AP308" s="485"/>
      <c r="AQ308" s="485"/>
      <c r="AR308" s="485"/>
      <c r="AS308" s="485"/>
      <c r="AT308" s="485"/>
      <c r="AU308" s="485"/>
      <c r="AV308" s="485"/>
      <c r="AW308" s="485"/>
      <c r="AX308" s="485"/>
      <c r="AY308" s="485"/>
      <c r="AZ308" s="485"/>
      <c r="BA308" s="485"/>
      <c r="BB308" s="485"/>
      <c r="BC308" s="485"/>
      <c r="BD308" s="485"/>
      <c r="BE308" s="485"/>
      <c r="BF308" s="485"/>
      <c r="BG308" s="485"/>
      <c r="BH308" s="485"/>
      <c r="BI308" s="485"/>
      <c r="BJ308" s="485"/>
      <c r="BK308" s="485"/>
      <c r="BL308" s="485"/>
      <c r="BM308" s="485"/>
      <c r="BN308" s="485"/>
      <c r="BO308" s="485"/>
      <c r="BP308" s="485"/>
    </row>
    <row r="309" spans="1:112" s="108" customFormat="1">
      <c r="A309" s="74"/>
      <c r="B309" s="75"/>
      <c r="C309" s="76"/>
      <c r="D309" s="77">
        <v>20</v>
      </c>
      <c r="E309" s="78" t="s">
        <v>289</v>
      </c>
      <c r="F309" s="79"/>
      <c r="G309" s="80"/>
      <c r="H309" s="81"/>
      <c r="I309" s="82"/>
      <c r="J309" s="83"/>
      <c r="K309" s="84"/>
      <c r="L309" s="497"/>
      <c r="M309" s="105"/>
      <c r="N309" s="106"/>
      <c r="O309" s="104"/>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5"/>
      <c r="AL309" s="105"/>
      <c r="AM309" s="105"/>
      <c r="AN309" s="105"/>
      <c r="AO309" s="105"/>
      <c r="AP309" s="105"/>
      <c r="AQ309" s="105"/>
      <c r="AR309" s="105"/>
      <c r="AS309" s="105"/>
      <c r="AT309" s="105"/>
      <c r="AU309" s="105"/>
      <c r="AV309" s="105"/>
      <c r="AW309" s="105"/>
      <c r="AX309" s="105"/>
      <c r="AY309" s="105"/>
      <c r="AZ309" s="105"/>
      <c r="BA309" s="105"/>
      <c r="BB309" s="105"/>
      <c r="BC309" s="105"/>
      <c r="BD309" s="105"/>
      <c r="BE309" s="105"/>
      <c r="BF309" s="105"/>
      <c r="BG309" s="105"/>
      <c r="BH309" s="105"/>
      <c r="BI309" s="105"/>
      <c r="BJ309" s="105"/>
      <c r="BK309" s="105"/>
      <c r="BL309" s="105"/>
      <c r="BM309" s="105"/>
      <c r="BN309" s="105"/>
      <c r="BO309" s="105"/>
      <c r="BP309" s="105"/>
      <c r="BQ309" s="107"/>
      <c r="BR309" s="107"/>
      <c r="BS309" s="107"/>
      <c r="BT309" s="107"/>
      <c r="BU309" s="107"/>
      <c r="BV309" s="107"/>
      <c r="BW309" s="107"/>
      <c r="BX309" s="107"/>
      <c r="BY309" s="107"/>
      <c r="BZ309" s="107"/>
      <c r="CA309" s="107"/>
      <c r="CB309" s="107"/>
      <c r="CC309" s="107"/>
      <c r="CD309" s="107"/>
      <c r="CE309" s="107"/>
      <c r="CF309" s="107"/>
      <c r="CG309" s="107"/>
      <c r="CH309" s="107"/>
      <c r="CI309" s="107"/>
      <c r="CJ309" s="107"/>
      <c r="CK309" s="107"/>
      <c r="CL309" s="107"/>
      <c r="CM309" s="107"/>
      <c r="CN309" s="107"/>
      <c r="CO309" s="107"/>
      <c r="CP309" s="107"/>
      <c r="CQ309" s="107"/>
      <c r="CR309" s="107"/>
      <c r="CS309" s="107"/>
      <c r="CT309" s="107"/>
      <c r="CU309" s="107"/>
      <c r="CV309" s="107"/>
      <c r="CW309" s="107"/>
      <c r="CX309" s="107"/>
      <c r="CY309" s="107"/>
      <c r="CZ309" s="107"/>
      <c r="DA309" s="107"/>
      <c r="DB309" s="107"/>
      <c r="DC309" s="107"/>
      <c r="DD309" s="107"/>
      <c r="DE309" s="107"/>
      <c r="DF309" s="107"/>
      <c r="DG309" s="107"/>
      <c r="DH309" s="107"/>
    </row>
    <row r="310" spans="1:112" s="627" customFormat="1" ht="60" customHeight="1">
      <c r="A310" s="609" t="s">
        <v>1026</v>
      </c>
      <c r="B310" s="610" t="s">
        <v>790</v>
      </c>
      <c r="C310" s="610" t="s">
        <v>789</v>
      </c>
      <c r="D310" s="611" t="s">
        <v>496</v>
      </c>
      <c r="E310" s="612" t="str">
        <f>Composições!A301</f>
        <v>CANTONEIRA ALUMINIO ABAS IGUAIS 2 ", E = 1/4 ", PARA PROTECAO DE QUINA DE PAREDESANITÁRIO. (REFERENCIA SINAPI 89743)</v>
      </c>
      <c r="F310" s="610" t="s">
        <v>76</v>
      </c>
      <c r="G310" s="613">
        <v>12.8</v>
      </c>
      <c r="H310" s="481">
        <f>$I$6</f>
        <v>0.29310000000000003</v>
      </c>
      <c r="I310" s="482">
        <f>Composições!H309</f>
        <v>0</v>
      </c>
      <c r="J310" s="483">
        <f>I310*(1+H310)</f>
        <v>0</v>
      </c>
      <c r="K310" s="484">
        <f>G310*J310</f>
        <v>0</v>
      </c>
      <c r="L310" s="624"/>
      <c r="M310" s="625"/>
      <c r="N310" s="625"/>
      <c r="O310" s="625"/>
      <c r="P310" s="625"/>
      <c r="Q310" s="625"/>
      <c r="R310" s="625"/>
      <c r="S310" s="625"/>
      <c r="T310" s="625"/>
      <c r="U310" s="625"/>
      <c r="V310" s="625"/>
      <c r="W310" s="625"/>
      <c r="X310" s="625"/>
      <c r="Y310" s="625"/>
      <c r="Z310" s="625"/>
      <c r="AA310" s="625"/>
      <c r="AB310" s="625"/>
      <c r="AC310" s="625"/>
      <c r="AD310" s="625"/>
      <c r="AE310" s="625"/>
      <c r="AF310" s="625"/>
      <c r="AG310" s="625"/>
      <c r="AH310" s="625"/>
      <c r="AI310" s="625"/>
      <c r="AJ310" s="625"/>
      <c r="AK310" s="625"/>
      <c r="AL310" s="625"/>
      <c r="AM310" s="625"/>
      <c r="AN310" s="625"/>
      <c r="AO310" s="625"/>
      <c r="AP310" s="625"/>
      <c r="AQ310" s="625"/>
      <c r="AR310" s="625"/>
      <c r="AS310" s="625"/>
      <c r="AT310" s="625"/>
      <c r="AU310" s="625"/>
      <c r="AV310" s="625"/>
      <c r="AW310" s="625"/>
      <c r="AX310" s="625"/>
      <c r="AY310" s="625"/>
      <c r="AZ310" s="625"/>
      <c r="BA310" s="625"/>
      <c r="BB310" s="625"/>
      <c r="BC310" s="625"/>
      <c r="BD310" s="625"/>
      <c r="BE310" s="625"/>
      <c r="BF310" s="625"/>
      <c r="BG310" s="625"/>
      <c r="BH310" s="625"/>
      <c r="BI310" s="625"/>
      <c r="BJ310" s="625"/>
      <c r="BK310" s="625"/>
      <c r="BL310" s="625"/>
      <c r="BM310" s="625"/>
      <c r="BN310" s="625"/>
      <c r="BO310" s="625"/>
      <c r="BP310" s="625"/>
    </row>
    <row r="311" spans="1:112" s="62" customFormat="1">
      <c r="A311" s="96"/>
      <c r="B311" s="97"/>
      <c r="C311" s="97"/>
      <c r="D311" s="98"/>
      <c r="E311" s="99"/>
      <c r="F311" s="100"/>
      <c r="G311" s="101"/>
      <c r="H311" s="102"/>
      <c r="I311" s="698" t="s">
        <v>9</v>
      </c>
      <c r="J311" s="698"/>
      <c r="K311" s="103">
        <f>SUM(K310:K310)</f>
        <v>0</v>
      </c>
      <c r="L311" s="689"/>
      <c r="M311" s="690"/>
      <c r="N311" s="690"/>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c r="AU311" s="72"/>
      <c r="AV311" s="72"/>
      <c r="AW311" s="72"/>
      <c r="AX311" s="72"/>
      <c r="AY311" s="72"/>
      <c r="AZ311" s="72"/>
      <c r="BA311" s="72"/>
      <c r="BB311" s="72"/>
      <c r="BC311" s="72"/>
      <c r="BD311" s="72"/>
      <c r="BE311" s="72"/>
      <c r="BF311" s="72"/>
      <c r="BG311" s="72"/>
      <c r="BH311" s="72"/>
      <c r="BI311" s="72"/>
      <c r="BJ311" s="72"/>
      <c r="BK311" s="72"/>
      <c r="BL311" s="72"/>
      <c r="BM311" s="72"/>
      <c r="BN311" s="72"/>
      <c r="BO311" s="72"/>
      <c r="BP311" s="72"/>
    </row>
    <row r="312" spans="1:112" s="108" customFormat="1">
      <c r="A312" s="74"/>
      <c r="B312" s="75"/>
      <c r="C312" s="76"/>
      <c r="D312" s="77">
        <v>21</v>
      </c>
      <c r="E312" s="78" t="s">
        <v>403</v>
      </c>
      <c r="F312" s="79"/>
      <c r="G312" s="80"/>
      <c r="H312" s="81"/>
      <c r="I312" s="82"/>
      <c r="J312" s="83"/>
      <c r="K312" s="84"/>
      <c r="L312" s="497"/>
      <c r="M312" s="105"/>
      <c r="N312" s="106"/>
      <c r="O312" s="104"/>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5"/>
      <c r="AL312" s="105"/>
      <c r="AM312" s="105"/>
      <c r="AN312" s="105"/>
      <c r="AO312" s="105"/>
      <c r="AP312" s="105"/>
      <c r="AQ312" s="105"/>
      <c r="AR312" s="105"/>
      <c r="AS312" s="105"/>
      <c r="AT312" s="105"/>
      <c r="AU312" s="105"/>
      <c r="AV312" s="105"/>
      <c r="AW312" s="105"/>
      <c r="AX312" s="105"/>
      <c r="AY312" s="105"/>
      <c r="AZ312" s="105"/>
      <c r="BA312" s="105"/>
      <c r="BB312" s="105"/>
      <c r="BC312" s="105"/>
      <c r="BD312" s="105"/>
      <c r="BE312" s="105"/>
      <c r="BF312" s="105"/>
      <c r="BG312" s="105"/>
      <c r="BH312" s="105"/>
      <c r="BI312" s="105"/>
      <c r="BJ312" s="105"/>
      <c r="BK312" s="105"/>
      <c r="BL312" s="105"/>
      <c r="BM312" s="105"/>
      <c r="BN312" s="105"/>
      <c r="BO312" s="105"/>
      <c r="BP312" s="105"/>
      <c r="BQ312" s="107"/>
      <c r="BR312" s="107"/>
      <c r="BS312" s="107"/>
      <c r="BT312" s="107"/>
      <c r="BU312" s="107"/>
      <c r="BV312" s="107"/>
      <c r="BW312" s="107"/>
      <c r="BX312" s="107"/>
      <c r="BY312" s="107"/>
      <c r="BZ312" s="107"/>
      <c r="CA312" s="107"/>
      <c r="CB312" s="107"/>
      <c r="CC312" s="107"/>
      <c r="CD312" s="107"/>
      <c r="CE312" s="107"/>
      <c r="CF312" s="107"/>
      <c r="CG312" s="107"/>
      <c r="CH312" s="107"/>
      <c r="CI312" s="107"/>
      <c r="CJ312" s="107"/>
      <c r="CK312" s="107"/>
      <c r="CL312" s="107"/>
      <c r="CM312" s="107"/>
      <c r="CN312" s="107"/>
      <c r="CO312" s="107"/>
      <c r="CP312" s="107"/>
      <c r="CQ312" s="107"/>
      <c r="CR312" s="107"/>
      <c r="CS312" s="107"/>
      <c r="CT312" s="107"/>
      <c r="CU312" s="107"/>
      <c r="CV312" s="107"/>
      <c r="CW312" s="107"/>
      <c r="CX312" s="107"/>
      <c r="CY312" s="107"/>
      <c r="CZ312" s="107"/>
      <c r="DA312" s="107"/>
      <c r="DB312" s="107"/>
      <c r="DC312" s="107"/>
      <c r="DD312" s="107"/>
      <c r="DE312" s="107"/>
      <c r="DF312" s="107"/>
      <c r="DG312" s="107"/>
      <c r="DH312" s="107"/>
    </row>
    <row r="313" spans="1:112" s="62" customFormat="1" ht="60" customHeight="1">
      <c r="A313" s="639">
        <v>96624</v>
      </c>
      <c r="B313" s="640" t="s">
        <v>6</v>
      </c>
      <c r="C313" s="640" t="s">
        <v>789</v>
      </c>
      <c r="D313" s="117" t="s">
        <v>621</v>
      </c>
      <c r="E313" s="118" t="s">
        <v>653</v>
      </c>
      <c r="F313" s="640" t="s">
        <v>77</v>
      </c>
      <c r="G313" s="121">
        <v>4.2</v>
      </c>
      <c r="H313" s="119">
        <f t="shared" ref="H313:H319" si="43">$I$6</f>
        <v>0.29310000000000003</v>
      </c>
      <c r="I313" s="196"/>
      <c r="J313" s="120">
        <f t="shared" ref="J313:J319" si="44">I313*(1+H313)</f>
        <v>0</v>
      </c>
      <c r="K313" s="122">
        <f t="shared" ref="K313:K319" si="45">G313*J313</f>
        <v>0</v>
      </c>
      <c r="L313" s="638"/>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c r="BA313" s="72"/>
      <c r="BB313" s="72"/>
      <c r="BC313" s="72"/>
      <c r="BD313" s="72"/>
      <c r="BE313" s="72"/>
      <c r="BF313" s="72"/>
      <c r="BG313" s="72"/>
      <c r="BH313" s="72"/>
      <c r="BI313" s="72"/>
      <c r="BJ313" s="72"/>
      <c r="BK313" s="72"/>
      <c r="BL313" s="72"/>
      <c r="BM313" s="72"/>
      <c r="BN313" s="72"/>
      <c r="BO313" s="72"/>
      <c r="BP313" s="72"/>
    </row>
    <row r="314" spans="1:112" s="62" customFormat="1" ht="60" customHeight="1">
      <c r="A314" s="476">
        <v>92398</v>
      </c>
      <c r="B314" s="477" t="s">
        <v>6</v>
      </c>
      <c r="C314" s="477" t="s">
        <v>789</v>
      </c>
      <c r="D314" s="117" t="s">
        <v>622</v>
      </c>
      <c r="E314" s="118" t="s">
        <v>969</v>
      </c>
      <c r="F314" s="477" t="s">
        <v>78</v>
      </c>
      <c r="G314" s="121">
        <f>'Memória de Calculo'!D251</f>
        <v>47.82</v>
      </c>
      <c r="H314" s="479">
        <f t="shared" si="43"/>
        <v>0.29310000000000003</v>
      </c>
      <c r="I314" s="480"/>
      <c r="J314" s="120">
        <f t="shared" si="44"/>
        <v>0</v>
      </c>
      <c r="K314" s="122">
        <f t="shared" si="45"/>
        <v>0</v>
      </c>
      <c r="L314" s="638"/>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c r="AP314" s="72"/>
      <c r="AQ314" s="72"/>
      <c r="AR314" s="72"/>
      <c r="AS314" s="72"/>
      <c r="AT314" s="72"/>
      <c r="AU314" s="72"/>
      <c r="AV314" s="72"/>
      <c r="AW314" s="72"/>
      <c r="AX314" s="72"/>
      <c r="AY314" s="72"/>
      <c r="AZ314" s="72"/>
      <c r="BA314" s="72"/>
      <c r="BB314" s="72"/>
      <c r="BC314" s="72"/>
      <c r="BD314" s="72"/>
      <c r="BE314" s="72"/>
      <c r="BF314" s="72"/>
      <c r="BG314" s="72"/>
      <c r="BH314" s="72"/>
      <c r="BI314" s="72"/>
      <c r="BJ314" s="72"/>
      <c r="BK314" s="72"/>
      <c r="BL314" s="72"/>
      <c r="BM314" s="72"/>
      <c r="BN314" s="72"/>
      <c r="BO314" s="72"/>
      <c r="BP314" s="72"/>
    </row>
    <row r="315" spans="1:112" s="62" customFormat="1" ht="60" customHeight="1">
      <c r="A315" s="888" t="s">
        <v>1056</v>
      </c>
      <c r="B315" s="889" t="s">
        <v>790</v>
      </c>
      <c r="C315" s="889" t="s">
        <v>789</v>
      </c>
      <c r="D315" s="890" t="s">
        <v>623</v>
      </c>
      <c r="E315" s="891" t="str">
        <f>Composições!A312</f>
        <v>FORNECIMENTO E INSTALAÇÃO DE PISO PODOTÁTIL, EM CONCRETO, 25x25CM, DIRECIONAL/ALERTA</v>
      </c>
      <c r="F315" s="889" t="s">
        <v>78</v>
      </c>
      <c r="G315" s="613">
        <v>3.5</v>
      </c>
      <c r="H315" s="481">
        <f t="shared" si="43"/>
        <v>0.29310000000000003</v>
      </c>
      <c r="I315" s="482">
        <f>Composições!H323</f>
        <v>0</v>
      </c>
      <c r="J315" s="483">
        <f t="shared" si="44"/>
        <v>0</v>
      </c>
      <c r="K315" s="484">
        <f t="shared" si="45"/>
        <v>0</v>
      </c>
      <c r="L315" s="499"/>
      <c r="M315" s="109"/>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09"/>
      <c r="AL315" s="109"/>
      <c r="AM315" s="109"/>
      <c r="AN315" s="109"/>
      <c r="AO315" s="109"/>
      <c r="AP315" s="109"/>
      <c r="AQ315" s="109"/>
      <c r="AR315" s="109"/>
      <c r="AS315" s="109"/>
      <c r="AT315" s="109"/>
      <c r="AU315" s="109"/>
      <c r="AV315" s="109"/>
      <c r="AW315" s="109"/>
      <c r="AX315" s="109"/>
      <c r="AY315" s="109"/>
      <c r="AZ315" s="109"/>
      <c r="BA315" s="109"/>
      <c r="BB315" s="109"/>
      <c r="BC315" s="109"/>
      <c r="BD315" s="109"/>
      <c r="BE315" s="109"/>
      <c r="BF315" s="109"/>
      <c r="BG315" s="109"/>
      <c r="BH315" s="109"/>
      <c r="BI315" s="109"/>
      <c r="BJ315" s="109"/>
      <c r="BK315" s="109"/>
      <c r="BL315" s="109"/>
      <c r="BM315" s="109"/>
      <c r="BN315" s="109"/>
      <c r="BO315" s="109"/>
      <c r="BP315" s="109"/>
    </row>
    <row r="316" spans="1:112" s="486" customFormat="1" ht="60" customHeight="1">
      <c r="A316" s="476">
        <v>98524</v>
      </c>
      <c r="B316" s="477" t="s">
        <v>6</v>
      </c>
      <c r="C316" s="477" t="s">
        <v>789</v>
      </c>
      <c r="D316" s="117" t="s">
        <v>624</v>
      </c>
      <c r="E316" s="118" t="s">
        <v>967</v>
      </c>
      <c r="F316" s="477" t="s">
        <v>78</v>
      </c>
      <c r="G316" s="121">
        <v>80.81</v>
      </c>
      <c r="H316" s="479">
        <f t="shared" si="43"/>
        <v>0.29310000000000003</v>
      </c>
      <c r="I316" s="480"/>
      <c r="J316" s="120">
        <f t="shared" si="44"/>
        <v>0</v>
      </c>
      <c r="K316" s="122">
        <f t="shared" si="45"/>
        <v>0</v>
      </c>
      <c r="L316" s="496"/>
      <c r="M316" s="485"/>
      <c r="N316" s="485"/>
      <c r="O316" s="485"/>
      <c r="P316" s="485"/>
      <c r="Q316" s="485"/>
      <c r="R316" s="485"/>
      <c r="S316" s="485"/>
      <c r="T316" s="485"/>
      <c r="U316" s="485"/>
      <c r="V316" s="485"/>
      <c r="W316" s="485"/>
      <c r="X316" s="485"/>
      <c r="Y316" s="485"/>
      <c r="Z316" s="485"/>
      <c r="AA316" s="485"/>
      <c r="AB316" s="485"/>
      <c r="AC316" s="485"/>
      <c r="AD316" s="485"/>
      <c r="AE316" s="485"/>
      <c r="AF316" s="485"/>
      <c r="AG316" s="485"/>
      <c r="AH316" s="485"/>
      <c r="AI316" s="485"/>
      <c r="AJ316" s="485"/>
      <c r="AK316" s="485"/>
      <c r="AL316" s="485"/>
      <c r="AM316" s="485"/>
      <c r="AN316" s="485"/>
      <c r="AO316" s="485"/>
      <c r="AP316" s="485"/>
      <c r="AQ316" s="485"/>
      <c r="AR316" s="485"/>
      <c r="AS316" s="485"/>
      <c r="AT316" s="485"/>
      <c r="AU316" s="485"/>
      <c r="AV316" s="485"/>
      <c r="AW316" s="485"/>
      <c r="AX316" s="485"/>
      <c r="AY316" s="485"/>
      <c r="AZ316" s="485"/>
      <c r="BA316" s="485"/>
      <c r="BB316" s="485"/>
      <c r="BC316" s="485"/>
      <c r="BD316" s="485"/>
      <c r="BE316" s="485"/>
      <c r="BF316" s="485"/>
      <c r="BG316" s="485"/>
      <c r="BH316" s="485"/>
      <c r="BI316" s="485"/>
      <c r="BJ316" s="485"/>
      <c r="BK316" s="485"/>
      <c r="BL316" s="485"/>
      <c r="BM316" s="485"/>
      <c r="BN316" s="485"/>
      <c r="BO316" s="485"/>
      <c r="BP316" s="485"/>
    </row>
    <row r="317" spans="1:112" s="486" customFormat="1" ht="60" customHeight="1">
      <c r="A317" s="476">
        <v>98520</v>
      </c>
      <c r="B317" s="477" t="s">
        <v>6</v>
      </c>
      <c r="C317" s="477" t="s">
        <v>789</v>
      </c>
      <c r="D317" s="117" t="s">
        <v>964</v>
      </c>
      <c r="E317" s="118" t="s">
        <v>968</v>
      </c>
      <c r="F317" s="477" t="s">
        <v>78</v>
      </c>
      <c r="G317" s="121">
        <v>19.66</v>
      </c>
      <c r="H317" s="479">
        <f t="shared" si="43"/>
        <v>0.29310000000000003</v>
      </c>
      <c r="I317" s="480"/>
      <c r="J317" s="120">
        <f t="shared" si="44"/>
        <v>0</v>
      </c>
      <c r="K317" s="122">
        <f t="shared" si="45"/>
        <v>0</v>
      </c>
      <c r="L317" s="496"/>
      <c r="M317" s="485"/>
      <c r="N317" s="485"/>
      <c r="O317" s="485"/>
      <c r="P317" s="485"/>
      <c r="Q317" s="485"/>
      <c r="R317" s="485"/>
      <c r="S317" s="485"/>
      <c r="T317" s="485"/>
      <c r="U317" s="485"/>
      <c r="V317" s="485"/>
      <c r="W317" s="485"/>
      <c r="X317" s="485"/>
      <c r="Y317" s="485"/>
      <c r="Z317" s="485"/>
      <c r="AA317" s="485"/>
      <c r="AB317" s="485"/>
      <c r="AC317" s="485"/>
      <c r="AD317" s="485"/>
      <c r="AE317" s="485"/>
      <c r="AF317" s="485"/>
      <c r="AG317" s="485"/>
      <c r="AH317" s="485"/>
      <c r="AI317" s="485"/>
      <c r="AJ317" s="485"/>
      <c r="AK317" s="485"/>
      <c r="AL317" s="485"/>
      <c r="AM317" s="485"/>
      <c r="AN317" s="485"/>
      <c r="AO317" s="485"/>
      <c r="AP317" s="485"/>
      <c r="AQ317" s="485"/>
      <c r="AR317" s="485"/>
      <c r="AS317" s="485"/>
      <c r="AT317" s="485"/>
      <c r="AU317" s="485"/>
      <c r="AV317" s="485"/>
      <c r="AW317" s="485"/>
      <c r="AX317" s="485"/>
      <c r="AY317" s="485"/>
      <c r="AZ317" s="485"/>
      <c r="BA317" s="485"/>
      <c r="BB317" s="485"/>
      <c r="BC317" s="485"/>
      <c r="BD317" s="485"/>
      <c r="BE317" s="485"/>
      <c r="BF317" s="485"/>
      <c r="BG317" s="485"/>
      <c r="BH317" s="485"/>
      <c r="BI317" s="485"/>
      <c r="BJ317" s="485"/>
      <c r="BK317" s="485"/>
      <c r="BL317" s="485"/>
      <c r="BM317" s="485"/>
      <c r="BN317" s="485"/>
      <c r="BO317" s="485"/>
      <c r="BP317" s="485"/>
    </row>
    <row r="318" spans="1:112" s="486" customFormat="1" ht="60" customHeight="1">
      <c r="A318" s="639">
        <v>103946</v>
      </c>
      <c r="B318" s="640" t="s">
        <v>6</v>
      </c>
      <c r="C318" s="640" t="s">
        <v>789</v>
      </c>
      <c r="D318" s="117" t="s">
        <v>965</v>
      </c>
      <c r="E318" s="118" t="s">
        <v>1058</v>
      </c>
      <c r="F318" s="640" t="s">
        <v>78</v>
      </c>
      <c r="G318" s="121">
        <v>19.66</v>
      </c>
      <c r="H318" s="119">
        <f t="shared" si="43"/>
        <v>0.29310000000000003</v>
      </c>
      <c r="I318" s="196"/>
      <c r="J318" s="120">
        <f t="shared" si="44"/>
        <v>0</v>
      </c>
      <c r="K318" s="122">
        <f t="shared" si="45"/>
        <v>0</v>
      </c>
      <c r="L318" s="496"/>
      <c r="M318" s="485"/>
      <c r="N318" s="485"/>
      <c r="O318" s="485"/>
      <c r="P318" s="485"/>
      <c r="Q318" s="485"/>
      <c r="R318" s="485"/>
      <c r="S318" s="485"/>
      <c r="T318" s="485"/>
      <c r="U318" s="485"/>
      <c r="V318" s="485"/>
      <c r="W318" s="485"/>
      <c r="X318" s="485"/>
      <c r="Y318" s="485"/>
      <c r="Z318" s="485"/>
      <c r="AA318" s="485"/>
      <c r="AB318" s="485"/>
      <c r="AC318" s="485"/>
      <c r="AD318" s="485"/>
      <c r="AE318" s="485"/>
      <c r="AF318" s="485"/>
      <c r="AG318" s="485"/>
      <c r="AH318" s="485"/>
      <c r="AI318" s="485"/>
      <c r="AJ318" s="485"/>
      <c r="AK318" s="485"/>
      <c r="AL318" s="485"/>
      <c r="AM318" s="485"/>
      <c r="AN318" s="485"/>
      <c r="AO318" s="485"/>
      <c r="AP318" s="485"/>
      <c r="AQ318" s="485"/>
      <c r="AR318" s="485"/>
      <c r="AS318" s="485"/>
      <c r="AT318" s="485"/>
      <c r="AU318" s="485"/>
      <c r="AV318" s="485"/>
      <c r="AW318" s="485"/>
      <c r="AX318" s="485"/>
      <c r="AY318" s="485"/>
      <c r="AZ318" s="485"/>
      <c r="BA318" s="485"/>
      <c r="BB318" s="485"/>
      <c r="BC318" s="485"/>
      <c r="BD318" s="485"/>
      <c r="BE318" s="485"/>
      <c r="BF318" s="485"/>
      <c r="BG318" s="485"/>
      <c r="BH318" s="485"/>
      <c r="BI318" s="485"/>
      <c r="BJ318" s="485"/>
      <c r="BK318" s="485"/>
      <c r="BL318" s="485"/>
      <c r="BM318" s="485"/>
      <c r="BN318" s="485"/>
      <c r="BO318" s="485"/>
      <c r="BP318" s="485"/>
    </row>
    <row r="319" spans="1:112" s="62" customFormat="1" ht="60" customHeight="1">
      <c r="A319" s="639">
        <v>89472</v>
      </c>
      <c r="B319" s="640" t="s">
        <v>6</v>
      </c>
      <c r="C319" s="640" t="s">
        <v>789</v>
      </c>
      <c r="D319" s="117" t="s">
        <v>966</v>
      </c>
      <c r="E319" s="118" t="s">
        <v>970</v>
      </c>
      <c r="F319" s="640" t="s">
        <v>78</v>
      </c>
      <c r="G319" s="121">
        <f>'Memória de Calculo'!D49</f>
        <v>46.75</v>
      </c>
      <c r="H319" s="119">
        <f t="shared" si="43"/>
        <v>0.29310000000000003</v>
      </c>
      <c r="I319" s="196"/>
      <c r="J319" s="120">
        <f t="shared" si="44"/>
        <v>0</v>
      </c>
      <c r="K319" s="122">
        <f t="shared" si="45"/>
        <v>0</v>
      </c>
      <c r="L319" s="499"/>
      <c r="M319" s="109"/>
      <c r="N319" s="109"/>
      <c r="O319" s="109"/>
      <c r="P319" s="109"/>
      <c r="Q319" s="109"/>
      <c r="R319" s="109"/>
      <c r="S319" s="109"/>
      <c r="T319" s="109"/>
      <c r="U319" s="109"/>
      <c r="V319" s="109"/>
      <c r="W319" s="109"/>
      <c r="X319" s="109"/>
      <c r="Y319" s="109"/>
      <c r="Z319" s="109"/>
      <c r="AA319" s="109"/>
      <c r="AB319" s="109"/>
      <c r="AC319" s="109"/>
      <c r="AD319" s="109"/>
      <c r="AE319" s="109"/>
      <c r="AF319" s="109"/>
      <c r="AG319" s="109"/>
      <c r="AH319" s="109"/>
      <c r="AI319" s="109"/>
      <c r="AJ319" s="109"/>
      <c r="AK319" s="109"/>
      <c r="AL319" s="109"/>
      <c r="AM319" s="109"/>
      <c r="AN319" s="109"/>
      <c r="AO319" s="109"/>
      <c r="AP319" s="109"/>
      <c r="AQ319" s="109"/>
      <c r="AR319" s="109"/>
      <c r="AS319" s="109"/>
      <c r="AT319" s="109"/>
      <c r="AU319" s="109"/>
      <c r="AV319" s="109"/>
      <c r="AW319" s="109"/>
      <c r="AX319" s="109"/>
      <c r="AY319" s="109"/>
      <c r="AZ319" s="109"/>
      <c r="BA319" s="109"/>
      <c r="BB319" s="109"/>
      <c r="BC319" s="109"/>
      <c r="BD319" s="109"/>
      <c r="BE319" s="109"/>
      <c r="BF319" s="109"/>
      <c r="BG319" s="109"/>
      <c r="BH319" s="109"/>
      <c r="BI319" s="109"/>
      <c r="BJ319" s="109"/>
      <c r="BK319" s="109"/>
      <c r="BL319" s="109"/>
      <c r="BM319" s="109"/>
      <c r="BN319" s="109"/>
      <c r="BO319" s="109"/>
      <c r="BP319" s="109"/>
    </row>
    <row r="320" spans="1:112" s="62" customFormat="1" ht="60" customHeight="1">
      <c r="A320" s="639">
        <v>87905</v>
      </c>
      <c r="B320" s="640" t="s">
        <v>6</v>
      </c>
      <c r="C320" s="640" t="s">
        <v>789</v>
      </c>
      <c r="D320" s="117" t="s">
        <v>971</v>
      </c>
      <c r="E320" s="118" t="s">
        <v>974</v>
      </c>
      <c r="F320" s="640" t="s">
        <v>78</v>
      </c>
      <c r="G320" s="121">
        <f>'Memória de Calculo'!D50</f>
        <v>93.5</v>
      </c>
      <c r="H320" s="119">
        <f t="shared" ref="H320:H325" si="46">$I$6</f>
        <v>0.29310000000000003</v>
      </c>
      <c r="I320" s="196"/>
      <c r="J320" s="120">
        <f t="shared" ref="J320:J322" si="47">I320*(1+H320)</f>
        <v>0</v>
      </c>
      <c r="K320" s="122">
        <f t="shared" ref="K320:K322" si="48">G320*J320</f>
        <v>0</v>
      </c>
      <c r="L320" s="499"/>
      <c r="M320" s="109"/>
      <c r="N320" s="109"/>
      <c r="O320" s="109"/>
      <c r="P320" s="109"/>
      <c r="Q320" s="109"/>
      <c r="R320" s="109"/>
      <c r="S320" s="109"/>
      <c r="T320" s="109"/>
      <c r="U320" s="109"/>
      <c r="V320" s="109"/>
      <c r="W320" s="109"/>
      <c r="X320" s="109"/>
      <c r="Y320" s="109"/>
      <c r="Z320" s="109"/>
      <c r="AA320" s="109"/>
      <c r="AB320" s="109"/>
      <c r="AC320" s="109"/>
      <c r="AD320" s="109"/>
      <c r="AE320" s="109"/>
      <c r="AF320" s="109"/>
      <c r="AG320" s="109"/>
      <c r="AH320" s="109"/>
      <c r="AI320" s="109"/>
      <c r="AJ320" s="109"/>
      <c r="AK320" s="109"/>
      <c r="AL320" s="109"/>
      <c r="AM320" s="109"/>
      <c r="AN320" s="109"/>
      <c r="AO320" s="109"/>
      <c r="AP320" s="109"/>
      <c r="AQ320" s="109"/>
      <c r="AR320" s="109"/>
      <c r="AS320" s="109"/>
      <c r="AT320" s="109"/>
      <c r="AU320" s="109"/>
      <c r="AV320" s="109"/>
      <c r="AW320" s="109"/>
      <c r="AX320" s="109"/>
      <c r="AY320" s="109"/>
      <c r="AZ320" s="109"/>
      <c r="BA320" s="109"/>
      <c r="BB320" s="109"/>
      <c r="BC320" s="109"/>
      <c r="BD320" s="109"/>
      <c r="BE320" s="109"/>
      <c r="BF320" s="109"/>
      <c r="BG320" s="109"/>
      <c r="BH320" s="109"/>
      <c r="BI320" s="109"/>
      <c r="BJ320" s="109"/>
      <c r="BK320" s="109"/>
      <c r="BL320" s="109"/>
      <c r="BM320" s="109"/>
      <c r="BN320" s="109"/>
      <c r="BO320" s="109"/>
      <c r="BP320" s="109"/>
    </row>
    <row r="321" spans="1:112" s="62" customFormat="1" ht="60" customHeight="1">
      <c r="A321" s="639">
        <v>87775</v>
      </c>
      <c r="B321" s="640" t="s">
        <v>6</v>
      </c>
      <c r="C321" s="640" t="s">
        <v>789</v>
      </c>
      <c r="D321" s="117" t="s">
        <v>972</v>
      </c>
      <c r="E321" s="118" t="s">
        <v>975</v>
      </c>
      <c r="F321" s="640" t="s">
        <v>78</v>
      </c>
      <c r="G321" s="121">
        <f>'Memória de Calculo'!D51</f>
        <v>93.5</v>
      </c>
      <c r="H321" s="119">
        <f t="shared" si="46"/>
        <v>0.29310000000000003</v>
      </c>
      <c r="I321" s="196"/>
      <c r="J321" s="120">
        <f t="shared" si="47"/>
        <v>0</v>
      </c>
      <c r="K321" s="122">
        <f t="shared" si="48"/>
        <v>0</v>
      </c>
      <c r="L321" s="499"/>
      <c r="M321" s="109"/>
      <c r="N321" s="109"/>
      <c r="O321" s="109"/>
      <c r="P321" s="109"/>
      <c r="Q321" s="109"/>
      <c r="R321" s="109"/>
      <c r="S321" s="109"/>
      <c r="T321" s="109"/>
      <c r="U321" s="109"/>
      <c r="V321" s="109"/>
      <c r="W321" s="109"/>
      <c r="X321" s="109"/>
      <c r="Y321" s="109"/>
      <c r="Z321" s="109"/>
      <c r="AA321" s="109"/>
      <c r="AB321" s="109"/>
      <c r="AC321" s="109"/>
      <c r="AD321" s="109"/>
      <c r="AE321" s="109"/>
      <c r="AF321" s="109"/>
      <c r="AG321" s="109"/>
      <c r="AH321" s="109"/>
      <c r="AI321" s="109"/>
      <c r="AJ321" s="109"/>
      <c r="AK321" s="109"/>
      <c r="AL321" s="109"/>
      <c r="AM321" s="109"/>
      <c r="AN321" s="109"/>
      <c r="AO321" s="109"/>
      <c r="AP321" s="109"/>
      <c r="AQ321" s="109"/>
      <c r="AR321" s="109"/>
      <c r="AS321" s="109"/>
      <c r="AT321" s="109"/>
      <c r="AU321" s="109"/>
      <c r="AV321" s="109"/>
      <c r="AW321" s="109"/>
      <c r="AX321" s="109"/>
      <c r="AY321" s="109"/>
      <c r="AZ321" s="109"/>
      <c r="BA321" s="109"/>
      <c r="BB321" s="109"/>
      <c r="BC321" s="109"/>
      <c r="BD321" s="109"/>
      <c r="BE321" s="109"/>
      <c r="BF321" s="109"/>
      <c r="BG321" s="109"/>
      <c r="BH321" s="109"/>
      <c r="BI321" s="109"/>
      <c r="BJ321" s="109"/>
      <c r="BK321" s="109"/>
      <c r="BL321" s="109"/>
      <c r="BM321" s="109"/>
      <c r="BN321" s="109"/>
      <c r="BO321" s="109"/>
      <c r="BP321" s="109"/>
    </row>
    <row r="322" spans="1:112" s="62" customFormat="1" ht="60" customHeight="1">
      <c r="A322" s="639">
        <v>88485</v>
      </c>
      <c r="B322" s="640" t="s">
        <v>6</v>
      </c>
      <c r="C322" s="640" t="s">
        <v>789</v>
      </c>
      <c r="D322" s="117" t="s">
        <v>973</v>
      </c>
      <c r="E322" s="118" t="s">
        <v>285</v>
      </c>
      <c r="F322" s="640" t="s">
        <v>78</v>
      </c>
      <c r="G322" s="121">
        <f>'Memória de Calculo'!D52</f>
        <v>93.5</v>
      </c>
      <c r="H322" s="119">
        <f t="shared" si="46"/>
        <v>0.29310000000000003</v>
      </c>
      <c r="I322" s="196"/>
      <c r="J322" s="120">
        <f t="shared" si="47"/>
        <v>0</v>
      </c>
      <c r="K322" s="122">
        <f t="shared" si="48"/>
        <v>0</v>
      </c>
      <c r="L322" s="499"/>
      <c r="M322" s="109"/>
      <c r="N322" s="109"/>
      <c r="O322" s="109"/>
      <c r="P322" s="109"/>
      <c r="Q322" s="109"/>
      <c r="R322" s="109"/>
      <c r="S322" s="109"/>
      <c r="T322" s="109"/>
      <c r="U322" s="109"/>
      <c r="V322" s="109"/>
      <c r="W322" s="109"/>
      <c r="X322" s="109"/>
      <c r="Y322" s="109"/>
      <c r="Z322" s="109"/>
      <c r="AA322" s="109"/>
      <c r="AB322" s="109"/>
      <c r="AC322" s="109"/>
      <c r="AD322" s="109"/>
      <c r="AE322" s="109"/>
      <c r="AF322" s="109"/>
      <c r="AG322" s="109"/>
      <c r="AH322" s="109"/>
      <c r="AI322" s="109"/>
      <c r="AJ322" s="109"/>
      <c r="AK322" s="109"/>
      <c r="AL322" s="109"/>
      <c r="AM322" s="109"/>
      <c r="AN322" s="109"/>
      <c r="AO322" s="109"/>
      <c r="AP322" s="109"/>
      <c r="AQ322" s="109"/>
      <c r="AR322" s="109"/>
      <c r="AS322" s="109"/>
      <c r="AT322" s="109"/>
      <c r="AU322" s="109"/>
      <c r="AV322" s="109"/>
      <c r="AW322" s="109"/>
      <c r="AX322" s="109"/>
      <c r="AY322" s="109"/>
      <c r="AZ322" s="109"/>
      <c r="BA322" s="109"/>
      <c r="BB322" s="109"/>
      <c r="BC322" s="109"/>
      <c r="BD322" s="109"/>
      <c r="BE322" s="109"/>
      <c r="BF322" s="109"/>
      <c r="BG322" s="109"/>
      <c r="BH322" s="109"/>
      <c r="BI322" s="109"/>
      <c r="BJ322" s="109"/>
      <c r="BK322" s="109"/>
      <c r="BL322" s="109"/>
      <c r="BM322" s="109"/>
      <c r="BN322" s="109"/>
      <c r="BO322" s="109"/>
      <c r="BP322" s="109"/>
    </row>
    <row r="323" spans="1:112" s="62" customFormat="1" ht="60" customHeight="1">
      <c r="A323" s="639">
        <v>95305</v>
      </c>
      <c r="B323" s="640" t="s">
        <v>6</v>
      </c>
      <c r="C323" s="640" t="s">
        <v>789</v>
      </c>
      <c r="D323" s="117" t="s">
        <v>976</v>
      </c>
      <c r="E323" s="118" t="s">
        <v>283</v>
      </c>
      <c r="F323" s="640" t="s">
        <v>77</v>
      </c>
      <c r="G323" s="121">
        <f>'Memória de Calculo'!D52</f>
        <v>93.5</v>
      </c>
      <c r="H323" s="119">
        <f t="shared" si="46"/>
        <v>0.29310000000000003</v>
      </c>
      <c r="I323" s="196"/>
      <c r="J323" s="120">
        <f t="shared" ref="J323:J325" si="49">I323*(1+H323)</f>
        <v>0</v>
      </c>
      <c r="K323" s="122">
        <f t="shared" ref="K323:K325" si="50">G323*J323</f>
        <v>0</v>
      </c>
      <c r="L323" s="499"/>
      <c r="M323" s="109"/>
      <c r="N323" s="109"/>
      <c r="O323" s="109"/>
      <c r="P323" s="109"/>
      <c r="Q323" s="109"/>
      <c r="R323" s="109"/>
      <c r="S323" s="109"/>
      <c r="T323" s="109"/>
      <c r="U323" s="109"/>
      <c r="V323" s="109"/>
      <c r="W323" s="109"/>
      <c r="X323" s="109"/>
      <c r="Y323" s="109"/>
      <c r="Z323" s="109"/>
      <c r="AA323" s="109"/>
      <c r="AB323" s="109"/>
      <c r="AC323" s="109"/>
      <c r="AD323" s="109"/>
      <c r="AE323" s="109"/>
      <c r="AF323" s="109"/>
      <c r="AG323" s="109"/>
      <c r="AH323" s="109"/>
      <c r="AI323" s="109"/>
      <c r="AJ323" s="109"/>
      <c r="AK323" s="109"/>
      <c r="AL323" s="109"/>
      <c r="AM323" s="109"/>
      <c r="AN323" s="109"/>
      <c r="AO323" s="109"/>
      <c r="AP323" s="109"/>
      <c r="AQ323" s="109"/>
      <c r="AR323" s="109"/>
      <c r="AS323" s="109"/>
      <c r="AT323" s="109"/>
      <c r="AU323" s="109"/>
      <c r="AV323" s="109"/>
      <c r="AW323" s="109"/>
      <c r="AX323" s="109"/>
      <c r="AY323" s="109"/>
      <c r="AZ323" s="109"/>
      <c r="BA323" s="109"/>
      <c r="BB323" s="109"/>
      <c r="BC323" s="109"/>
      <c r="BD323" s="109"/>
      <c r="BE323" s="109"/>
      <c r="BF323" s="109"/>
      <c r="BG323" s="109"/>
      <c r="BH323" s="109"/>
      <c r="BI323" s="109"/>
      <c r="BJ323" s="109"/>
      <c r="BK323" s="109"/>
      <c r="BL323" s="109"/>
      <c r="BM323" s="109"/>
      <c r="BN323" s="109"/>
      <c r="BO323" s="109"/>
      <c r="BP323" s="109"/>
    </row>
    <row r="324" spans="1:112" s="62" customFormat="1" ht="60" customHeight="1">
      <c r="A324" s="639">
        <v>88489</v>
      </c>
      <c r="B324" s="640" t="s">
        <v>6</v>
      </c>
      <c r="C324" s="640" t="s">
        <v>789</v>
      </c>
      <c r="D324" s="117" t="s">
        <v>977</v>
      </c>
      <c r="E324" s="118" t="s">
        <v>137</v>
      </c>
      <c r="F324" s="640" t="s">
        <v>942</v>
      </c>
      <c r="G324" s="121">
        <f>'Memória de Calculo'!D52</f>
        <v>93.5</v>
      </c>
      <c r="H324" s="119">
        <f t="shared" si="46"/>
        <v>0.29310000000000003</v>
      </c>
      <c r="I324" s="196"/>
      <c r="J324" s="120">
        <f t="shared" si="49"/>
        <v>0</v>
      </c>
      <c r="K324" s="122">
        <f t="shared" si="50"/>
        <v>0</v>
      </c>
      <c r="L324" s="499"/>
      <c r="M324" s="109"/>
      <c r="N324" s="109"/>
      <c r="O324" s="109"/>
      <c r="P324" s="109"/>
      <c r="Q324" s="109"/>
      <c r="R324" s="109"/>
      <c r="S324" s="109"/>
      <c r="T324" s="109"/>
      <c r="U324" s="109"/>
      <c r="V324" s="109"/>
      <c r="W324" s="109"/>
      <c r="X324" s="109"/>
      <c r="Y324" s="109"/>
      <c r="Z324" s="109"/>
      <c r="AA324" s="109"/>
      <c r="AB324" s="109"/>
      <c r="AC324" s="109"/>
      <c r="AD324" s="109"/>
      <c r="AE324" s="109"/>
      <c r="AF324" s="109"/>
      <c r="AG324" s="109"/>
      <c r="AH324" s="109"/>
      <c r="AI324" s="109"/>
      <c r="AJ324" s="109"/>
      <c r="AK324" s="109"/>
      <c r="AL324" s="109"/>
      <c r="AM324" s="109"/>
      <c r="AN324" s="109"/>
      <c r="AO324" s="109"/>
      <c r="AP324" s="109"/>
      <c r="AQ324" s="109"/>
      <c r="AR324" s="109"/>
      <c r="AS324" s="109"/>
      <c r="AT324" s="109"/>
      <c r="AU324" s="109"/>
      <c r="AV324" s="109"/>
      <c r="AW324" s="109"/>
      <c r="AX324" s="109"/>
      <c r="AY324" s="109"/>
      <c r="AZ324" s="109"/>
      <c r="BA324" s="109"/>
      <c r="BB324" s="109"/>
      <c r="BC324" s="109"/>
      <c r="BD324" s="109"/>
      <c r="BE324" s="109"/>
      <c r="BF324" s="109"/>
      <c r="BG324" s="109"/>
      <c r="BH324" s="109"/>
      <c r="BI324" s="109"/>
      <c r="BJ324" s="109"/>
      <c r="BK324" s="109"/>
      <c r="BL324" s="109"/>
      <c r="BM324" s="109"/>
      <c r="BN324" s="109"/>
      <c r="BO324" s="109"/>
      <c r="BP324" s="109"/>
    </row>
    <row r="325" spans="1:112" s="62" customFormat="1" ht="60" customHeight="1">
      <c r="A325" s="639">
        <v>94231</v>
      </c>
      <c r="B325" s="640" t="s">
        <v>6</v>
      </c>
      <c r="C325" s="640" t="s">
        <v>789</v>
      </c>
      <c r="D325" s="117" t="s">
        <v>611</v>
      </c>
      <c r="E325" s="118" t="s">
        <v>891</v>
      </c>
      <c r="F325" s="640" t="s">
        <v>76</v>
      </c>
      <c r="G325" s="121">
        <f>'Memória de Calculo'!D53</f>
        <v>27</v>
      </c>
      <c r="H325" s="119">
        <f t="shared" si="46"/>
        <v>0.29310000000000003</v>
      </c>
      <c r="I325" s="196"/>
      <c r="J325" s="120">
        <f t="shared" si="49"/>
        <v>0</v>
      </c>
      <c r="K325" s="122">
        <f t="shared" si="50"/>
        <v>0</v>
      </c>
      <c r="L325" s="499"/>
      <c r="M325" s="109"/>
      <c r="N325" s="109"/>
      <c r="O325" s="109"/>
      <c r="P325" s="109"/>
      <c r="Q325" s="109"/>
      <c r="R325" s="109"/>
      <c r="S325" s="109"/>
      <c r="T325" s="109"/>
      <c r="U325" s="109"/>
      <c r="V325" s="109"/>
      <c r="W325" s="109"/>
      <c r="X325" s="109"/>
      <c r="Y325" s="109"/>
      <c r="Z325" s="109"/>
      <c r="AA325" s="109"/>
      <c r="AB325" s="109"/>
      <c r="AC325" s="109"/>
      <c r="AD325" s="109"/>
      <c r="AE325" s="109"/>
      <c r="AF325" s="109"/>
      <c r="AG325" s="109"/>
      <c r="AH325" s="109"/>
      <c r="AI325" s="109"/>
      <c r="AJ325" s="109"/>
      <c r="AK325" s="109"/>
      <c r="AL325" s="109"/>
      <c r="AM325" s="109"/>
      <c r="AN325" s="109"/>
      <c r="AO325" s="109"/>
      <c r="AP325" s="109"/>
      <c r="AQ325" s="109"/>
      <c r="AR325" s="109"/>
      <c r="AS325" s="109"/>
      <c r="AT325" s="109"/>
      <c r="AU325" s="109"/>
      <c r="AV325" s="109"/>
      <c r="AW325" s="109"/>
      <c r="AX325" s="109"/>
      <c r="AY325" s="109"/>
      <c r="AZ325" s="109"/>
      <c r="BA325" s="109"/>
      <c r="BB325" s="109"/>
      <c r="BC325" s="109"/>
      <c r="BD325" s="109"/>
      <c r="BE325" s="109"/>
      <c r="BF325" s="109"/>
      <c r="BG325" s="109"/>
      <c r="BH325" s="109"/>
      <c r="BI325" s="109"/>
      <c r="BJ325" s="109"/>
      <c r="BK325" s="109"/>
      <c r="BL325" s="109"/>
      <c r="BM325" s="109"/>
      <c r="BN325" s="109"/>
      <c r="BO325" s="109"/>
      <c r="BP325" s="109"/>
    </row>
    <row r="326" spans="1:112" s="62" customFormat="1">
      <c r="A326" s="96"/>
      <c r="B326" s="97"/>
      <c r="C326" s="97"/>
      <c r="D326" s="98"/>
      <c r="E326" s="99"/>
      <c r="F326" s="100"/>
      <c r="G326" s="101"/>
      <c r="H326" s="102"/>
      <c r="I326" s="698" t="s">
        <v>9</v>
      </c>
      <c r="J326" s="698"/>
      <c r="K326" s="103">
        <f>SUM(K313:K325)</f>
        <v>0</v>
      </c>
      <c r="L326" s="499"/>
      <c r="M326" s="109"/>
      <c r="N326" s="109"/>
      <c r="O326" s="109"/>
      <c r="P326" s="109"/>
      <c r="Q326" s="109"/>
      <c r="R326" s="109"/>
      <c r="S326" s="109"/>
      <c r="T326" s="109"/>
      <c r="U326" s="109"/>
      <c r="V326" s="109"/>
      <c r="W326" s="109"/>
      <c r="X326" s="109"/>
      <c r="Y326" s="109"/>
      <c r="Z326" s="109"/>
      <c r="AA326" s="109"/>
      <c r="AB326" s="109"/>
      <c r="AC326" s="109"/>
      <c r="AD326" s="109"/>
      <c r="AE326" s="109"/>
      <c r="AF326" s="109"/>
      <c r="AG326" s="109"/>
      <c r="AH326" s="109"/>
      <c r="AI326" s="109"/>
      <c r="AJ326" s="109"/>
      <c r="AK326" s="109"/>
      <c r="AL326" s="109"/>
      <c r="AM326" s="109"/>
      <c r="AN326" s="109"/>
      <c r="AO326" s="109"/>
      <c r="AP326" s="109"/>
      <c r="AQ326" s="109"/>
      <c r="AR326" s="109"/>
      <c r="AS326" s="109"/>
      <c r="AT326" s="109"/>
      <c r="AU326" s="109"/>
      <c r="AV326" s="109"/>
      <c r="AW326" s="109"/>
      <c r="AX326" s="109"/>
      <c r="AY326" s="109"/>
      <c r="AZ326" s="109"/>
      <c r="BA326" s="109"/>
      <c r="BB326" s="109"/>
      <c r="BC326" s="109"/>
      <c r="BD326" s="109"/>
      <c r="BE326" s="109"/>
      <c r="BF326" s="109"/>
      <c r="BG326" s="109"/>
      <c r="BH326" s="109"/>
      <c r="BI326" s="109"/>
      <c r="BJ326" s="109"/>
      <c r="BK326" s="109"/>
      <c r="BL326" s="109"/>
      <c r="BM326" s="109"/>
      <c r="BN326" s="109"/>
      <c r="BO326" s="109"/>
      <c r="BP326" s="109"/>
    </row>
    <row r="327" spans="1:112" s="62" customFormat="1">
      <c r="A327" s="74"/>
      <c r="B327" s="75"/>
      <c r="C327" s="76"/>
      <c r="D327" s="77">
        <v>22</v>
      </c>
      <c r="E327" s="78" t="s">
        <v>291</v>
      </c>
      <c r="F327" s="79"/>
      <c r="G327" s="80"/>
      <c r="H327" s="81"/>
      <c r="I327" s="82"/>
      <c r="J327" s="83"/>
      <c r="K327" s="84"/>
      <c r="L327" s="638"/>
      <c r="M327" s="72"/>
      <c r="N327" s="72"/>
      <c r="O327" s="72"/>
      <c r="P327" s="72"/>
      <c r="Q327" s="72"/>
      <c r="R327" s="72"/>
      <c r="S327" s="72"/>
      <c r="T327" s="72"/>
      <c r="U327" s="72"/>
      <c r="V327" s="72"/>
      <c r="W327" s="72"/>
      <c r="X327" s="72"/>
      <c r="Y327" s="72"/>
      <c r="Z327" s="72"/>
      <c r="AA327" s="72"/>
      <c r="AB327" s="72"/>
      <c r="AC327" s="72"/>
      <c r="AD327" s="72"/>
      <c r="AE327" s="72"/>
      <c r="AF327" s="72"/>
      <c r="AG327" s="72"/>
      <c r="AH327" s="72"/>
      <c r="AI327" s="72"/>
      <c r="AJ327" s="72"/>
      <c r="AK327" s="72"/>
      <c r="AL327" s="72"/>
      <c r="AM327" s="72"/>
      <c r="AN327" s="72"/>
      <c r="AO327" s="72"/>
      <c r="AP327" s="72"/>
      <c r="AQ327" s="72"/>
      <c r="AR327" s="72"/>
      <c r="AS327" s="72"/>
      <c r="AT327" s="72"/>
      <c r="AU327" s="72"/>
      <c r="AV327" s="72"/>
      <c r="AW327" s="72"/>
      <c r="AX327" s="72"/>
      <c r="AY327" s="72"/>
      <c r="AZ327" s="72"/>
      <c r="BA327" s="72"/>
      <c r="BB327" s="72"/>
      <c r="BC327" s="72"/>
      <c r="BD327" s="72"/>
      <c r="BE327" s="72"/>
      <c r="BF327" s="72"/>
      <c r="BG327" s="72"/>
      <c r="BH327" s="72"/>
      <c r="BI327" s="72"/>
      <c r="BJ327" s="72"/>
      <c r="BK327" s="72"/>
      <c r="BL327" s="72"/>
      <c r="BM327" s="72"/>
      <c r="BN327" s="72"/>
      <c r="BO327" s="72"/>
      <c r="BP327" s="72"/>
    </row>
    <row r="328" spans="1:112" s="631" customFormat="1" ht="60" customHeight="1">
      <c r="A328" s="609" t="s">
        <v>1019</v>
      </c>
      <c r="B328" s="610" t="s">
        <v>790</v>
      </c>
      <c r="C328" s="610" t="s">
        <v>789</v>
      </c>
      <c r="D328" s="611" t="s">
        <v>498</v>
      </c>
      <c r="E328" s="612" t="str">
        <f>Composições!A326</f>
        <v>LIMPEZA FINAL DA OBRA</v>
      </c>
      <c r="F328" s="610" t="s">
        <v>78</v>
      </c>
      <c r="G328" s="613">
        <v>97.35</v>
      </c>
      <c r="H328" s="481">
        <f>$I$6</f>
        <v>0.29310000000000003</v>
      </c>
      <c r="I328" s="482">
        <f>Composições!H333</f>
        <v>0</v>
      </c>
      <c r="J328" s="483">
        <f>I328*(1+H328)</f>
        <v>0</v>
      </c>
      <c r="K328" s="484">
        <f>G328*J328</f>
        <v>0</v>
      </c>
      <c r="L328" s="628"/>
      <c r="M328" s="625"/>
      <c r="N328" s="626"/>
      <c r="O328" s="629"/>
      <c r="P328" s="625"/>
      <c r="Q328" s="625"/>
      <c r="R328" s="625"/>
      <c r="S328" s="625"/>
      <c r="T328" s="625"/>
      <c r="U328" s="625"/>
      <c r="V328" s="625"/>
      <c r="W328" s="625"/>
      <c r="X328" s="625"/>
      <c r="Y328" s="625"/>
      <c r="Z328" s="625"/>
      <c r="AA328" s="625"/>
      <c r="AB328" s="625"/>
      <c r="AC328" s="625"/>
      <c r="AD328" s="625"/>
      <c r="AE328" s="625"/>
      <c r="AF328" s="625"/>
      <c r="AG328" s="625"/>
      <c r="AH328" s="625"/>
      <c r="AI328" s="625"/>
      <c r="AJ328" s="625"/>
      <c r="AK328" s="625"/>
      <c r="AL328" s="625"/>
      <c r="AM328" s="625"/>
      <c r="AN328" s="625"/>
      <c r="AO328" s="625"/>
      <c r="AP328" s="625"/>
      <c r="AQ328" s="625"/>
      <c r="AR328" s="625"/>
      <c r="AS328" s="625"/>
      <c r="AT328" s="625"/>
      <c r="AU328" s="625"/>
      <c r="AV328" s="625"/>
      <c r="AW328" s="625"/>
      <c r="AX328" s="625"/>
      <c r="AY328" s="625"/>
      <c r="AZ328" s="625"/>
      <c r="BA328" s="625"/>
      <c r="BB328" s="625"/>
      <c r="BC328" s="625"/>
      <c r="BD328" s="625"/>
      <c r="BE328" s="625"/>
      <c r="BF328" s="625"/>
      <c r="BG328" s="625"/>
      <c r="BH328" s="625"/>
      <c r="BI328" s="625"/>
      <c r="BJ328" s="625"/>
      <c r="BK328" s="625"/>
      <c r="BL328" s="625"/>
      <c r="BM328" s="625"/>
      <c r="BN328" s="625"/>
      <c r="BO328" s="625"/>
      <c r="BP328" s="625"/>
      <c r="BQ328" s="630"/>
      <c r="BR328" s="630"/>
      <c r="BS328" s="630"/>
      <c r="BT328" s="630"/>
      <c r="BU328" s="630"/>
      <c r="BV328" s="630"/>
      <c r="BW328" s="630"/>
      <c r="BX328" s="630"/>
      <c r="BY328" s="630"/>
      <c r="BZ328" s="630"/>
      <c r="CA328" s="630"/>
      <c r="CB328" s="630"/>
      <c r="CC328" s="630"/>
      <c r="CD328" s="630"/>
      <c r="CE328" s="630"/>
      <c r="CF328" s="630"/>
      <c r="CG328" s="630"/>
      <c r="CH328" s="630"/>
      <c r="CI328" s="630"/>
      <c r="CJ328" s="630"/>
      <c r="CK328" s="630"/>
      <c r="CL328" s="630"/>
      <c r="CM328" s="630"/>
      <c r="CN328" s="630"/>
      <c r="CO328" s="630"/>
      <c r="CP328" s="630"/>
      <c r="CQ328" s="630"/>
      <c r="CR328" s="630"/>
      <c r="CS328" s="630"/>
      <c r="CT328" s="630"/>
      <c r="CU328" s="630"/>
      <c r="CV328" s="630"/>
      <c r="CW328" s="630"/>
      <c r="CX328" s="630"/>
      <c r="CY328" s="630"/>
      <c r="CZ328" s="630"/>
      <c r="DA328" s="630"/>
      <c r="DB328" s="630"/>
      <c r="DC328" s="630"/>
      <c r="DD328" s="630"/>
      <c r="DE328" s="630"/>
      <c r="DF328" s="630"/>
      <c r="DG328" s="630"/>
      <c r="DH328" s="630"/>
    </row>
    <row r="329" spans="1:112" s="535" customFormat="1" ht="60" customHeight="1">
      <c r="A329" s="476">
        <v>99825</v>
      </c>
      <c r="B329" s="477" t="s">
        <v>6</v>
      </c>
      <c r="C329" s="477" t="s">
        <v>789</v>
      </c>
      <c r="D329" s="478" t="s">
        <v>497</v>
      </c>
      <c r="E329" s="541" t="s">
        <v>941</v>
      </c>
      <c r="F329" s="477" t="s">
        <v>78</v>
      </c>
      <c r="G329" s="121">
        <f>'Memória de Calculo'!E173</f>
        <v>65.72</v>
      </c>
      <c r="H329" s="479">
        <f>$I$6</f>
        <v>0.29310000000000003</v>
      </c>
      <c r="I329" s="480"/>
      <c r="J329" s="120">
        <f>I329*(1+H329)</f>
        <v>0</v>
      </c>
      <c r="K329" s="122">
        <f>G329*J329</f>
        <v>0</v>
      </c>
      <c r="L329" s="533"/>
      <c r="M329" s="534"/>
      <c r="N329" s="534"/>
      <c r="O329" s="534"/>
      <c r="P329" s="534"/>
      <c r="Q329" s="534"/>
      <c r="R329" s="534"/>
      <c r="S329" s="534"/>
      <c r="T329" s="534"/>
      <c r="U329" s="534"/>
      <c r="V329" s="534"/>
      <c r="W329" s="534"/>
      <c r="X329" s="534"/>
      <c r="Y329" s="534"/>
      <c r="Z329" s="534"/>
      <c r="AA329" s="534"/>
      <c r="AB329" s="534"/>
      <c r="AC329" s="534"/>
      <c r="AD329" s="534"/>
      <c r="AE329" s="534"/>
      <c r="AF329" s="534"/>
      <c r="AG329" s="534"/>
      <c r="AH329" s="534"/>
      <c r="AI329" s="534"/>
      <c r="AJ329" s="534"/>
      <c r="AK329" s="534"/>
      <c r="AL329" s="534"/>
      <c r="AM329" s="534"/>
      <c r="AN329" s="534"/>
      <c r="AO329" s="534"/>
      <c r="AP329" s="534"/>
      <c r="AQ329" s="534"/>
      <c r="AR329" s="534"/>
      <c r="AS329" s="534"/>
      <c r="AT329" s="534"/>
      <c r="AU329" s="534"/>
      <c r="AV329" s="534"/>
      <c r="AW329" s="534"/>
      <c r="AX329" s="534"/>
      <c r="AY329" s="534"/>
      <c r="AZ329" s="534"/>
      <c r="BA329" s="534"/>
      <c r="BB329" s="534"/>
      <c r="BC329" s="534"/>
      <c r="BD329" s="534"/>
      <c r="BE329" s="534"/>
      <c r="BF329" s="534"/>
      <c r="BG329" s="534"/>
      <c r="BH329" s="534"/>
      <c r="BI329" s="534"/>
      <c r="BJ329" s="534"/>
      <c r="BK329" s="534"/>
      <c r="BL329" s="534"/>
      <c r="BM329" s="534"/>
      <c r="BN329" s="534"/>
      <c r="BO329" s="534"/>
      <c r="BP329" s="534"/>
    </row>
    <row r="330" spans="1:112" s="540" customFormat="1" ht="60" customHeight="1">
      <c r="A330" s="476">
        <v>99808</v>
      </c>
      <c r="B330" s="477" t="s">
        <v>6</v>
      </c>
      <c r="C330" s="477" t="s">
        <v>789</v>
      </c>
      <c r="D330" s="478" t="s">
        <v>499</v>
      </c>
      <c r="E330" s="118" t="s">
        <v>940</v>
      </c>
      <c r="F330" s="477" t="s">
        <v>77</v>
      </c>
      <c r="G330" s="121">
        <f>'Memória de Calculo'!H114+'Memória de Calculo'!H123</f>
        <v>94.56</v>
      </c>
      <c r="H330" s="479">
        <f>$I$6</f>
        <v>0.29310000000000003</v>
      </c>
      <c r="I330" s="480"/>
      <c r="J330" s="120">
        <f>I330*(1+H330)</f>
        <v>0</v>
      </c>
      <c r="K330" s="122">
        <f>G330*J330</f>
        <v>0</v>
      </c>
      <c r="L330" s="536"/>
      <c r="M330" s="534"/>
      <c r="N330" s="537"/>
      <c r="O330" s="538"/>
      <c r="P330" s="534"/>
      <c r="Q330" s="534"/>
      <c r="R330" s="534"/>
      <c r="S330" s="534"/>
      <c r="T330" s="534"/>
      <c r="U330" s="534"/>
      <c r="V330" s="534"/>
      <c r="W330" s="534"/>
      <c r="X330" s="534"/>
      <c r="Y330" s="534"/>
      <c r="Z330" s="534"/>
      <c r="AA330" s="534"/>
      <c r="AB330" s="534"/>
      <c r="AC330" s="534"/>
      <c r="AD330" s="534"/>
      <c r="AE330" s="534"/>
      <c r="AF330" s="534"/>
      <c r="AG330" s="534"/>
      <c r="AH330" s="534"/>
      <c r="AI330" s="534"/>
      <c r="AJ330" s="534"/>
      <c r="AK330" s="534"/>
      <c r="AL330" s="534"/>
      <c r="AM330" s="534"/>
      <c r="AN330" s="534"/>
      <c r="AO330" s="534"/>
      <c r="AP330" s="534"/>
      <c r="AQ330" s="534"/>
      <c r="AR330" s="534"/>
      <c r="AS330" s="534"/>
      <c r="AT330" s="534"/>
      <c r="AU330" s="534"/>
      <c r="AV330" s="534"/>
      <c r="AW330" s="534"/>
      <c r="AX330" s="534"/>
      <c r="AY330" s="534"/>
      <c r="AZ330" s="534"/>
      <c r="BA330" s="534"/>
      <c r="BB330" s="534"/>
      <c r="BC330" s="534"/>
      <c r="BD330" s="534"/>
      <c r="BE330" s="534"/>
      <c r="BF330" s="534"/>
      <c r="BG330" s="534"/>
      <c r="BH330" s="534"/>
      <c r="BI330" s="534"/>
      <c r="BJ330" s="534"/>
      <c r="BK330" s="534"/>
      <c r="BL330" s="534"/>
      <c r="BM330" s="534"/>
      <c r="BN330" s="534"/>
      <c r="BO330" s="534"/>
      <c r="BP330" s="534"/>
      <c r="BQ330" s="539"/>
      <c r="BR330" s="539"/>
      <c r="BS330" s="539"/>
      <c r="BT330" s="539"/>
      <c r="BU330" s="539"/>
      <c r="BV330" s="539"/>
      <c r="BW330" s="539"/>
      <c r="BX330" s="539"/>
      <c r="BY330" s="539"/>
      <c r="BZ330" s="539"/>
      <c r="CA330" s="539"/>
      <c r="CB330" s="539"/>
      <c r="CC330" s="539"/>
      <c r="CD330" s="539"/>
      <c r="CE330" s="539"/>
      <c r="CF330" s="539"/>
      <c r="CG330" s="539"/>
      <c r="CH330" s="539"/>
      <c r="CI330" s="539"/>
      <c r="CJ330" s="539"/>
      <c r="CK330" s="539"/>
      <c r="CL330" s="539"/>
      <c r="CM330" s="539"/>
      <c r="CN330" s="539"/>
      <c r="CO330" s="539"/>
      <c r="CP330" s="539"/>
      <c r="CQ330" s="539"/>
      <c r="CR330" s="539"/>
      <c r="CS330" s="539"/>
      <c r="CT330" s="539"/>
      <c r="CU330" s="539"/>
      <c r="CV330" s="539"/>
      <c r="CW330" s="539"/>
      <c r="CX330" s="539"/>
      <c r="CY330" s="539"/>
      <c r="CZ330" s="539"/>
      <c r="DA330" s="539"/>
      <c r="DB330" s="539"/>
      <c r="DC330" s="539"/>
      <c r="DD330" s="539"/>
      <c r="DE330" s="539"/>
      <c r="DF330" s="539"/>
      <c r="DG330" s="539"/>
      <c r="DH330" s="539"/>
    </row>
    <row r="331" spans="1:112" s="108" customFormat="1" ht="60" customHeight="1">
      <c r="A331" s="476">
        <v>99813</v>
      </c>
      <c r="B331" s="477" t="s">
        <v>6</v>
      </c>
      <c r="C331" s="477" t="s">
        <v>789</v>
      </c>
      <c r="D331" s="478" t="s">
        <v>937</v>
      </c>
      <c r="E331" s="118" t="s">
        <v>955</v>
      </c>
      <c r="F331" s="477" t="s">
        <v>78</v>
      </c>
      <c r="G331" s="121">
        <f>'Memória de Calculo'!C158+'Memória de Calculo'!D158+'Memória de Calculo'!E158</f>
        <v>120.87</v>
      </c>
      <c r="H331" s="479">
        <f>$I$6</f>
        <v>0.29310000000000003</v>
      </c>
      <c r="I331" s="480"/>
      <c r="J331" s="120">
        <f>I331*(1+H331)</f>
        <v>0</v>
      </c>
      <c r="K331" s="122">
        <f>G331*J331</f>
        <v>0</v>
      </c>
      <c r="L331" s="497"/>
      <c r="M331" s="105"/>
      <c r="N331" s="106"/>
      <c r="O331" s="104"/>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5"/>
      <c r="AL331" s="105"/>
      <c r="AM331" s="105"/>
      <c r="AN331" s="105"/>
      <c r="AO331" s="105"/>
      <c r="AP331" s="105"/>
      <c r="AQ331" s="105"/>
      <c r="AR331" s="105"/>
      <c r="AS331" s="105"/>
      <c r="AT331" s="105"/>
      <c r="AU331" s="105"/>
      <c r="AV331" s="105"/>
      <c r="AW331" s="105"/>
      <c r="AX331" s="105"/>
      <c r="AY331" s="105"/>
      <c r="AZ331" s="105"/>
      <c r="BA331" s="105"/>
      <c r="BB331" s="105"/>
      <c r="BC331" s="105"/>
      <c r="BD331" s="105"/>
      <c r="BE331" s="105"/>
      <c r="BF331" s="105"/>
      <c r="BG331" s="105"/>
      <c r="BH331" s="105"/>
      <c r="BI331" s="105"/>
      <c r="BJ331" s="105"/>
      <c r="BK331" s="105"/>
      <c r="BL331" s="105"/>
      <c r="BM331" s="105"/>
      <c r="BN331" s="105"/>
      <c r="BO331" s="105"/>
      <c r="BP331" s="105"/>
      <c r="BQ331" s="107"/>
      <c r="BR331" s="107"/>
      <c r="BS331" s="107"/>
      <c r="BT331" s="107"/>
      <c r="BU331" s="107"/>
      <c r="BV331" s="107"/>
      <c r="BW331" s="107"/>
      <c r="BX331" s="107"/>
      <c r="BY331" s="107"/>
      <c r="BZ331" s="107"/>
      <c r="CA331" s="107"/>
      <c r="CB331" s="107"/>
      <c r="CC331" s="107"/>
      <c r="CD331" s="107"/>
      <c r="CE331" s="107"/>
      <c r="CF331" s="107"/>
      <c r="CG331" s="107"/>
      <c r="CH331" s="107"/>
      <c r="CI331" s="107"/>
      <c r="CJ331" s="107"/>
      <c r="CK331" s="107"/>
      <c r="CL331" s="107"/>
      <c r="CM331" s="107"/>
      <c r="CN331" s="107"/>
      <c r="CO331" s="107"/>
      <c r="CP331" s="107"/>
      <c r="CQ331" s="107"/>
      <c r="CR331" s="107"/>
      <c r="CS331" s="107"/>
      <c r="CT331" s="107"/>
      <c r="CU331" s="107"/>
      <c r="CV331" s="107"/>
      <c r="CW331" s="107"/>
      <c r="CX331" s="107"/>
      <c r="CY331" s="107"/>
      <c r="CZ331" s="107"/>
      <c r="DA331" s="107"/>
      <c r="DB331" s="107"/>
      <c r="DC331" s="107"/>
      <c r="DD331" s="107"/>
      <c r="DE331" s="107"/>
      <c r="DF331" s="107"/>
      <c r="DG331" s="107"/>
      <c r="DH331" s="107"/>
    </row>
    <row r="332" spans="1:112" s="108" customFormat="1" ht="60" customHeight="1">
      <c r="A332" s="476">
        <v>99815</v>
      </c>
      <c r="B332" s="477" t="s">
        <v>6</v>
      </c>
      <c r="C332" s="477" t="s">
        <v>789</v>
      </c>
      <c r="D332" s="478" t="s">
        <v>939</v>
      </c>
      <c r="E332" s="118" t="s">
        <v>938</v>
      </c>
      <c r="F332" s="477" t="s">
        <v>73</v>
      </c>
      <c r="G332" s="121">
        <v>1</v>
      </c>
      <c r="H332" s="479">
        <f t="shared" ref="H332:H338" si="51">$I$6</f>
        <v>0.29310000000000003</v>
      </c>
      <c r="I332" s="480"/>
      <c r="J332" s="120">
        <f t="shared" ref="J332:J333" si="52">I332*(1+H332)</f>
        <v>0</v>
      </c>
      <c r="K332" s="122">
        <f t="shared" ref="K332:K333" si="53">G332*J332</f>
        <v>0</v>
      </c>
      <c r="L332" s="497"/>
      <c r="M332" s="105"/>
      <c r="N332" s="106"/>
      <c r="O332" s="104"/>
      <c r="P332" s="105"/>
      <c r="Q332" s="105"/>
      <c r="R332" s="105"/>
      <c r="S332" s="105"/>
      <c r="T332" s="105"/>
      <c r="U332" s="105"/>
      <c r="V332" s="105"/>
      <c r="W332" s="105"/>
      <c r="X332" s="105"/>
      <c r="Y332" s="105"/>
      <c r="Z332" s="105"/>
      <c r="AA332" s="105"/>
      <c r="AB332" s="105"/>
      <c r="AC332" s="105"/>
      <c r="AD332" s="105"/>
      <c r="AE332" s="105"/>
      <c r="AF332" s="105"/>
      <c r="AG332" s="105"/>
      <c r="AH332" s="105"/>
      <c r="AI332" s="105"/>
      <c r="AJ332" s="105"/>
      <c r="AK332" s="105"/>
      <c r="AL332" s="105"/>
      <c r="AM332" s="105"/>
      <c r="AN332" s="105"/>
      <c r="AO332" s="105"/>
      <c r="AP332" s="105"/>
      <c r="AQ332" s="105"/>
      <c r="AR332" s="105"/>
      <c r="AS332" s="105"/>
      <c r="AT332" s="105"/>
      <c r="AU332" s="105"/>
      <c r="AV332" s="105"/>
      <c r="AW332" s="105"/>
      <c r="AX332" s="105"/>
      <c r="AY332" s="105"/>
      <c r="AZ332" s="105"/>
      <c r="BA332" s="105"/>
      <c r="BB332" s="105"/>
      <c r="BC332" s="105"/>
      <c r="BD332" s="105"/>
      <c r="BE332" s="105"/>
      <c r="BF332" s="105"/>
      <c r="BG332" s="105"/>
      <c r="BH332" s="105"/>
      <c r="BI332" s="105"/>
      <c r="BJ332" s="105"/>
      <c r="BK332" s="105"/>
      <c r="BL332" s="105"/>
      <c r="BM332" s="105"/>
      <c r="BN332" s="105"/>
      <c r="BO332" s="105"/>
      <c r="BP332" s="105"/>
      <c r="BQ332" s="107"/>
      <c r="BR332" s="107"/>
      <c r="BS332" s="107"/>
      <c r="BT332" s="107"/>
      <c r="BU332" s="107"/>
      <c r="BV332" s="107"/>
      <c r="BW332" s="107"/>
      <c r="BX332" s="107"/>
      <c r="BY332" s="107"/>
      <c r="BZ332" s="107"/>
      <c r="CA332" s="107"/>
      <c r="CB332" s="107"/>
      <c r="CC332" s="107"/>
      <c r="CD332" s="107"/>
      <c r="CE332" s="107"/>
      <c r="CF332" s="107"/>
      <c r="CG332" s="107"/>
      <c r="CH332" s="107"/>
      <c r="CI332" s="107"/>
      <c r="CJ332" s="107"/>
      <c r="CK332" s="107"/>
      <c r="CL332" s="107"/>
      <c r="CM332" s="107"/>
      <c r="CN332" s="107"/>
      <c r="CO332" s="107"/>
      <c r="CP332" s="107"/>
      <c r="CQ332" s="107"/>
      <c r="CR332" s="107"/>
      <c r="CS332" s="107"/>
      <c r="CT332" s="107"/>
      <c r="CU332" s="107"/>
      <c r="CV332" s="107"/>
      <c r="CW332" s="107"/>
      <c r="CX332" s="107"/>
      <c r="CY332" s="107"/>
      <c r="CZ332" s="107"/>
      <c r="DA332" s="107"/>
      <c r="DB332" s="107"/>
      <c r="DC332" s="107"/>
      <c r="DD332" s="107"/>
      <c r="DE332" s="107"/>
      <c r="DF332" s="107"/>
      <c r="DG332" s="107"/>
      <c r="DH332" s="107"/>
    </row>
    <row r="333" spans="1:112" s="108" customFormat="1" ht="60" customHeight="1">
      <c r="A333" s="476">
        <v>99818</v>
      </c>
      <c r="B333" s="477" t="s">
        <v>6</v>
      </c>
      <c r="C333" s="477" t="s">
        <v>789</v>
      </c>
      <c r="D333" s="478" t="s">
        <v>945</v>
      </c>
      <c r="E333" s="118" t="s">
        <v>943</v>
      </c>
      <c r="F333" s="477" t="s">
        <v>583</v>
      </c>
      <c r="G333" s="121">
        <v>2</v>
      </c>
      <c r="H333" s="479">
        <f t="shared" si="51"/>
        <v>0.29310000000000003</v>
      </c>
      <c r="I333" s="480"/>
      <c r="J333" s="120">
        <f t="shared" si="52"/>
        <v>0</v>
      </c>
      <c r="K333" s="122">
        <f t="shared" si="53"/>
        <v>0</v>
      </c>
      <c r="L333" s="497"/>
      <c r="M333" s="105"/>
      <c r="N333" s="106"/>
      <c r="O333" s="104"/>
      <c r="P333" s="105"/>
      <c r="Q333" s="105"/>
      <c r="R333" s="105"/>
      <c r="S333" s="105"/>
      <c r="T333" s="105"/>
      <c r="U333" s="105"/>
      <c r="V333" s="105"/>
      <c r="W333" s="105"/>
      <c r="X333" s="105"/>
      <c r="Y333" s="105"/>
      <c r="Z333" s="105"/>
      <c r="AA333" s="105"/>
      <c r="AB333" s="105"/>
      <c r="AC333" s="105"/>
      <c r="AD333" s="105"/>
      <c r="AE333" s="105"/>
      <c r="AF333" s="105"/>
      <c r="AG333" s="105"/>
      <c r="AH333" s="105"/>
      <c r="AI333" s="105"/>
      <c r="AJ333" s="105"/>
      <c r="AK333" s="105"/>
      <c r="AL333" s="105"/>
      <c r="AM333" s="105"/>
      <c r="AN333" s="105"/>
      <c r="AO333" s="105"/>
      <c r="AP333" s="105"/>
      <c r="AQ333" s="105"/>
      <c r="AR333" s="105"/>
      <c r="AS333" s="105"/>
      <c r="AT333" s="105"/>
      <c r="AU333" s="105"/>
      <c r="AV333" s="105"/>
      <c r="AW333" s="105"/>
      <c r="AX333" s="105"/>
      <c r="AY333" s="105"/>
      <c r="AZ333" s="105"/>
      <c r="BA333" s="105"/>
      <c r="BB333" s="105"/>
      <c r="BC333" s="105"/>
      <c r="BD333" s="105"/>
      <c r="BE333" s="105"/>
      <c r="BF333" s="105"/>
      <c r="BG333" s="105"/>
      <c r="BH333" s="105"/>
      <c r="BI333" s="105"/>
      <c r="BJ333" s="105"/>
      <c r="BK333" s="105"/>
      <c r="BL333" s="105"/>
      <c r="BM333" s="105"/>
      <c r="BN333" s="105"/>
      <c r="BO333" s="105"/>
      <c r="BP333" s="105"/>
      <c r="BQ333" s="107"/>
      <c r="BR333" s="107"/>
      <c r="BS333" s="107"/>
      <c r="BT333" s="107"/>
      <c r="BU333" s="107"/>
      <c r="BV333" s="107"/>
      <c r="BW333" s="107"/>
      <c r="BX333" s="107"/>
      <c r="BY333" s="107"/>
      <c r="BZ333" s="107"/>
      <c r="CA333" s="107"/>
      <c r="CB333" s="107"/>
      <c r="CC333" s="107"/>
      <c r="CD333" s="107"/>
      <c r="CE333" s="107"/>
      <c r="CF333" s="107"/>
      <c r="CG333" s="107"/>
      <c r="CH333" s="107"/>
      <c r="CI333" s="107"/>
      <c r="CJ333" s="107"/>
      <c r="CK333" s="107"/>
      <c r="CL333" s="107"/>
      <c r="CM333" s="107"/>
      <c r="CN333" s="107"/>
      <c r="CO333" s="107"/>
      <c r="CP333" s="107"/>
      <c r="CQ333" s="107"/>
      <c r="CR333" s="107"/>
      <c r="CS333" s="107"/>
      <c r="CT333" s="107"/>
      <c r="CU333" s="107"/>
      <c r="CV333" s="107"/>
      <c r="CW333" s="107"/>
      <c r="CX333" s="107"/>
      <c r="CY333" s="107"/>
      <c r="CZ333" s="107"/>
      <c r="DA333" s="107"/>
      <c r="DB333" s="107"/>
      <c r="DC333" s="107"/>
      <c r="DD333" s="107"/>
      <c r="DE333" s="107"/>
      <c r="DF333" s="107"/>
      <c r="DG333" s="107"/>
      <c r="DH333" s="107"/>
    </row>
    <row r="334" spans="1:112" ht="60" customHeight="1">
      <c r="A334" s="476">
        <v>99822</v>
      </c>
      <c r="B334" s="477" t="s">
        <v>6</v>
      </c>
      <c r="C334" s="477" t="s">
        <v>789</v>
      </c>
      <c r="D334" s="478" t="s">
        <v>946</v>
      </c>
      <c r="E334" s="118" t="s">
        <v>944</v>
      </c>
      <c r="F334" s="477" t="s">
        <v>78</v>
      </c>
      <c r="G334" s="121">
        <f>'Memória de Calculo'!H58</f>
        <v>5.67</v>
      </c>
      <c r="H334" s="479">
        <f t="shared" si="51"/>
        <v>0.29310000000000003</v>
      </c>
      <c r="I334" s="480"/>
      <c r="J334" s="120">
        <f t="shared" ref="J334" si="54">I334*(1+H334)</f>
        <v>0</v>
      </c>
      <c r="K334" s="122">
        <f t="shared" ref="K334" si="55">G334*J334</f>
        <v>0</v>
      </c>
    </row>
    <row r="335" spans="1:112" ht="60" customHeight="1">
      <c r="A335" s="476">
        <v>99819</v>
      </c>
      <c r="B335" s="477" t="s">
        <v>6</v>
      </c>
      <c r="C335" s="477" t="s">
        <v>789</v>
      </c>
      <c r="D335" s="478" t="s">
        <v>947</v>
      </c>
      <c r="E335" s="118" t="s">
        <v>951</v>
      </c>
      <c r="F335" s="477" t="s">
        <v>78</v>
      </c>
      <c r="G335" s="121">
        <v>1.5</v>
      </c>
      <c r="H335" s="479">
        <f t="shared" si="51"/>
        <v>0.29310000000000003</v>
      </c>
      <c r="I335" s="480"/>
      <c r="J335" s="120">
        <f t="shared" ref="J335" si="56">I335*(1+H335)</f>
        <v>0</v>
      </c>
      <c r="K335" s="122">
        <f t="shared" ref="K335" si="57">G335*J335</f>
        <v>0</v>
      </c>
    </row>
    <row r="336" spans="1:112" ht="60" customHeight="1">
      <c r="A336" s="476">
        <v>99816</v>
      </c>
      <c r="B336" s="477" t="s">
        <v>6</v>
      </c>
      <c r="C336" s="477" t="s">
        <v>789</v>
      </c>
      <c r="D336" s="478" t="s">
        <v>948</v>
      </c>
      <c r="E336" s="118" t="s">
        <v>949</v>
      </c>
      <c r="F336" s="477" t="s">
        <v>78</v>
      </c>
      <c r="G336" s="121">
        <v>1</v>
      </c>
      <c r="H336" s="479">
        <f t="shared" si="51"/>
        <v>0.29310000000000003</v>
      </c>
      <c r="I336" s="480"/>
      <c r="J336" s="120">
        <f t="shared" ref="J336" si="58">I336*(1+H336)</f>
        <v>0</v>
      </c>
      <c r="K336" s="122">
        <f t="shared" ref="K336" si="59">G336*J336</f>
        <v>0</v>
      </c>
    </row>
    <row r="337" spans="1:112" ht="60" customHeight="1">
      <c r="A337" s="476">
        <v>99814</v>
      </c>
      <c r="B337" s="477" t="s">
        <v>6</v>
      </c>
      <c r="C337" s="477" t="s">
        <v>789</v>
      </c>
      <c r="D337" s="478" t="s">
        <v>952</v>
      </c>
      <c r="E337" s="118" t="s">
        <v>954</v>
      </c>
      <c r="F337" s="477" t="s">
        <v>78</v>
      </c>
      <c r="G337" s="121">
        <f>'Memória de Calculo'!D251</f>
        <v>47.82</v>
      </c>
      <c r="H337" s="479">
        <f t="shared" si="51"/>
        <v>0.29310000000000003</v>
      </c>
      <c r="I337" s="480"/>
      <c r="J337" s="120">
        <f t="shared" ref="J337" si="60">I337*(1+H337)</f>
        <v>0</v>
      </c>
      <c r="K337" s="122">
        <f t="shared" ref="K337" si="61">G337*J337</f>
        <v>0</v>
      </c>
    </row>
    <row r="338" spans="1:112" ht="60" customHeight="1">
      <c r="A338" s="476">
        <v>99817</v>
      </c>
      <c r="B338" s="477" t="s">
        <v>6</v>
      </c>
      <c r="C338" s="477" t="s">
        <v>789</v>
      </c>
      <c r="D338" s="478" t="s">
        <v>953</v>
      </c>
      <c r="E338" s="118" t="s">
        <v>950</v>
      </c>
      <c r="F338" s="477" t="s">
        <v>583</v>
      </c>
      <c r="G338" s="121">
        <v>2</v>
      </c>
      <c r="H338" s="479">
        <f t="shared" si="51"/>
        <v>0.29310000000000003</v>
      </c>
      <c r="I338" s="480"/>
      <c r="J338" s="120">
        <f t="shared" ref="J338" si="62">I338*(1+H338)</f>
        <v>0</v>
      </c>
      <c r="K338" s="122">
        <f t="shared" ref="K338" si="63">G338*J338</f>
        <v>0</v>
      </c>
    </row>
    <row r="339" spans="1:112">
      <c r="A339" s="96"/>
      <c r="B339" s="97"/>
      <c r="C339" s="97"/>
      <c r="D339" s="98"/>
      <c r="E339" s="99"/>
      <c r="F339" s="100"/>
      <c r="G339" s="101"/>
      <c r="H339" s="102"/>
      <c r="I339" s="698" t="s">
        <v>9</v>
      </c>
      <c r="J339" s="698"/>
      <c r="K339" s="103">
        <f>SUM(K328:K338)</f>
        <v>0</v>
      </c>
    </row>
    <row r="340" spans="1:112" s="486" customFormat="1">
      <c r="A340" s="74"/>
      <c r="B340" s="75"/>
      <c r="C340" s="76"/>
      <c r="D340" s="77">
        <v>23</v>
      </c>
      <c r="E340" s="78" t="s">
        <v>373</v>
      </c>
      <c r="F340" s="79"/>
      <c r="G340" s="80"/>
      <c r="H340" s="81"/>
      <c r="I340" s="82"/>
      <c r="J340" s="83"/>
      <c r="K340" s="84"/>
      <c r="L340" s="496"/>
      <c r="M340" s="485"/>
      <c r="N340" s="485"/>
      <c r="O340" s="485"/>
      <c r="P340" s="485"/>
      <c r="Q340" s="485"/>
      <c r="R340" s="485"/>
      <c r="S340" s="485"/>
      <c r="T340" s="485"/>
      <c r="U340" s="485"/>
      <c r="V340" s="485"/>
      <c r="W340" s="485"/>
      <c r="X340" s="485"/>
      <c r="Y340" s="485"/>
      <c r="Z340" s="485"/>
      <c r="AA340" s="485"/>
      <c r="AB340" s="485"/>
      <c r="AC340" s="485"/>
      <c r="AD340" s="485"/>
      <c r="AE340" s="485"/>
      <c r="AF340" s="485"/>
      <c r="AG340" s="485"/>
      <c r="AH340" s="485"/>
      <c r="AI340" s="485"/>
      <c r="AJ340" s="485"/>
      <c r="AK340" s="485"/>
      <c r="AL340" s="485"/>
      <c r="AM340" s="485"/>
      <c r="AN340" s="485"/>
      <c r="AO340" s="485"/>
      <c r="AP340" s="485"/>
      <c r="AQ340" s="485"/>
      <c r="AR340" s="485"/>
      <c r="AS340" s="485"/>
      <c r="AT340" s="485"/>
      <c r="AU340" s="485"/>
      <c r="AV340" s="485"/>
      <c r="AW340" s="485"/>
      <c r="AX340" s="485"/>
      <c r="AY340" s="485"/>
      <c r="AZ340" s="485"/>
      <c r="BA340" s="485"/>
      <c r="BB340" s="485"/>
      <c r="BC340" s="485"/>
      <c r="BD340" s="485"/>
      <c r="BE340" s="485"/>
      <c r="BF340" s="485"/>
      <c r="BG340" s="485"/>
      <c r="BH340" s="485"/>
      <c r="BI340" s="485"/>
      <c r="BJ340" s="485"/>
      <c r="BK340" s="485"/>
      <c r="BL340" s="485"/>
      <c r="BM340" s="485"/>
      <c r="BN340" s="485"/>
      <c r="BO340" s="485"/>
      <c r="BP340" s="485"/>
    </row>
    <row r="341" spans="1:112" s="108" customFormat="1">
      <c r="A341" s="85"/>
      <c r="B341" s="86"/>
      <c r="C341" s="86"/>
      <c r="D341" s="87" t="s">
        <v>500</v>
      </c>
      <c r="E341" s="88" t="s">
        <v>367</v>
      </c>
      <c r="F341" s="89"/>
      <c r="G341" s="90"/>
      <c r="H341" s="87"/>
      <c r="I341" s="91"/>
      <c r="J341" s="89"/>
      <c r="K341" s="92"/>
      <c r="L341" s="497"/>
      <c r="M341" s="105"/>
      <c r="N341" s="106"/>
      <c r="O341" s="104"/>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5"/>
      <c r="AL341" s="105"/>
      <c r="AM341" s="105"/>
      <c r="AN341" s="105"/>
      <c r="AO341" s="105"/>
      <c r="AP341" s="105"/>
      <c r="AQ341" s="105"/>
      <c r="AR341" s="105"/>
      <c r="AS341" s="105"/>
      <c r="AT341" s="105"/>
      <c r="AU341" s="105"/>
      <c r="AV341" s="105"/>
      <c r="AW341" s="105"/>
      <c r="AX341" s="105"/>
      <c r="AY341" s="105"/>
      <c r="AZ341" s="105"/>
      <c r="BA341" s="105"/>
      <c r="BB341" s="105"/>
      <c r="BC341" s="105"/>
      <c r="BD341" s="105"/>
      <c r="BE341" s="105"/>
      <c r="BF341" s="105"/>
      <c r="BG341" s="105"/>
      <c r="BH341" s="105"/>
      <c r="BI341" s="105"/>
      <c r="BJ341" s="105"/>
      <c r="BK341" s="105"/>
      <c r="BL341" s="105"/>
      <c r="BM341" s="105"/>
      <c r="BN341" s="105"/>
      <c r="BO341" s="105"/>
      <c r="BP341" s="105"/>
      <c r="BQ341" s="107"/>
      <c r="BR341" s="107"/>
      <c r="BS341" s="107"/>
      <c r="BT341" s="107"/>
      <c r="BU341" s="107"/>
      <c r="BV341" s="107"/>
      <c r="BW341" s="107"/>
      <c r="BX341" s="107"/>
      <c r="BY341" s="107"/>
      <c r="BZ341" s="107"/>
      <c r="CA341" s="107"/>
      <c r="CB341" s="107"/>
      <c r="CC341" s="107"/>
      <c r="CD341" s="107"/>
      <c r="CE341" s="107"/>
      <c r="CF341" s="107"/>
      <c r="CG341" s="107"/>
      <c r="CH341" s="107"/>
      <c r="CI341" s="107"/>
      <c r="CJ341" s="107"/>
      <c r="CK341" s="107"/>
      <c r="CL341" s="107"/>
      <c r="CM341" s="107"/>
      <c r="CN341" s="107"/>
      <c r="CO341" s="107"/>
      <c r="CP341" s="107"/>
      <c r="CQ341" s="107"/>
      <c r="CR341" s="107"/>
      <c r="CS341" s="107"/>
      <c r="CT341" s="107"/>
      <c r="CU341" s="107"/>
      <c r="CV341" s="107"/>
      <c r="CW341" s="107"/>
      <c r="CX341" s="107"/>
      <c r="CY341" s="107"/>
      <c r="CZ341" s="107"/>
      <c r="DA341" s="107"/>
      <c r="DB341" s="107"/>
      <c r="DC341" s="107"/>
      <c r="DD341" s="107"/>
      <c r="DE341" s="107"/>
      <c r="DF341" s="107"/>
      <c r="DG341" s="107"/>
      <c r="DH341" s="107"/>
    </row>
    <row r="342" spans="1:112" s="62" customFormat="1" ht="60" customHeight="1">
      <c r="A342" s="639">
        <v>101909</v>
      </c>
      <c r="B342" s="640" t="s">
        <v>6</v>
      </c>
      <c r="C342" s="640" t="s">
        <v>789</v>
      </c>
      <c r="D342" s="117" t="s">
        <v>501</v>
      </c>
      <c r="E342" s="118" t="s">
        <v>368</v>
      </c>
      <c r="F342" s="640" t="s">
        <v>73</v>
      </c>
      <c r="G342" s="121">
        <v>2</v>
      </c>
      <c r="H342" s="119">
        <f>$I$6</f>
        <v>0.29310000000000003</v>
      </c>
      <c r="I342" s="196"/>
      <c r="J342" s="120">
        <f>I342*(1+H342)</f>
        <v>0</v>
      </c>
      <c r="K342" s="122">
        <f>G342*J342</f>
        <v>0</v>
      </c>
      <c r="L342" s="638"/>
      <c r="M342" s="72"/>
      <c r="N342" s="72"/>
      <c r="O342" s="72"/>
      <c r="P342" s="72"/>
      <c r="Q342" s="72"/>
      <c r="R342" s="72"/>
      <c r="S342" s="72"/>
      <c r="T342" s="72"/>
      <c r="U342" s="72"/>
      <c r="V342" s="72"/>
      <c r="W342" s="72"/>
      <c r="X342" s="72"/>
      <c r="Y342" s="72"/>
      <c r="Z342" s="72"/>
      <c r="AA342" s="72"/>
      <c r="AB342" s="72"/>
      <c r="AC342" s="72"/>
      <c r="AD342" s="72"/>
      <c r="AE342" s="72"/>
      <c r="AF342" s="72"/>
      <c r="AG342" s="72"/>
      <c r="AH342" s="72"/>
      <c r="AI342" s="72"/>
      <c r="AJ342" s="72"/>
      <c r="AK342" s="72"/>
      <c r="AL342" s="72"/>
      <c r="AM342" s="72"/>
      <c r="AN342" s="72"/>
      <c r="AO342" s="72"/>
      <c r="AP342" s="72"/>
      <c r="AQ342" s="72"/>
      <c r="AR342" s="72"/>
      <c r="AS342" s="72"/>
      <c r="AT342" s="72"/>
      <c r="AU342" s="72"/>
      <c r="AV342" s="72"/>
      <c r="AW342" s="72"/>
      <c r="AX342" s="72"/>
      <c r="AY342" s="72"/>
      <c r="AZ342" s="72"/>
      <c r="BA342" s="72"/>
      <c r="BB342" s="72"/>
      <c r="BC342" s="72"/>
      <c r="BD342" s="72"/>
      <c r="BE342" s="72"/>
      <c r="BF342" s="72"/>
      <c r="BG342" s="72"/>
      <c r="BH342" s="72"/>
      <c r="BI342" s="72"/>
      <c r="BJ342" s="72"/>
      <c r="BK342" s="72"/>
      <c r="BL342" s="72"/>
      <c r="BM342" s="72"/>
      <c r="BN342" s="72"/>
      <c r="BO342" s="72"/>
      <c r="BP342" s="72"/>
    </row>
    <row r="343" spans="1:112" s="95" customFormat="1" ht="60" customHeight="1">
      <c r="A343" s="639">
        <v>101905</v>
      </c>
      <c r="B343" s="640" t="s">
        <v>6</v>
      </c>
      <c r="C343" s="640" t="s">
        <v>789</v>
      </c>
      <c r="D343" s="117" t="s">
        <v>502</v>
      </c>
      <c r="E343" s="118" t="s">
        <v>369</v>
      </c>
      <c r="F343" s="640" t="s">
        <v>73</v>
      </c>
      <c r="G343" s="121">
        <v>2</v>
      </c>
      <c r="H343" s="119">
        <f>$I$6</f>
        <v>0.29310000000000003</v>
      </c>
      <c r="I343" s="196"/>
      <c r="J343" s="120">
        <f>I343*(1+H343)</f>
        <v>0</v>
      </c>
      <c r="K343" s="122">
        <f>G343*J343</f>
        <v>0</v>
      </c>
      <c r="L343" s="638"/>
      <c r="M343" s="93"/>
      <c r="N343" s="94"/>
      <c r="O343" s="93"/>
      <c r="P343" s="93"/>
      <c r="Q343" s="93"/>
      <c r="R343" s="93"/>
      <c r="S343" s="93"/>
      <c r="T343" s="93"/>
      <c r="U343" s="93"/>
      <c r="V343" s="93"/>
      <c r="W343" s="93"/>
      <c r="X343" s="93"/>
      <c r="Y343" s="93"/>
      <c r="Z343" s="93"/>
      <c r="AA343" s="93"/>
      <c r="AB343" s="93"/>
      <c r="AC343" s="93"/>
      <c r="AD343" s="93"/>
      <c r="AE343" s="93"/>
      <c r="AF343" s="93"/>
      <c r="AG343" s="93"/>
      <c r="AH343" s="93"/>
      <c r="AI343" s="93"/>
      <c r="AJ343" s="93"/>
      <c r="AK343" s="93"/>
      <c r="AL343" s="93"/>
      <c r="AM343" s="93"/>
      <c r="AN343" s="93"/>
      <c r="AO343" s="93"/>
      <c r="AP343" s="93"/>
      <c r="AQ343" s="93"/>
      <c r="AR343" s="93"/>
      <c r="AS343" s="93"/>
      <c r="AT343" s="93"/>
      <c r="AU343" s="93"/>
      <c r="AV343" s="93"/>
      <c r="AW343" s="93"/>
      <c r="AX343" s="93"/>
      <c r="AY343" s="93"/>
      <c r="AZ343" s="93"/>
      <c r="BA343" s="93"/>
      <c r="BB343" s="93"/>
      <c r="BC343" s="93"/>
      <c r="BD343" s="93"/>
      <c r="BE343" s="93"/>
      <c r="BF343" s="93"/>
      <c r="BG343" s="93"/>
      <c r="BH343" s="93"/>
      <c r="BI343" s="93"/>
      <c r="BJ343" s="93"/>
      <c r="BK343" s="93"/>
      <c r="BL343" s="93"/>
      <c r="BM343" s="93"/>
      <c r="BN343" s="93"/>
      <c r="BO343" s="93"/>
      <c r="BP343" s="93"/>
    </row>
    <row r="344" spans="1:112" s="627" customFormat="1" ht="60" customHeight="1">
      <c r="A344" s="632" t="s">
        <v>1021</v>
      </c>
      <c r="B344" s="610" t="s">
        <v>790</v>
      </c>
      <c r="C344" s="610" t="s">
        <v>789</v>
      </c>
      <c r="D344" s="611" t="s">
        <v>503</v>
      </c>
      <c r="E344" s="612" t="str">
        <f>Composições!A336</f>
        <v>FORNECIMENTO E INSTALAÇÃO DE PLACA DE SINALIZAÇÃO INDICATIVA, SAÍDA DE EMERGÊNCIA, SAÍDA LATERAL ESQUERDA/DIREITA/SAÍDA EM FRENTESANITÁRIO. (REFERENCIA SINAPI 89743)</v>
      </c>
      <c r="F344" s="610" t="s">
        <v>73</v>
      </c>
      <c r="G344" s="613">
        <v>6</v>
      </c>
      <c r="H344" s="481">
        <f>$I$6</f>
        <v>0.29310000000000003</v>
      </c>
      <c r="I344" s="482">
        <f>Composições!H344</f>
        <v>0</v>
      </c>
      <c r="J344" s="483">
        <f>I344*(1+H344)</f>
        <v>0</v>
      </c>
      <c r="K344" s="484">
        <f>G344*J344</f>
        <v>0</v>
      </c>
      <c r="L344" s="624"/>
      <c r="M344" s="625"/>
      <c r="N344" s="625"/>
      <c r="O344" s="625"/>
      <c r="P344" s="625"/>
      <c r="Q344" s="625"/>
      <c r="R344" s="625"/>
      <c r="S344" s="625"/>
      <c r="T344" s="625"/>
      <c r="U344" s="625"/>
      <c r="V344" s="625"/>
      <c r="W344" s="625"/>
      <c r="X344" s="625"/>
      <c r="Y344" s="625"/>
      <c r="Z344" s="625"/>
      <c r="AA344" s="625"/>
      <c r="AB344" s="625"/>
      <c r="AC344" s="625"/>
      <c r="AD344" s="625"/>
      <c r="AE344" s="625"/>
      <c r="AF344" s="625"/>
      <c r="AG344" s="625"/>
      <c r="AH344" s="625"/>
      <c r="AI344" s="625"/>
      <c r="AJ344" s="625"/>
      <c r="AK344" s="625"/>
      <c r="AL344" s="625"/>
      <c r="AM344" s="625"/>
      <c r="AN344" s="625"/>
      <c r="AO344" s="625"/>
      <c r="AP344" s="625"/>
      <c r="AQ344" s="625"/>
      <c r="AR344" s="625"/>
      <c r="AS344" s="625"/>
      <c r="AT344" s="625"/>
      <c r="AU344" s="625"/>
      <c r="AV344" s="625"/>
      <c r="AW344" s="625"/>
      <c r="AX344" s="625"/>
      <c r="AY344" s="625"/>
      <c r="AZ344" s="625"/>
      <c r="BA344" s="625"/>
      <c r="BB344" s="625"/>
      <c r="BC344" s="625"/>
      <c r="BD344" s="625"/>
      <c r="BE344" s="625"/>
      <c r="BF344" s="625"/>
      <c r="BG344" s="625"/>
      <c r="BH344" s="625"/>
      <c r="BI344" s="625"/>
      <c r="BJ344" s="625"/>
      <c r="BK344" s="625"/>
      <c r="BL344" s="625"/>
      <c r="BM344" s="625"/>
      <c r="BN344" s="625"/>
      <c r="BO344" s="625"/>
      <c r="BP344" s="625"/>
    </row>
    <row r="345" spans="1:112" s="62" customFormat="1" ht="60" customHeight="1">
      <c r="A345" s="639">
        <v>102492</v>
      </c>
      <c r="B345" s="640" t="s">
        <v>6</v>
      </c>
      <c r="C345" s="640" t="s">
        <v>789</v>
      </c>
      <c r="D345" s="117" t="s">
        <v>504</v>
      </c>
      <c r="E345" s="118" t="s">
        <v>830</v>
      </c>
      <c r="F345" s="640" t="s">
        <v>78</v>
      </c>
      <c r="G345" s="121">
        <v>2</v>
      </c>
      <c r="H345" s="119">
        <f>$I$6</f>
        <v>0.29310000000000003</v>
      </c>
      <c r="I345" s="196"/>
      <c r="J345" s="120">
        <f>I345*(1+H345)</f>
        <v>0</v>
      </c>
      <c r="K345" s="122">
        <f>G345*J345</f>
        <v>0</v>
      </c>
      <c r="L345" s="638"/>
      <c r="M345" s="72"/>
      <c r="N345" s="72"/>
      <c r="O345" s="72"/>
      <c r="P345" s="72"/>
      <c r="Q345" s="72"/>
      <c r="R345" s="72"/>
      <c r="S345" s="72"/>
      <c r="T345" s="72"/>
      <c r="U345" s="72"/>
      <c r="V345" s="72"/>
      <c r="W345" s="72"/>
      <c r="X345" s="72"/>
      <c r="Y345" s="72"/>
      <c r="Z345" s="72"/>
      <c r="AA345" s="72"/>
      <c r="AB345" s="72"/>
      <c r="AC345" s="72"/>
      <c r="AD345" s="72"/>
      <c r="AE345" s="72"/>
      <c r="AF345" s="72"/>
      <c r="AG345" s="72"/>
      <c r="AH345" s="72"/>
      <c r="AI345" s="72"/>
      <c r="AJ345" s="72"/>
      <c r="AK345" s="72"/>
      <c r="AL345" s="72"/>
      <c r="AM345" s="72"/>
      <c r="AN345" s="72"/>
      <c r="AO345" s="72"/>
      <c r="AP345" s="72"/>
      <c r="AQ345" s="72"/>
      <c r="AR345" s="72"/>
      <c r="AS345" s="72"/>
      <c r="AT345" s="72"/>
      <c r="AU345" s="72"/>
      <c r="AV345" s="72"/>
      <c r="AW345" s="72"/>
      <c r="AX345" s="72"/>
      <c r="AY345" s="72"/>
      <c r="AZ345" s="72"/>
      <c r="BA345" s="72"/>
      <c r="BB345" s="72"/>
      <c r="BC345" s="72"/>
      <c r="BD345" s="72"/>
      <c r="BE345" s="72"/>
      <c r="BF345" s="72"/>
      <c r="BG345" s="72"/>
      <c r="BH345" s="72"/>
      <c r="BI345" s="72"/>
      <c r="BJ345" s="72"/>
      <c r="BK345" s="72"/>
      <c r="BL345" s="72"/>
      <c r="BM345" s="72"/>
      <c r="BN345" s="72"/>
      <c r="BO345" s="72"/>
      <c r="BP345" s="72"/>
    </row>
    <row r="346" spans="1:112" s="486" customFormat="1">
      <c r="A346" s="85"/>
      <c r="B346" s="86"/>
      <c r="C346" s="86"/>
      <c r="D346" s="87" t="s">
        <v>505</v>
      </c>
      <c r="E346" s="88" t="s">
        <v>370</v>
      </c>
      <c r="F346" s="89"/>
      <c r="G346" s="90"/>
      <c r="H346" s="87"/>
      <c r="I346" s="91"/>
      <c r="J346" s="89"/>
      <c r="K346" s="92"/>
      <c r="L346" s="496"/>
      <c r="M346" s="485"/>
      <c r="N346" s="485"/>
      <c r="O346" s="485"/>
      <c r="P346" s="485"/>
      <c r="Q346" s="485"/>
      <c r="R346" s="485"/>
      <c r="S346" s="485"/>
      <c r="T346" s="485"/>
      <c r="U346" s="485"/>
      <c r="V346" s="485"/>
      <c r="W346" s="485"/>
      <c r="X346" s="485"/>
      <c r="Y346" s="485"/>
      <c r="Z346" s="485"/>
      <c r="AA346" s="485"/>
      <c r="AB346" s="485"/>
      <c r="AC346" s="485"/>
      <c r="AD346" s="485"/>
      <c r="AE346" s="485"/>
      <c r="AF346" s="485"/>
      <c r="AG346" s="485"/>
      <c r="AH346" s="485"/>
      <c r="AI346" s="485"/>
      <c r="AJ346" s="485"/>
      <c r="AK346" s="485"/>
      <c r="AL346" s="485"/>
      <c r="AM346" s="485"/>
      <c r="AN346" s="485"/>
      <c r="AO346" s="485"/>
      <c r="AP346" s="485"/>
      <c r="AQ346" s="485"/>
      <c r="AR346" s="485"/>
      <c r="AS346" s="485"/>
      <c r="AT346" s="485"/>
      <c r="AU346" s="485"/>
      <c r="AV346" s="485"/>
      <c r="AW346" s="485"/>
      <c r="AX346" s="485"/>
      <c r="AY346" s="485"/>
      <c r="AZ346" s="485"/>
      <c r="BA346" s="485"/>
      <c r="BB346" s="485"/>
      <c r="BC346" s="485"/>
      <c r="BD346" s="485"/>
      <c r="BE346" s="485"/>
      <c r="BF346" s="485"/>
      <c r="BG346" s="485"/>
      <c r="BH346" s="485"/>
      <c r="BI346" s="485"/>
      <c r="BJ346" s="485"/>
      <c r="BK346" s="485"/>
      <c r="BL346" s="485"/>
      <c r="BM346" s="485"/>
      <c r="BN346" s="485"/>
      <c r="BO346" s="485"/>
      <c r="BP346" s="485"/>
    </row>
    <row r="347" spans="1:112" s="627" customFormat="1" ht="60" customHeight="1">
      <c r="A347" s="609" t="s">
        <v>1021</v>
      </c>
      <c r="B347" s="610" t="s">
        <v>790</v>
      </c>
      <c r="C347" s="610" t="s">
        <v>789</v>
      </c>
      <c r="D347" s="611" t="s">
        <v>506</v>
      </c>
      <c r="E347" s="612" t="str">
        <f>Composições!A336</f>
        <v>FORNECIMENTO E INSTALAÇÃO DE PLACA DE SINALIZAÇÃO INDICATIVA, SAÍDA DE EMERGÊNCIA, SAÍDA LATERAL ESQUERDA/DIREITA/SAÍDA EM FRENTESANITÁRIO. (REFERENCIA SINAPI 89743)</v>
      </c>
      <c r="F347" s="610" t="s">
        <v>73</v>
      </c>
      <c r="G347" s="613">
        <v>20</v>
      </c>
      <c r="H347" s="481">
        <f>$I$6</f>
        <v>0.29310000000000003</v>
      </c>
      <c r="I347" s="482">
        <f>Composições!H344</f>
        <v>0</v>
      </c>
      <c r="J347" s="483">
        <f>I347*(1+H347)</f>
        <v>0</v>
      </c>
      <c r="K347" s="484">
        <f>G347*J347</f>
        <v>0</v>
      </c>
      <c r="L347" s="624"/>
      <c r="M347" s="625"/>
      <c r="N347" s="625"/>
      <c r="O347" s="625"/>
      <c r="P347" s="625"/>
      <c r="Q347" s="625"/>
      <c r="R347" s="625"/>
      <c r="S347" s="625"/>
      <c r="T347" s="625"/>
      <c r="U347" s="625"/>
      <c r="V347" s="625"/>
      <c r="W347" s="625"/>
      <c r="X347" s="625"/>
      <c r="Y347" s="625"/>
      <c r="Z347" s="625"/>
      <c r="AA347" s="625"/>
      <c r="AB347" s="625"/>
      <c r="AC347" s="625"/>
      <c r="AD347" s="625"/>
      <c r="AE347" s="625"/>
      <c r="AF347" s="625"/>
      <c r="AG347" s="625"/>
      <c r="AH347" s="625"/>
      <c r="AI347" s="625"/>
      <c r="AJ347" s="625"/>
      <c r="AK347" s="625"/>
      <c r="AL347" s="625"/>
      <c r="AM347" s="625"/>
      <c r="AN347" s="625"/>
      <c r="AO347" s="625"/>
      <c r="AP347" s="625"/>
      <c r="AQ347" s="625"/>
      <c r="AR347" s="625"/>
      <c r="AS347" s="625"/>
      <c r="AT347" s="625"/>
      <c r="AU347" s="625"/>
      <c r="AV347" s="625"/>
      <c r="AW347" s="625"/>
      <c r="AX347" s="625"/>
      <c r="AY347" s="625"/>
      <c r="AZ347" s="625"/>
      <c r="BA347" s="625"/>
      <c r="BB347" s="625"/>
      <c r="BC347" s="625"/>
      <c r="BD347" s="625"/>
      <c r="BE347" s="625"/>
      <c r="BF347" s="625"/>
      <c r="BG347" s="625"/>
      <c r="BH347" s="625"/>
      <c r="BI347" s="625"/>
      <c r="BJ347" s="625"/>
      <c r="BK347" s="625"/>
      <c r="BL347" s="625"/>
      <c r="BM347" s="625"/>
      <c r="BN347" s="625"/>
      <c r="BO347" s="625"/>
      <c r="BP347" s="625"/>
    </row>
    <row r="348" spans="1:112" s="95" customFormat="1" ht="60" customHeight="1">
      <c r="A348" s="639">
        <v>102488</v>
      </c>
      <c r="B348" s="640" t="s">
        <v>6</v>
      </c>
      <c r="C348" s="640" t="s">
        <v>789</v>
      </c>
      <c r="D348" s="117" t="s">
        <v>962</v>
      </c>
      <c r="E348" s="118" t="s">
        <v>1022</v>
      </c>
      <c r="F348" s="640" t="s">
        <v>78</v>
      </c>
      <c r="G348" s="121">
        <v>2</v>
      </c>
      <c r="H348" s="119">
        <f>$I$6</f>
        <v>0.29310000000000003</v>
      </c>
      <c r="I348" s="196"/>
      <c r="J348" s="120">
        <f>I348*(1+H348)</f>
        <v>0</v>
      </c>
      <c r="K348" s="122">
        <f>G348*J348</f>
        <v>0</v>
      </c>
      <c r="L348" s="638"/>
      <c r="M348" s="93"/>
      <c r="N348" s="94"/>
      <c r="O348" s="93"/>
      <c r="P348" s="93"/>
      <c r="Q348" s="93"/>
      <c r="R348" s="93"/>
      <c r="S348" s="93"/>
      <c r="T348" s="93"/>
      <c r="U348" s="93"/>
      <c r="V348" s="93"/>
      <c r="W348" s="93"/>
      <c r="X348" s="93"/>
      <c r="Y348" s="93"/>
      <c r="Z348" s="93"/>
      <c r="AA348" s="93"/>
      <c r="AB348" s="93"/>
      <c r="AC348" s="93"/>
      <c r="AD348" s="93"/>
      <c r="AE348" s="93"/>
      <c r="AF348" s="93"/>
      <c r="AG348" s="93"/>
      <c r="AH348" s="93"/>
      <c r="AI348" s="93"/>
      <c r="AJ348" s="93"/>
      <c r="AK348" s="93"/>
      <c r="AL348" s="93"/>
      <c r="AM348" s="93"/>
      <c r="AN348" s="93"/>
      <c r="AO348" s="93"/>
      <c r="AP348" s="93"/>
      <c r="AQ348" s="93"/>
      <c r="AR348" s="93"/>
      <c r="AS348" s="93"/>
      <c r="AT348" s="93"/>
      <c r="AU348" s="93"/>
      <c r="AV348" s="93"/>
      <c r="AW348" s="93"/>
      <c r="AX348" s="93"/>
      <c r="AY348" s="93"/>
      <c r="AZ348" s="93"/>
      <c r="BA348" s="93"/>
      <c r="BB348" s="93"/>
      <c r="BC348" s="93"/>
      <c r="BD348" s="93"/>
      <c r="BE348" s="93"/>
      <c r="BF348" s="93"/>
      <c r="BG348" s="93"/>
      <c r="BH348" s="93"/>
      <c r="BI348" s="93"/>
      <c r="BJ348" s="93"/>
      <c r="BK348" s="93"/>
      <c r="BL348" s="93"/>
      <c r="BM348" s="93"/>
      <c r="BN348" s="93"/>
      <c r="BO348" s="93"/>
      <c r="BP348" s="93"/>
    </row>
    <row r="349" spans="1:112" s="95" customFormat="1">
      <c r="A349" s="85"/>
      <c r="B349" s="86"/>
      <c r="C349" s="86"/>
      <c r="D349" s="87" t="s">
        <v>507</v>
      </c>
      <c r="E349" s="88" t="s">
        <v>371</v>
      </c>
      <c r="F349" s="89"/>
      <c r="G349" s="90"/>
      <c r="H349" s="87"/>
      <c r="I349" s="91"/>
      <c r="J349" s="89"/>
      <c r="K349" s="92"/>
      <c r="L349" s="638"/>
      <c r="M349" s="93"/>
      <c r="N349" s="94"/>
      <c r="O349" s="93"/>
      <c r="P349" s="93"/>
      <c r="Q349" s="93"/>
      <c r="R349" s="93"/>
      <c r="S349" s="93"/>
      <c r="T349" s="93"/>
      <c r="U349" s="93"/>
      <c r="V349" s="93"/>
      <c r="W349" s="93"/>
      <c r="X349" s="93"/>
      <c r="Y349" s="93"/>
      <c r="Z349" s="93"/>
      <c r="AA349" s="93"/>
      <c r="AB349" s="93"/>
      <c r="AC349" s="93"/>
      <c r="AD349" s="93"/>
      <c r="AE349" s="93"/>
      <c r="AF349" s="93"/>
      <c r="AG349" s="93"/>
      <c r="AH349" s="93"/>
      <c r="AI349" s="93"/>
      <c r="AJ349" s="93"/>
      <c r="AK349" s="93"/>
      <c r="AL349" s="93"/>
      <c r="AM349" s="93"/>
      <c r="AN349" s="93"/>
      <c r="AO349" s="93"/>
      <c r="AP349" s="93"/>
      <c r="AQ349" s="93"/>
      <c r="AR349" s="93"/>
      <c r="AS349" s="93"/>
      <c r="AT349" s="93"/>
      <c r="AU349" s="93"/>
      <c r="AV349" s="93"/>
      <c r="AW349" s="93"/>
      <c r="AX349" s="93"/>
      <c r="AY349" s="93"/>
      <c r="AZ349" s="93"/>
      <c r="BA349" s="93"/>
      <c r="BB349" s="93"/>
      <c r="BC349" s="93"/>
      <c r="BD349" s="93"/>
      <c r="BE349" s="93"/>
      <c r="BF349" s="93"/>
      <c r="BG349" s="93"/>
      <c r="BH349" s="93"/>
      <c r="BI349" s="93"/>
      <c r="BJ349" s="93"/>
      <c r="BK349" s="93"/>
      <c r="BL349" s="93"/>
      <c r="BM349" s="93"/>
      <c r="BN349" s="93"/>
      <c r="BO349" s="93"/>
      <c r="BP349" s="93"/>
    </row>
    <row r="350" spans="1:112" s="62" customFormat="1" ht="60" customHeight="1">
      <c r="A350" s="639">
        <v>97599</v>
      </c>
      <c r="B350" s="640" t="s">
        <v>6</v>
      </c>
      <c r="C350" s="640" t="s">
        <v>789</v>
      </c>
      <c r="D350" s="117" t="s">
        <v>508</v>
      </c>
      <c r="E350" s="118" t="s">
        <v>372</v>
      </c>
      <c r="F350" s="640" t="s">
        <v>73</v>
      </c>
      <c r="G350" s="121">
        <v>9</v>
      </c>
      <c r="H350" s="119">
        <f>$I$6</f>
        <v>0.29310000000000003</v>
      </c>
      <c r="I350" s="196"/>
      <c r="J350" s="120">
        <f>I350*(1+H350)</f>
        <v>0</v>
      </c>
      <c r="K350" s="122">
        <f>G350*J350</f>
        <v>0</v>
      </c>
      <c r="L350" s="638"/>
      <c r="M350" s="72"/>
      <c r="N350" s="72"/>
      <c r="O350" s="72"/>
      <c r="P350" s="72"/>
      <c r="Q350" s="72"/>
      <c r="R350" s="72"/>
      <c r="S350" s="72"/>
      <c r="T350" s="72"/>
      <c r="U350" s="72"/>
      <c r="V350" s="72"/>
      <c r="W350" s="72"/>
      <c r="X350" s="72"/>
      <c r="Y350" s="72"/>
      <c r="Z350" s="72"/>
      <c r="AA350" s="72"/>
      <c r="AB350" s="72"/>
      <c r="AC350" s="72"/>
      <c r="AD350" s="72"/>
      <c r="AE350" s="72"/>
      <c r="AF350" s="72"/>
      <c r="AG350" s="72"/>
      <c r="AH350" s="72"/>
      <c r="AI350" s="72"/>
      <c r="AJ350" s="72"/>
      <c r="AK350" s="72"/>
      <c r="AL350" s="72"/>
      <c r="AM350" s="72"/>
      <c r="AN350" s="72"/>
      <c r="AO350" s="72"/>
      <c r="AP350" s="72"/>
      <c r="AQ350" s="72"/>
      <c r="AR350" s="72"/>
      <c r="AS350" s="72"/>
      <c r="AT350" s="72"/>
      <c r="AU350" s="72"/>
      <c r="AV350" s="72"/>
      <c r="AW350" s="72"/>
      <c r="AX350" s="72"/>
      <c r="AY350" s="72"/>
      <c r="AZ350" s="72"/>
      <c r="BA350" s="72"/>
      <c r="BB350" s="72"/>
      <c r="BC350" s="72"/>
      <c r="BD350" s="72"/>
      <c r="BE350" s="72"/>
      <c r="BF350" s="72"/>
      <c r="BG350" s="72"/>
      <c r="BH350" s="72"/>
      <c r="BI350" s="72"/>
      <c r="BJ350" s="72"/>
      <c r="BK350" s="72"/>
      <c r="BL350" s="72"/>
      <c r="BM350" s="72"/>
      <c r="BN350" s="72"/>
      <c r="BO350" s="72"/>
      <c r="BP350" s="72"/>
    </row>
    <row r="351" spans="1:112" s="95" customFormat="1">
      <c r="A351" s="96"/>
      <c r="B351" s="97"/>
      <c r="C351" s="97"/>
      <c r="D351" s="98"/>
      <c r="E351" s="99"/>
      <c r="F351" s="100"/>
      <c r="G351" s="101"/>
      <c r="H351" s="102"/>
      <c r="I351" s="698" t="s">
        <v>9</v>
      </c>
      <c r="J351" s="698"/>
      <c r="K351" s="103">
        <f>SUM(K342:K350)</f>
        <v>0</v>
      </c>
      <c r="L351" s="638"/>
      <c r="M351" s="93"/>
      <c r="N351" s="94"/>
      <c r="O351" s="93"/>
      <c r="P351" s="93"/>
      <c r="Q351" s="93"/>
      <c r="R351" s="93"/>
      <c r="S351" s="93"/>
      <c r="T351" s="93"/>
      <c r="U351" s="93"/>
      <c r="V351" s="93"/>
      <c r="W351" s="93"/>
      <c r="X351" s="93"/>
      <c r="Y351" s="93"/>
      <c r="Z351" s="93"/>
      <c r="AA351" s="93"/>
      <c r="AB351" s="93"/>
      <c r="AC351" s="93"/>
      <c r="AD351" s="93"/>
      <c r="AE351" s="93"/>
      <c r="AF351" s="93"/>
      <c r="AG351" s="93"/>
      <c r="AH351" s="93"/>
      <c r="AI351" s="93"/>
      <c r="AJ351" s="93"/>
      <c r="AK351" s="93"/>
      <c r="AL351" s="93"/>
      <c r="AM351" s="93"/>
      <c r="AN351" s="93"/>
      <c r="AO351" s="93"/>
      <c r="AP351" s="93"/>
      <c r="AQ351" s="93"/>
      <c r="AR351" s="93"/>
      <c r="AS351" s="93"/>
      <c r="AT351" s="93"/>
      <c r="AU351" s="93"/>
      <c r="AV351" s="93"/>
      <c r="AW351" s="93"/>
      <c r="AX351" s="93"/>
      <c r="AY351" s="93"/>
      <c r="AZ351" s="93"/>
      <c r="BA351" s="93"/>
      <c r="BB351" s="93"/>
      <c r="BC351" s="93"/>
      <c r="BD351" s="93"/>
      <c r="BE351" s="93"/>
      <c r="BF351" s="93"/>
      <c r="BG351" s="93"/>
      <c r="BH351" s="93"/>
      <c r="BI351" s="93"/>
      <c r="BJ351" s="93"/>
      <c r="BK351" s="93"/>
      <c r="BL351" s="93"/>
      <c r="BM351" s="93"/>
      <c r="BN351" s="93"/>
      <c r="BO351" s="93"/>
      <c r="BP351" s="93"/>
    </row>
    <row r="352" spans="1:112" s="110" customFormat="1" ht="30.75" customHeight="1">
      <c r="A352" s="703" t="s">
        <v>149</v>
      </c>
      <c r="B352" s="704"/>
      <c r="C352" s="704"/>
      <c r="D352" s="704"/>
      <c r="E352" s="704"/>
      <c r="F352" s="704"/>
      <c r="G352" s="704"/>
      <c r="H352" s="704"/>
      <c r="I352" s="704"/>
      <c r="J352" s="701">
        <f>K35+K44+K58+K78+K81+K89+K108+K117+K128+K138+K156+K181+K213+K226+K255+K261+K294+K302+K308+K311+K326+K339+K351</f>
        <v>0</v>
      </c>
      <c r="K352" s="702"/>
      <c r="L352" s="109"/>
      <c r="M352" s="109"/>
      <c r="N352" s="109"/>
      <c r="O352" s="109"/>
      <c r="P352" s="109"/>
      <c r="Q352" s="109"/>
      <c r="R352" s="109"/>
      <c r="S352" s="109"/>
      <c r="T352" s="109"/>
      <c r="U352" s="109"/>
      <c r="V352" s="109"/>
      <c r="W352" s="109"/>
      <c r="X352" s="109"/>
      <c r="Y352" s="109"/>
      <c r="Z352" s="109"/>
      <c r="AA352" s="109"/>
      <c r="AB352" s="109"/>
      <c r="AC352" s="109"/>
      <c r="AD352" s="109"/>
      <c r="AE352" s="109"/>
      <c r="AF352" s="109"/>
      <c r="AG352" s="109"/>
      <c r="AH352" s="109"/>
      <c r="AI352" s="109"/>
      <c r="AJ352" s="109"/>
      <c r="AK352" s="109"/>
      <c r="AL352" s="109"/>
      <c r="AM352" s="109"/>
      <c r="AN352" s="109"/>
      <c r="AO352" s="109"/>
      <c r="AP352" s="109"/>
      <c r="AQ352" s="109"/>
      <c r="AR352" s="109"/>
      <c r="AS352" s="109"/>
      <c r="AT352" s="109"/>
      <c r="AU352" s="109"/>
      <c r="AV352" s="109"/>
      <c r="AW352" s="109"/>
      <c r="AX352" s="109"/>
      <c r="AY352" s="109"/>
      <c r="AZ352" s="109"/>
      <c r="BA352" s="109"/>
      <c r="BB352" s="109"/>
      <c r="BC352" s="109"/>
      <c r="BD352" s="109"/>
      <c r="BE352" s="109"/>
      <c r="BF352" s="109"/>
      <c r="BG352" s="109"/>
      <c r="BH352" s="109"/>
      <c r="BI352" s="109"/>
      <c r="BJ352" s="109"/>
      <c r="BK352" s="109"/>
      <c r="BL352" s="109"/>
      <c r="BM352" s="109"/>
      <c r="BN352" s="109"/>
      <c r="BO352" s="109"/>
      <c r="BP352" s="109"/>
      <c r="BQ352" s="59"/>
      <c r="BR352" s="59"/>
      <c r="BS352" s="59"/>
      <c r="BT352" s="59"/>
      <c r="BU352" s="59"/>
      <c r="BV352" s="59"/>
      <c r="BW352" s="59"/>
      <c r="BX352" s="59"/>
      <c r="BY352" s="59"/>
      <c r="BZ352" s="59"/>
      <c r="CA352" s="59"/>
      <c r="CB352" s="59"/>
      <c r="CC352" s="59"/>
      <c r="CD352" s="59"/>
      <c r="CE352" s="59"/>
      <c r="CF352" s="59"/>
      <c r="CG352" s="59"/>
      <c r="CH352" s="59"/>
      <c r="CI352" s="59"/>
      <c r="CJ352" s="59"/>
      <c r="CK352" s="59"/>
      <c r="CL352" s="59"/>
      <c r="CM352" s="59"/>
      <c r="CN352" s="59"/>
      <c r="CO352" s="59"/>
      <c r="CP352" s="59"/>
      <c r="CQ352" s="59"/>
      <c r="CR352" s="59"/>
      <c r="CS352" s="59"/>
      <c r="CT352" s="59"/>
      <c r="CU352" s="59"/>
      <c r="CV352" s="59"/>
      <c r="CW352" s="59"/>
      <c r="CX352" s="59"/>
      <c r="CY352" s="59"/>
      <c r="CZ352" s="59"/>
      <c r="DA352" s="59"/>
      <c r="DB352" s="59"/>
      <c r="DC352" s="59"/>
      <c r="DD352" s="59"/>
      <c r="DE352" s="59"/>
      <c r="DF352" s="59"/>
      <c r="DG352" s="59"/>
      <c r="DH352" s="59"/>
    </row>
    <row r="353" spans="1:112" s="108" customFormat="1" ht="20.100000000000001" customHeight="1">
      <c r="A353" s="699"/>
      <c r="B353" s="699"/>
      <c r="C353" s="699"/>
      <c r="D353" s="699"/>
      <c r="E353" s="699"/>
      <c r="F353" s="699"/>
      <c r="G353" s="699"/>
      <c r="H353" s="699"/>
      <c r="I353" s="699"/>
      <c r="J353" s="699"/>
      <c r="K353" s="699"/>
      <c r="L353" s="497"/>
      <c r="M353" s="105"/>
      <c r="N353" s="106"/>
      <c r="O353" s="104"/>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5"/>
      <c r="AL353" s="105"/>
      <c r="AM353" s="105"/>
      <c r="AN353" s="105"/>
      <c r="AO353" s="105"/>
      <c r="AP353" s="105"/>
      <c r="AQ353" s="105"/>
      <c r="AR353" s="105"/>
      <c r="AS353" s="105"/>
      <c r="AT353" s="105"/>
      <c r="AU353" s="105"/>
      <c r="AV353" s="105"/>
      <c r="AW353" s="105"/>
      <c r="AX353" s="105"/>
      <c r="AY353" s="105"/>
      <c r="AZ353" s="105"/>
      <c r="BA353" s="105"/>
      <c r="BB353" s="105"/>
      <c r="BC353" s="105"/>
      <c r="BD353" s="105"/>
      <c r="BE353" s="105"/>
      <c r="BF353" s="105"/>
      <c r="BG353" s="105"/>
      <c r="BH353" s="105"/>
      <c r="BI353" s="105"/>
      <c r="BJ353" s="105"/>
      <c r="BK353" s="105"/>
      <c r="BL353" s="105"/>
      <c r="BM353" s="105"/>
      <c r="BN353" s="105"/>
      <c r="BO353" s="105"/>
      <c r="BP353" s="105"/>
      <c r="BQ353" s="107"/>
      <c r="BR353" s="107"/>
      <c r="BS353" s="107"/>
      <c r="BT353" s="107"/>
      <c r="BU353" s="107"/>
      <c r="BV353" s="107"/>
      <c r="BW353" s="107"/>
      <c r="BX353" s="107"/>
      <c r="BY353" s="107"/>
      <c r="BZ353" s="107"/>
      <c r="CA353" s="107"/>
      <c r="CB353" s="107"/>
      <c r="CC353" s="107"/>
      <c r="CD353" s="107"/>
      <c r="CE353" s="107"/>
      <c r="CF353" s="107"/>
      <c r="CG353" s="107"/>
      <c r="CH353" s="107"/>
      <c r="CI353" s="107"/>
      <c r="CJ353" s="107"/>
      <c r="CK353" s="107"/>
      <c r="CL353" s="107"/>
      <c r="CM353" s="107"/>
      <c r="CN353" s="107"/>
      <c r="CO353" s="107"/>
      <c r="CP353" s="107"/>
      <c r="CQ353" s="107"/>
      <c r="CR353" s="107"/>
      <c r="CS353" s="107"/>
      <c r="CT353" s="107"/>
      <c r="CU353" s="107"/>
      <c r="CV353" s="107"/>
      <c r="CW353" s="107"/>
      <c r="CX353" s="107"/>
      <c r="CY353" s="107"/>
      <c r="CZ353" s="107"/>
      <c r="DA353" s="107"/>
      <c r="DB353" s="107"/>
      <c r="DC353" s="107"/>
      <c r="DD353" s="107"/>
      <c r="DE353" s="107"/>
      <c r="DF353" s="107"/>
      <c r="DG353" s="107"/>
      <c r="DH353" s="107"/>
    </row>
    <row r="354" spans="1:112" s="110" customFormat="1" ht="30.75" customHeight="1">
      <c r="A354" s="700"/>
      <c r="B354" s="700"/>
      <c r="C354" s="700"/>
      <c r="D354" s="700"/>
      <c r="E354" s="700"/>
      <c r="F354" s="700"/>
      <c r="G354" s="700"/>
      <c r="H354" s="700"/>
      <c r="I354" s="700"/>
      <c r="J354" s="700"/>
      <c r="K354" s="700"/>
      <c r="L354" s="499"/>
      <c r="M354" s="109"/>
      <c r="N354" s="109"/>
      <c r="O354" s="109"/>
      <c r="P354" s="109"/>
      <c r="Q354" s="109"/>
      <c r="R354" s="109"/>
      <c r="S354" s="109"/>
      <c r="T354" s="109"/>
      <c r="U354" s="109"/>
      <c r="V354" s="109"/>
      <c r="W354" s="109"/>
      <c r="X354" s="109"/>
      <c r="Y354" s="109"/>
      <c r="Z354" s="109"/>
      <c r="AA354" s="109"/>
      <c r="AB354" s="109"/>
      <c r="AC354" s="109"/>
      <c r="AD354" s="109"/>
      <c r="AE354" s="109"/>
      <c r="AF354" s="109"/>
      <c r="AG354" s="109"/>
      <c r="AH354" s="109"/>
      <c r="AI354" s="109"/>
      <c r="AJ354" s="109"/>
      <c r="AK354" s="109"/>
      <c r="AL354" s="109"/>
      <c r="AM354" s="109"/>
      <c r="AN354" s="109"/>
      <c r="AO354" s="109"/>
      <c r="AP354" s="109"/>
      <c r="AQ354" s="109"/>
      <c r="AR354" s="109"/>
      <c r="AS354" s="109"/>
      <c r="AT354" s="109"/>
      <c r="AU354" s="109"/>
      <c r="AV354" s="109"/>
      <c r="AW354" s="109"/>
      <c r="AX354" s="109"/>
      <c r="AY354" s="109"/>
      <c r="AZ354" s="109"/>
      <c r="BA354" s="109"/>
      <c r="BB354" s="109"/>
      <c r="BC354" s="109"/>
      <c r="BD354" s="109"/>
      <c r="BE354" s="109"/>
      <c r="BF354" s="109"/>
      <c r="BG354" s="109"/>
      <c r="BH354" s="109"/>
      <c r="BI354" s="109"/>
      <c r="BJ354" s="109"/>
      <c r="BK354" s="109"/>
      <c r="BL354" s="109"/>
      <c r="BM354" s="109"/>
      <c r="BN354" s="109"/>
      <c r="BO354" s="109"/>
      <c r="BP354" s="109"/>
      <c r="BQ354" s="59"/>
      <c r="BR354" s="59"/>
      <c r="BS354" s="59"/>
      <c r="BT354" s="59"/>
      <c r="BU354" s="59"/>
      <c r="BV354" s="59"/>
      <c r="BW354" s="59"/>
      <c r="BX354" s="59"/>
      <c r="BY354" s="59"/>
      <c r="BZ354" s="59"/>
      <c r="CA354" s="59"/>
      <c r="CB354" s="59"/>
      <c r="CC354" s="59"/>
      <c r="CD354" s="59"/>
      <c r="CE354" s="59"/>
      <c r="CF354" s="59"/>
      <c r="CG354" s="59"/>
      <c r="CH354" s="59"/>
      <c r="CI354" s="59"/>
      <c r="CJ354" s="59"/>
      <c r="CK354" s="59"/>
      <c r="CL354" s="59"/>
      <c r="CM354" s="59"/>
      <c r="CN354" s="59"/>
      <c r="CO354" s="59"/>
      <c r="CP354" s="59"/>
      <c r="CQ354" s="59"/>
      <c r="CR354" s="59"/>
      <c r="CS354" s="59"/>
      <c r="CT354" s="59"/>
      <c r="CU354" s="59"/>
      <c r="CV354" s="59"/>
      <c r="CW354" s="59"/>
      <c r="CX354" s="59"/>
      <c r="CY354" s="59"/>
      <c r="CZ354" s="59"/>
      <c r="DA354" s="59"/>
      <c r="DB354" s="59"/>
      <c r="DC354" s="59"/>
      <c r="DD354" s="59"/>
      <c r="DE354" s="59"/>
      <c r="DF354" s="59"/>
      <c r="DG354" s="59"/>
      <c r="DH354" s="59"/>
    </row>
    <row r="355" spans="1:112" s="110" customFormat="1">
      <c r="A355" s="700"/>
      <c r="B355" s="700"/>
      <c r="C355" s="700"/>
      <c r="D355" s="700"/>
      <c r="E355" s="700"/>
      <c r="F355" s="700"/>
      <c r="G355" s="700"/>
      <c r="H355" s="700"/>
      <c r="I355" s="700"/>
      <c r="J355" s="700"/>
      <c r="K355" s="700"/>
      <c r="L355" s="499"/>
      <c r="M355" s="109"/>
      <c r="N355" s="109"/>
      <c r="O355" s="109"/>
      <c r="P355" s="109"/>
      <c r="Q355" s="109"/>
      <c r="R355" s="109"/>
      <c r="S355" s="109"/>
      <c r="T355" s="109"/>
      <c r="U355" s="109"/>
      <c r="V355" s="109"/>
      <c r="W355" s="109"/>
      <c r="X355" s="109"/>
      <c r="Y355" s="109"/>
      <c r="Z355" s="109"/>
      <c r="AA355" s="109"/>
      <c r="AB355" s="109"/>
      <c r="AC355" s="109"/>
      <c r="AD355" s="109"/>
      <c r="AE355" s="109"/>
      <c r="AF355" s="109"/>
      <c r="AG355" s="109"/>
      <c r="AH355" s="109"/>
      <c r="AI355" s="109"/>
      <c r="AJ355" s="109"/>
      <c r="AK355" s="109"/>
      <c r="AL355" s="109"/>
      <c r="AM355" s="109"/>
      <c r="AN355" s="109"/>
      <c r="AO355" s="109"/>
      <c r="AP355" s="109"/>
      <c r="AQ355" s="109"/>
      <c r="AR355" s="109"/>
      <c r="AS355" s="109"/>
      <c r="AT355" s="109"/>
      <c r="AU355" s="109"/>
      <c r="AV355" s="109"/>
      <c r="AW355" s="109"/>
      <c r="AX355" s="109"/>
      <c r="AY355" s="109"/>
      <c r="AZ355" s="109"/>
      <c r="BA355" s="109"/>
      <c r="BB355" s="109"/>
      <c r="BC355" s="109"/>
      <c r="BD355" s="109"/>
      <c r="BE355" s="109"/>
      <c r="BF355" s="109"/>
      <c r="BG355" s="109"/>
      <c r="BH355" s="109"/>
      <c r="BI355" s="109"/>
      <c r="BJ355" s="109"/>
      <c r="BK355" s="109"/>
      <c r="BL355" s="109"/>
      <c r="BM355" s="109"/>
      <c r="BN355" s="109"/>
      <c r="BO355" s="109"/>
      <c r="BP355" s="109"/>
      <c r="BQ355" s="59"/>
      <c r="BR355" s="59"/>
      <c r="BS355" s="59"/>
      <c r="BT355" s="59"/>
      <c r="BU355" s="59"/>
      <c r="BV355" s="59"/>
      <c r="BW355" s="59"/>
      <c r="BX355" s="59"/>
      <c r="BY355" s="59"/>
      <c r="BZ355" s="59"/>
      <c r="CA355" s="59"/>
      <c r="CB355" s="59"/>
      <c r="CC355" s="59"/>
      <c r="CD355" s="59"/>
      <c r="CE355" s="59"/>
      <c r="CF355" s="59"/>
      <c r="CG355" s="59"/>
      <c r="CH355" s="59"/>
      <c r="CI355" s="59"/>
      <c r="CJ355" s="59"/>
      <c r="CK355" s="59"/>
      <c r="CL355" s="59"/>
      <c r="CM355" s="59"/>
      <c r="CN355" s="59"/>
      <c r="CO355" s="59"/>
      <c r="CP355" s="59"/>
      <c r="CQ355" s="59"/>
      <c r="CR355" s="59"/>
      <c r="CS355" s="59"/>
      <c r="CT355" s="59"/>
      <c r="CU355" s="59"/>
      <c r="CV355" s="59"/>
      <c r="CW355" s="59"/>
      <c r="CX355" s="59"/>
      <c r="CY355" s="59"/>
      <c r="CZ355" s="59"/>
      <c r="DA355" s="59"/>
      <c r="DB355" s="59"/>
      <c r="DC355" s="59"/>
      <c r="DD355" s="59"/>
      <c r="DE355" s="59"/>
      <c r="DF355" s="59"/>
      <c r="DG355" s="59"/>
      <c r="DH355" s="59"/>
    </row>
    <row r="356" spans="1:112" s="110" customFormat="1">
      <c r="A356" s="38"/>
      <c r="B356" s="38"/>
      <c r="C356" s="38"/>
      <c r="D356" s="934"/>
      <c r="E356" s="935"/>
      <c r="F356" s="38"/>
      <c r="G356" s="936"/>
      <c r="H356" s="937"/>
      <c r="I356" s="939"/>
      <c r="J356" s="38"/>
      <c r="K356" s="936"/>
      <c r="L356" s="499"/>
      <c r="M356" s="109"/>
      <c r="N356" s="109"/>
      <c r="O356" s="109"/>
      <c r="P356" s="109"/>
      <c r="Q356" s="109"/>
      <c r="R356" s="109"/>
      <c r="S356" s="109"/>
      <c r="T356" s="109"/>
      <c r="U356" s="109"/>
      <c r="V356" s="109"/>
      <c r="W356" s="109"/>
      <c r="X356" s="109"/>
      <c r="Y356" s="109"/>
      <c r="Z356" s="109"/>
      <c r="AA356" s="109"/>
      <c r="AB356" s="109"/>
      <c r="AC356" s="109"/>
      <c r="AD356" s="109"/>
      <c r="AE356" s="109"/>
      <c r="AF356" s="109"/>
      <c r="AG356" s="109"/>
      <c r="AH356" s="109"/>
      <c r="AI356" s="109"/>
      <c r="AJ356" s="109"/>
      <c r="AK356" s="109"/>
      <c r="AL356" s="109"/>
      <c r="AM356" s="109"/>
      <c r="AN356" s="109"/>
      <c r="AO356" s="109"/>
      <c r="AP356" s="109"/>
      <c r="AQ356" s="109"/>
      <c r="AR356" s="109"/>
      <c r="AS356" s="109"/>
      <c r="AT356" s="109"/>
      <c r="AU356" s="109"/>
      <c r="AV356" s="109"/>
      <c r="AW356" s="109"/>
      <c r="AX356" s="109"/>
      <c r="AY356" s="109"/>
      <c r="AZ356" s="109"/>
      <c r="BA356" s="109"/>
      <c r="BB356" s="109"/>
      <c r="BC356" s="109"/>
      <c r="BD356" s="109"/>
      <c r="BE356" s="109"/>
      <c r="BF356" s="109"/>
      <c r="BG356" s="109"/>
      <c r="BH356" s="109"/>
      <c r="BI356" s="109"/>
      <c r="BJ356" s="109"/>
      <c r="BK356" s="109"/>
      <c r="BL356" s="109"/>
      <c r="BM356" s="109"/>
      <c r="BN356" s="109"/>
      <c r="BO356" s="109"/>
      <c r="BP356" s="109"/>
      <c r="BQ356" s="59"/>
      <c r="BR356" s="59"/>
      <c r="BS356" s="59"/>
      <c r="BT356" s="59"/>
      <c r="BU356" s="59"/>
      <c r="BV356" s="59"/>
      <c r="BW356" s="59"/>
      <c r="BX356" s="59"/>
      <c r="BY356" s="59"/>
      <c r="BZ356" s="59"/>
      <c r="CA356" s="59"/>
      <c r="CB356" s="59"/>
      <c r="CC356" s="59"/>
      <c r="CD356" s="59"/>
      <c r="CE356" s="59"/>
      <c r="CF356" s="59"/>
      <c r="CG356" s="59"/>
      <c r="CH356" s="59"/>
      <c r="CI356" s="59"/>
      <c r="CJ356" s="59"/>
      <c r="CK356" s="59"/>
      <c r="CL356" s="59"/>
      <c r="CM356" s="59"/>
      <c r="CN356" s="59"/>
      <c r="CO356" s="59"/>
      <c r="CP356" s="59"/>
      <c r="CQ356" s="59"/>
      <c r="CR356" s="59"/>
      <c r="CS356" s="59"/>
      <c r="CT356" s="59"/>
      <c r="CU356" s="59"/>
      <c r="CV356" s="59"/>
      <c r="CW356" s="59"/>
      <c r="CX356" s="59"/>
      <c r="CY356" s="59"/>
      <c r="CZ356" s="59"/>
      <c r="DA356" s="59"/>
      <c r="DB356" s="59"/>
      <c r="DC356" s="59"/>
      <c r="DD356" s="59"/>
      <c r="DE356" s="59"/>
      <c r="DF356" s="59"/>
      <c r="DG356" s="59"/>
      <c r="DH356" s="59"/>
    </row>
    <row r="357" spans="1:112" s="110" customFormat="1">
      <c r="A357" s="38"/>
      <c r="B357" s="38"/>
      <c r="C357" s="38"/>
      <c r="D357" s="934"/>
      <c r="E357" s="935"/>
      <c r="F357" s="38"/>
      <c r="G357" s="936"/>
      <c r="H357" s="937"/>
      <c r="I357" s="939"/>
      <c r="J357" s="38"/>
      <c r="K357" s="936"/>
      <c r="L357" s="499"/>
      <c r="M357" s="109"/>
      <c r="N357" s="109"/>
      <c r="O357" s="109"/>
      <c r="P357" s="109"/>
      <c r="Q357" s="109"/>
      <c r="R357" s="109"/>
      <c r="S357" s="109"/>
      <c r="T357" s="109"/>
      <c r="U357" s="109"/>
      <c r="V357" s="109"/>
      <c r="W357" s="109"/>
      <c r="X357" s="109"/>
      <c r="Y357" s="109"/>
      <c r="Z357" s="109"/>
      <c r="AA357" s="109"/>
      <c r="AB357" s="109"/>
      <c r="AC357" s="109"/>
      <c r="AD357" s="109"/>
      <c r="AE357" s="109"/>
      <c r="AF357" s="109"/>
      <c r="AG357" s="109"/>
      <c r="AH357" s="109"/>
      <c r="AI357" s="109"/>
      <c r="AJ357" s="109"/>
      <c r="AK357" s="109"/>
      <c r="AL357" s="109"/>
      <c r="AM357" s="109"/>
      <c r="AN357" s="109"/>
      <c r="AO357" s="109"/>
      <c r="AP357" s="109"/>
      <c r="AQ357" s="109"/>
      <c r="AR357" s="109"/>
      <c r="AS357" s="109"/>
      <c r="AT357" s="109"/>
      <c r="AU357" s="109"/>
      <c r="AV357" s="109"/>
      <c r="AW357" s="109"/>
      <c r="AX357" s="109"/>
      <c r="AY357" s="109"/>
      <c r="AZ357" s="109"/>
      <c r="BA357" s="109"/>
      <c r="BB357" s="109"/>
      <c r="BC357" s="109"/>
      <c r="BD357" s="109"/>
      <c r="BE357" s="109"/>
      <c r="BF357" s="109"/>
      <c r="BG357" s="109"/>
      <c r="BH357" s="109"/>
      <c r="BI357" s="109"/>
      <c r="BJ357" s="109"/>
      <c r="BK357" s="109"/>
      <c r="BL357" s="109"/>
      <c r="BM357" s="109"/>
      <c r="BN357" s="109"/>
      <c r="BO357" s="109"/>
      <c r="BP357" s="109"/>
      <c r="BQ357" s="59"/>
      <c r="BR357" s="59"/>
      <c r="BS357" s="59"/>
      <c r="BT357" s="59"/>
      <c r="BU357" s="59"/>
      <c r="BV357" s="59"/>
      <c r="BW357" s="59"/>
      <c r="BX357" s="59"/>
      <c r="BY357" s="59"/>
      <c r="BZ357" s="59"/>
      <c r="CA357" s="59"/>
      <c r="CB357" s="59"/>
      <c r="CC357" s="59"/>
      <c r="CD357" s="59"/>
      <c r="CE357" s="59"/>
      <c r="CF357" s="59"/>
      <c r="CG357" s="59"/>
      <c r="CH357" s="59"/>
      <c r="CI357" s="59"/>
      <c r="CJ357" s="59"/>
      <c r="CK357" s="59"/>
      <c r="CL357" s="59"/>
      <c r="CM357" s="59"/>
      <c r="CN357" s="59"/>
      <c r="CO357" s="59"/>
      <c r="CP357" s="59"/>
      <c r="CQ357" s="59"/>
      <c r="CR357" s="59"/>
      <c r="CS357" s="59"/>
      <c r="CT357" s="59"/>
      <c r="CU357" s="59"/>
      <c r="CV357" s="59"/>
      <c r="CW357" s="59"/>
      <c r="CX357" s="59"/>
      <c r="CY357" s="59"/>
      <c r="CZ357" s="59"/>
      <c r="DA357" s="59"/>
      <c r="DB357" s="59"/>
      <c r="DC357" s="59"/>
      <c r="DD357" s="59"/>
      <c r="DE357" s="59"/>
      <c r="DF357" s="59"/>
      <c r="DG357" s="59"/>
      <c r="DH357" s="59"/>
    </row>
    <row r="358" spans="1:112" s="110" customFormat="1">
      <c r="A358" s="38"/>
      <c r="B358" s="38"/>
      <c r="C358" s="38"/>
      <c r="D358" s="934"/>
      <c r="E358" s="935"/>
      <c r="F358" s="38"/>
      <c r="G358" s="936"/>
      <c r="H358" s="937"/>
      <c r="I358" s="939"/>
      <c r="J358" s="38"/>
      <c r="K358" s="936"/>
      <c r="L358" s="499"/>
      <c r="M358" s="109"/>
      <c r="N358" s="109"/>
      <c r="O358" s="109"/>
      <c r="P358" s="109"/>
      <c r="Q358" s="109"/>
      <c r="R358" s="109"/>
      <c r="S358" s="109"/>
      <c r="T358" s="109"/>
      <c r="U358" s="109"/>
      <c r="V358" s="109"/>
      <c r="W358" s="109"/>
      <c r="X358" s="109"/>
      <c r="Y358" s="109"/>
      <c r="Z358" s="109"/>
      <c r="AA358" s="109"/>
      <c r="AB358" s="109"/>
      <c r="AC358" s="109"/>
      <c r="AD358" s="109"/>
      <c r="AE358" s="109"/>
      <c r="AF358" s="109"/>
      <c r="AG358" s="109"/>
      <c r="AH358" s="109"/>
      <c r="AI358" s="109"/>
      <c r="AJ358" s="109"/>
      <c r="AK358" s="109"/>
      <c r="AL358" s="109"/>
      <c r="AM358" s="109"/>
      <c r="AN358" s="109"/>
      <c r="AO358" s="109"/>
      <c r="AP358" s="109"/>
      <c r="AQ358" s="109"/>
      <c r="AR358" s="109"/>
      <c r="AS358" s="109"/>
      <c r="AT358" s="109"/>
      <c r="AU358" s="109"/>
      <c r="AV358" s="109"/>
      <c r="AW358" s="109"/>
      <c r="AX358" s="109"/>
      <c r="AY358" s="109"/>
      <c r="AZ358" s="109"/>
      <c r="BA358" s="109"/>
      <c r="BB358" s="109"/>
      <c r="BC358" s="109"/>
      <c r="BD358" s="109"/>
      <c r="BE358" s="109"/>
      <c r="BF358" s="109"/>
      <c r="BG358" s="109"/>
      <c r="BH358" s="109"/>
      <c r="BI358" s="109"/>
      <c r="BJ358" s="109"/>
      <c r="BK358" s="109"/>
      <c r="BL358" s="109"/>
      <c r="BM358" s="109"/>
      <c r="BN358" s="109"/>
      <c r="BO358" s="109"/>
      <c r="BP358" s="109"/>
      <c r="BQ358" s="59"/>
      <c r="BR358" s="59"/>
      <c r="BS358" s="59"/>
      <c r="BT358" s="59"/>
      <c r="BU358" s="59"/>
      <c r="BV358" s="59"/>
      <c r="BW358" s="59"/>
      <c r="BX358" s="59"/>
      <c r="BY358" s="59"/>
      <c r="BZ358" s="59"/>
      <c r="CA358" s="59"/>
      <c r="CB358" s="59"/>
      <c r="CC358" s="59"/>
      <c r="CD358" s="59"/>
      <c r="CE358" s="59"/>
      <c r="CF358" s="59"/>
      <c r="CG358" s="59"/>
      <c r="CH358" s="59"/>
      <c r="CI358" s="59"/>
      <c r="CJ358" s="59"/>
      <c r="CK358" s="59"/>
      <c r="CL358" s="59"/>
      <c r="CM358" s="59"/>
      <c r="CN358" s="59"/>
      <c r="CO358" s="59"/>
      <c r="CP358" s="59"/>
      <c r="CQ358" s="59"/>
      <c r="CR358" s="59"/>
      <c r="CS358" s="59"/>
      <c r="CT358" s="59"/>
      <c r="CU358" s="59"/>
      <c r="CV358" s="59"/>
      <c r="CW358" s="59"/>
      <c r="CX358" s="59"/>
      <c r="CY358" s="59"/>
      <c r="CZ358" s="59"/>
      <c r="DA358" s="59"/>
      <c r="DB358" s="59"/>
      <c r="DC358" s="59"/>
      <c r="DD358" s="59"/>
      <c r="DE358" s="59"/>
      <c r="DF358" s="59"/>
      <c r="DG358" s="59"/>
      <c r="DH358" s="59"/>
    </row>
    <row r="359" spans="1:112" s="110" customFormat="1">
      <c r="A359" s="38"/>
      <c r="B359" s="38"/>
      <c r="C359" s="38"/>
      <c r="D359" s="934"/>
      <c r="E359" s="935"/>
      <c r="F359" s="38"/>
      <c r="G359" s="936"/>
      <c r="H359" s="937"/>
      <c r="I359" s="939"/>
      <c r="J359" s="38"/>
      <c r="K359" s="938"/>
      <c r="L359" s="499"/>
      <c r="M359" s="109"/>
      <c r="N359" s="109"/>
      <c r="O359" s="109"/>
      <c r="P359" s="109"/>
      <c r="Q359" s="109"/>
      <c r="R359" s="109"/>
      <c r="S359" s="109"/>
      <c r="T359" s="109"/>
      <c r="U359" s="109"/>
      <c r="V359" s="109"/>
      <c r="W359" s="109"/>
      <c r="X359" s="109"/>
      <c r="Y359" s="109"/>
      <c r="Z359" s="109"/>
      <c r="AA359" s="109"/>
      <c r="AB359" s="109"/>
      <c r="AC359" s="109"/>
      <c r="AD359" s="109"/>
      <c r="AE359" s="109"/>
      <c r="AF359" s="109"/>
      <c r="AG359" s="109"/>
      <c r="AH359" s="109"/>
      <c r="AI359" s="109"/>
      <c r="AJ359" s="109"/>
      <c r="AK359" s="109"/>
      <c r="AL359" s="109"/>
      <c r="AM359" s="109"/>
      <c r="AN359" s="109"/>
      <c r="AO359" s="109"/>
      <c r="AP359" s="109"/>
      <c r="AQ359" s="109"/>
      <c r="AR359" s="109"/>
      <c r="AS359" s="109"/>
      <c r="AT359" s="109"/>
      <c r="AU359" s="109"/>
      <c r="AV359" s="109"/>
      <c r="AW359" s="109"/>
      <c r="AX359" s="109"/>
      <c r="AY359" s="109"/>
      <c r="AZ359" s="109"/>
      <c r="BA359" s="109"/>
      <c r="BB359" s="109"/>
      <c r="BC359" s="109"/>
      <c r="BD359" s="109"/>
      <c r="BE359" s="109"/>
      <c r="BF359" s="109"/>
      <c r="BG359" s="109"/>
      <c r="BH359" s="109"/>
      <c r="BI359" s="109"/>
      <c r="BJ359" s="109"/>
      <c r="BK359" s="109"/>
      <c r="BL359" s="109"/>
      <c r="BM359" s="109"/>
      <c r="BN359" s="109"/>
      <c r="BO359" s="109"/>
      <c r="BP359" s="109"/>
      <c r="BQ359" s="59"/>
      <c r="BR359" s="59"/>
      <c r="BS359" s="59"/>
      <c r="BT359" s="59"/>
      <c r="BU359" s="59"/>
      <c r="BV359" s="59"/>
      <c r="BW359" s="59"/>
      <c r="BX359" s="59"/>
      <c r="BY359" s="59"/>
      <c r="BZ359" s="59"/>
      <c r="CA359" s="59"/>
      <c r="CB359" s="59"/>
      <c r="CC359" s="59"/>
      <c r="CD359" s="59"/>
      <c r="CE359" s="59"/>
      <c r="CF359" s="59"/>
      <c r="CG359" s="59"/>
      <c r="CH359" s="59"/>
      <c r="CI359" s="59"/>
      <c r="CJ359" s="59"/>
      <c r="CK359" s="59"/>
      <c r="CL359" s="59"/>
      <c r="CM359" s="59"/>
      <c r="CN359" s="59"/>
      <c r="CO359" s="59"/>
      <c r="CP359" s="59"/>
      <c r="CQ359" s="59"/>
      <c r="CR359" s="59"/>
      <c r="CS359" s="59"/>
      <c r="CT359" s="59"/>
      <c r="CU359" s="59"/>
      <c r="CV359" s="59"/>
      <c r="CW359" s="59"/>
      <c r="CX359" s="59"/>
      <c r="CY359" s="59"/>
      <c r="CZ359" s="59"/>
      <c r="DA359" s="59"/>
      <c r="DB359" s="59"/>
      <c r="DC359" s="59"/>
      <c r="DD359" s="59"/>
      <c r="DE359" s="59"/>
      <c r="DF359" s="59"/>
      <c r="DG359" s="59"/>
      <c r="DH359" s="59"/>
    </row>
    <row r="360" spans="1:112" s="110" customFormat="1">
      <c r="A360" s="38"/>
      <c r="B360" s="38"/>
      <c r="C360" s="38"/>
      <c r="D360" s="934"/>
      <c r="E360" s="935"/>
      <c r="F360" s="38"/>
      <c r="G360" s="936"/>
      <c r="H360" s="937"/>
      <c r="I360" s="939"/>
      <c r="J360" s="38"/>
      <c r="K360" s="936"/>
      <c r="L360" s="499"/>
      <c r="M360" s="109"/>
      <c r="N360" s="109"/>
      <c r="O360" s="109"/>
      <c r="P360" s="109"/>
      <c r="Q360" s="109"/>
      <c r="R360" s="109"/>
      <c r="S360" s="109"/>
      <c r="T360" s="109"/>
      <c r="U360" s="109"/>
      <c r="V360" s="109"/>
      <c r="W360" s="109"/>
      <c r="X360" s="109"/>
      <c r="Y360" s="109"/>
      <c r="Z360" s="109"/>
      <c r="AA360" s="109"/>
      <c r="AB360" s="109"/>
      <c r="AC360" s="109"/>
      <c r="AD360" s="109"/>
      <c r="AE360" s="109"/>
      <c r="AF360" s="109"/>
      <c r="AG360" s="109"/>
      <c r="AH360" s="109"/>
      <c r="AI360" s="109"/>
      <c r="AJ360" s="109"/>
      <c r="AK360" s="109"/>
      <c r="AL360" s="109"/>
      <c r="AM360" s="109"/>
      <c r="AN360" s="109"/>
      <c r="AO360" s="109"/>
      <c r="AP360" s="109"/>
      <c r="AQ360" s="109"/>
      <c r="AR360" s="109"/>
      <c r="AS360" s="109"/>
      <c r="AT360" s="109"/>
      <c r="AU360" s="109"/>
      <c r="AV360" s="109"/>
      <c r="AW360" s="109"/>
      <c r="AX360" s="109"/>
      <c r="AY360" s="109"/>
      <c r="AZ360" s="109"/>
      <c r="BA360" s="109"/>
      <c r="BB360" s="109"/>
      <c r="BC360" s="109"/>
      <c r="BD360" s="109"/>
      <c r="BE360" s="109"/>
      <c r="BF360" s="109"/>
      <c r="BG360" s="109"/>
      <c r="BH360" s="109"/>
      <c r="BI360" s="109"/>
      <c r="BJ360" s="109"/>
      <c r="BK360" s="109"/>
      <c r="BL360" s="109"/>
      <c r="BM360" s="109"/>
      <c r="BN360" s="109"/>
      <c r="BO360" s="109"/>
      <c r="BP360" s="109"/>
      <c r="BQ360" s="59"/>
      <c r="BR360" s="59"/>
      <c r="BS360" s="59"/>
      <c r="BT360" s="59"/>
      <c r="BU360" s="59"/>
      <c r="BV360" s="59"/>
      <c r="BW360" s="59"/>
      <c r="BX360" s="59"/>
      <c r="BY360" s="59"/>
      <c r="BZ360" s="59"/>
      <c r="CA360" s="59"/>
      <c r="CB360" s="59"/>
      <c r="CC360" s="59"/>
      <c r="CD360" s="59"/>
      <c r="CE360" s="59"/>
      <c r="CF360" s="59"/>
      <c r="CG360" s="59"/>
      <c r="CH360" s="59"/>
      <c r="CI360" s="59"/>
      <c r="CJ360" s="59"/>
      <c r="CK360" s="59"/>
      <c r="CL360" s="59"/>
      <c r="CM360" s="59"/>
      <c r="CN360" s="59"/>
      <c r="CO360" s="59"/>
      <c r="CP360" s="59"/>
      <c r="CQ360" s="59"/>
      <c r="CR360" s="59"/>
      <c r="CS360" s="59"/>
      <c r="CT360" s="59"/>
      <c r="CU360" s="59"/>
      <c r="CV360" s="59"/>
      <c r="CW360" s="59"/>
      <c r="CX360" s="59"/>
      <c r="CY360" s="59"/>
      <c r="CZ360" s="59"/>
      <c r="DA360" s="59"/>
      <c r="DB360" s="59"/>
      <c r="DC360" s="59"/>
      <c r="DD360" s="59"/>
      <c r="DE360" s="59"/>
      <c r="DF360" s="59"/>
      <c r="DG360" s="59"/>
      <c r="DH360" s="59"/>
    </row>
    <row r="361" spans="1:112" s="110" customFormat="1">
      <c r="A361" s="38"/>
      <c r="B361" s="38"/>
      <c r="C361" s="38"/>
      <c r="D361" s="934"/>
      <c r="E361" s="935"/>
      <c r="F361" s="38"/>
      <c r="G361" s="936"/>
      <c r="H361" s="937"/>
      <c r="I361" s="939"/>
      <c r="J361" s="38"/>
      <c r="K361" s="936"/>
      <c r="L361" s="499"/>
      <c r="M361" s="109"/>
      <c r="N361" s="109"/>
      <c r="O361" s="109"/>
      <c r="P361" s="109"/>
      <c r="Q361" s="109"/>
      <c r="R361" s="109"/>
      <c r="S361" s="109"/>
      <c r="T361" s="109"/>
      <c r="U361" s="109"/>
      <c r="V361" s="109"/>
      <c r="W361" s="109"/>
      <c r="X361" s="109"/>
      <c r="Y361" s="109"/>
      <c r="Z361" s="109"/>
      <c r="AA361" s="109"/>
      <c r="AB361" s="109"/>
      <c r="AC361" s="109"/>
      <c r="AD361" s="109"/>
      <c r="AE361" s="109"/>
      <c r="AF361" s="109"/>
      <c r="AG361" s="109"/>
      <c r="AH361" s="109"/>
      <c r="AI361" s="109"/>
      <c r="AJ361" s="109"/>
      <c r="AK361" s="109"/>
      <c r="AL361" s="109"/>
      <c r="AM361" s="109"/>
      <c r="AN361" s="109"/>
      <c r="AO361" s="109"/>
      <c r="AP361" s="109"/>
      <c r="AQ361" s="109"/>
      <c r="AR361" s="109"/>
      <c r="AS361" s="109"/>
      <c r="AT361" s="109"/>
      <c r="AU361" s="109"/>
      <c r="AV361" s="109"/>
      <c r="AW361" s="109"/>
      <c r="AX361" s="109"/>
      <c r="AY361" s="109"/>
      <c r="AZ361" s="109"/>
      <c r="BA361" s="109"/>
      <c r="BB361" s="109"/>
      <c r="BC361" s="109"/>
      <c r="BD361" s="109"/>
      <c r="BE361" s="109"/>
      <c r="BF361" s="109"/>
      <c r="BG361" s="109"/>
      <c r="BH361" s="109"/>
      <c r="BI361" s="109"/>
      <c r="BJ361" s="109"/>
      <c r="BK361" s="109"/>
      <c r="BL361" s="109"/>
      <c r="BM361" s="109"/>
      <c r="BN361" s="109"/>
      <c r="BO361" s="109"/>
      <c r="BP361" s="109"/>
      <c r="BQ361" s="59"/>
      <c r="BR361" s="59"/>
      <c r="BS361" s="59"/>
      <c r="BT361" s="59"/>
      <c r="BU361" s="59"/>
      <c r="BV361" s="59"/>
      <c r="BW361" s="59"/>
      <c r="BX361" s="59"/>
      <c r="BY361" s="59"/>
      <c r="BZ361" s="59"/>
      <c r="CA361" s="59"/>
      <c r="CB361" s="59"/>
      <c r="CC361" s="59"/>
      <c r="CD361" s="59"/>
      <c r="CE361" s="59"/>
      <c r="CF361" s="59"/>
      <c r="CG361" s="59"/>
      <c r="CH361" s="59"/>
      <c r="CI361" s="59"/>
      <c r="CJ361" s="59"/>
      <c r="CK361" s="59"/>
      <c r="CL361" s="59"/>
      <c r="CM361" s="59"/>
      <c r="CN361" s="59"/>
      <c r="CO361" s="59"/>
      <c r="CP361" s="59"/>
      <c r="CQ361" s="59"/>
      <c r="CR361" s="59"/>
      <c r="CS361" s="59"/>
      <c r="CT361" s="59"/>
      <c r="CU361" s="59"/>
      <c r="CV361" s="59"/>
      <c r="CW361" s="59"/>
      <c r="CX361" s="59"/>
      <c r="CY361" s="59"/>
      <c r="CZ361" s="59"/>
      <c r="DA361" s="59"/>
      <c r="DB361" s="59"/>
      <c r="DC361" s="59"/>
      <c r="DD361" s="59"/>
      <c r="DE361" s="59"/>
      <c r="DF361" s="59"/>
      <c r="DG361" s="59"/>
      <c r="DH361" s="59"/>
    </row>
    <row r="362" spans="1:112" ht="20.25" customHeight="1">
      <c r="A362" s="38"/>
      <c r="B362" s="38"/>
      <c r="C362" s="38"/>
      <c r="D362" s="934"/>
      <c r="E362" s="935"/>
      <c r="F362" s="38"/>
      <c r="G362" s="936"/>
      <c r="H362" s="937"/>
      <c r="I362" s="939"/>
      <c r="J362" s="38"/>
      <c r="K362" s="936"/>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c r="AY362" s="33"/>
      <c r="AZ362" s="33"/>
      <c r="BA362" s="33"/>
      <c r="BB362" s="33"/>
      <c r="BC362" s="33"/>
      <c r="BD362" s="33"/>
      <c r="BE362" s="33"/>
      <c r="BF362" s="33"/>
      <c r="BG362" s="33"/>
      <c r="BH362" s="33"/>
      <c r="BI362" s="33"/>
      <c r="BJ362" s="33"/>
      <c r="BK362" s="33"/>
      <c r="BL362" s="33"/>
      <c r="BM362" s="33"/>
      <c r="BN362" s="33"/>
      <c r="BO362" s="33"/>
      <c r="BP362" s="33"/>
    </row>
    <row r="363" spans="1:112" ht="24.75" customHeight="1">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c r="AY363" s="33"/>
      <c r="AZ363" s="33"/>
      <c r="BA363" s="33"/>
      <c r="BB363" s="33"/>
      <c r="BC363" s="33"/>
      <c r="BD363" s="33"/>
      <c r="BE363" s="33"/>
      <c r="BF363" s="33"/>
      <c r="BG363" s="33"/>
      <c r="BH363" s="33"/>
      <c r="BI363" s="33"/>
      <c r="BJ363" s="33"/>
      <c r="BK363" s="33"/>
      <c r="BL363" s="33"/>
      <c r="BM363" s="33"/>
      <c r="BN363" s="33"/>
      <c r="BO363" s="33"/>
      <c r="BP363" s="33"/>
    </row>
    <row r="364" spans="1:112" ht="20.25" customHeight="1">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c r="AY364" s="33"/>
      <c r="AZ364" s="33"/>
      <c r="BA364" s="33"/>
      <c r="BB364" s="33"/>
      <c r="BC364" s="33"/>
      <c r="BD364" s="33"/>
      <c r="BE364" s="33"/>
      <c r="BF364" s="33"/>
      <c r="BG364" s="33"/>
      <c r="BH364" s="33"/>
      <c r="BI364" s="33"/>
      <c r="BJ364" s="33"/>
      <c r="BK364" s="33"/>
      <c r="BL364" s="33"/>
      <c r="BM364" s="33"/>
      <c r="BN364" s="33"/>
      <c r="BO364" s="33"/>
      <c r="BP364" s="33"/>
    </row>
    <row r="365" spans="1:112" ht="39.75" customHeight="1">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c r="AY365" s="33"/>
      <c r="AZ365" s="33"/>
      <c r="BA365" s="33"/>
      <c r="BB365" s="33"/>
      <c r="BC365" s="33"/>
      <c r="BD365" s="33"/>
      <c r="BE365" s="33"/>
      <c r="BF365" s="33"/>
      <c r="BG365" s="33"/>
      <c r="BH365" s="33"/>
      <c r="BI365" s="33"/>
      <c r="BJ365" s="33"/>
      <c r="BK365" s="33"/>
      <c r="BL365" s="33"/>
      <c r="BM365" s="33"/>
      <c r="BN365" s="33"/>
      <c r="BO365" s="33"/>
      <c r="BP365" s="33"/>
    </row>
    <row r="367" spans="1:112" ht="21" customHeight="1"/>
    <row r="379" ht="17.25" customHeight="1"/>
  </sheetData>
  <mergeCells count="55">
    <mergeCell ref="I44:J44"/>
    <mergeCell ref="I35:J35"/>
    <mergeCell ref="I339:J339"/>
    <mergeCell ref="I311:J311"/>
    <mergeCell ref="I255:J255"/>
    <mergeCell ref="I261:J261"/>
    <mergeCell ref="I294:J294"/>
    <mergeCell ref="I302:J302"/>
    <mergeCell ref="I326:J326"/>
    <mergeCell ref="I58:J58"/>
    <mergeCell ref="I81:J81"/>
    <mergeCell ref="I78:J78"/>
    <mergeCell ref="I89:J89"/>
    <mergeCell ref="I108:J108"/>
    <mergeCell ref="C13:C14"/>
    <mergeCell ref="H13:H14"/>
    <mergeCell ref="A13:A14"/>
    <mergeCell ref="B13:B14"/>
    <mergeCell ref="D13:D14"/>
    <mergeCell ref="E13:E14"/>
    <mergeCell ref="F13:F14"/>
    <mergeCell ref="A11:K11"/>
    <mergeCell ref="I351:J351"/>
    <mergeCell ref="I308:J308"/>
    <mergeCell ref="A353:K355"/>
    <mergeCell ref="I117:J117"/>
    <mergeCell ref="J352:K352"/>
    <mergeCell ref="A352:I352"/>
    <mergeCell ref="I213:J213"/>
    <mergeCell ref="I226:J226"/>
    <mergeCell ref="I138:J138"/>
    <mergeCell ref="I156:J156"/>
    <mergeCell ref="I181:J181"/>
    <mergeCell ref="I128:J128"/>
    <mergeCell ref="G13:G14"/>
    <mergeCell ref="I13:K13"/>
    <mergeCell ref="A12:K12"/>
    <mergeCell ref="L29:N29"/>
    <mergeCell ref="L18:N18"/>
    <mergeCell ref="L25:N25"/>
    <mergeCell ref="L26:N26"/>
    <mergeCell ref="L37:N37"/>
    <mergeCell ref="L42:N42"/>
    <mergeCell ref="L94:N94"/>
    <mergeCell ref="L114:N114"/>
    <mergeCell ref="L115:N115"/>
    <mergeCell ref="L136:N136"/>
    <mergeCell ref="L135:N135"/>
    <mergeCell ref="L133:N133"/>
    <mergeCell ref="L311:N311"/>
    <mergeCell ref="L177:N177"/>
    <mergeCell ref="L241:N241"/>
    <mergeCell ref="L245:N245"/>
    <mergeCell ref="L296:N296"/>
    <mergeCell ref="L299:N299"/>
  </mergeCells>
  <phoneticPr fontId="50" type="noConversion"/>
  <printOptions horizontalCentered="1"/>
  <pageMargins left="0.23622047244094491" right="0.23622047244094491" top="0.74803149606299213" bottom="0.74803149606299213" header="0.31496062992125984" footer="0.31496062992125984"/>
  <pageSetup paperSize="9" scale="63" fitToHeight="0" orientation="landscape" r:id="rId1"/>
  <headerFooter>
    <oddFooter>&amp;L&amp;A&amp;C&amp;"-,Negrito"Lorrane Jatobá de Almeida&amp;"-,Regular"
 Arquiteta e Urbanista
CAU 00A1868934&amp;RPágina &amp;P de &amp;N</oddFooter>
  </headerFooter>
  <ignoredErrors>
    <ignoredError sqref="J134"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BG43"/>
  <sheetViews>
    <sheetView showGridLines="0" showZeros="0" view="pageBreakPreview" zoomScaleNormal="80" zoomScaleSheetLayoutView="100" zoomScalePageLayoutView="80" workbookViewId="0">
      <pane xSplit="8" topLeftCell="I1" activePane="topRight" state="frozen"/>
      <selection activeCell="A13" sqref="A13"/>
      <selection pane="topRight" activeCell="G28" sqref="G28"/>
    </sheetView>
  </sheetViews>
  <sheetFormatPr defaultRowHeight="20.85" customHeight="1"/>
  <cols>
    <col min="1" max="1" width="10.140625" style="4" customWidth="1"/>
    <col min="2" max="2" width="28.5703125" style="4" customWidth="1"/>
    <col min="3" max="3" width="4" style="4" customWidth="1"/>
    <col min="4" max="4" width="2.7109375" style="4" customWidth="1"/>
    <col min="5" max="5" width="11.42578125" style="4" customWidth="1"/>
    <col min="6" max="6" width="15.7109375" style="4" customWidth="1"/>
    <col min="7" max="7" width="15.28515625" style="4" customWidth="1"/>
    <col min="8" max="8" width="16.140625" style="586" customWidth="1"/>
    <col min="9" max="9" width="15.7109375" style="4" customWidth="1"/>
    <col min="10" max="11" width="15.7109375" style="586" customWidth="1"/>
    <col min="12" max="12" width="15.7109375" style="4" customWidth="1"/>
    <col min="13" max="14" width="15.7109375" style="586" customWidth="1"/>
    <col min="15" max="15" width="15.7109375" style="4" customWidth="1"/>
    <col min="16" max="17" width="15.7109375" style="581" customWidth="1"/>
    <col min="18" max="18" width="15.7109375" style="4" customWidth="1"/>
    <col min="19" max="20" width="15.7109375" style="581" customWidth="1"/>
    <col min="21" max="21" width="15.7109375" style="4" customWidth="1"/>
    <col min="22" max="23" width="15.7109375" style="581" customWidth="1"/>
    <col min="24" max="24" width="15.7109375" style="4" customWidth="1"/>
    <col min="25" max="26" width="15.7109375" style="581" customWidth="1"/>
    <col min="27" max="27" width="12.140625" style="4" customWidth="1"/>
    <col min="28" max="29" width="16.42578125" style="4" bestFit="1" customWidth="1"/>
    <col min="30" max="30" width="16" style="4" customWidth="1"/>
    <col min="31" max="32" width="9.140625" style="4"/>
    <col min="33" max="33" width="12.140625" style="4" customWidth="1"/>
    <col min="34" max="34" width="9.140625" style="4"/>
    <col min="35" max="35" width="12.5703125" style="4" customWidth="1"/>
    <col min="36" max="36" width="11.28515625" style="4" customWidth="1"/>
    <col min="37" max="37" width="9.140625" style="4"/>
    <col min="38" max="38" width="12.7109375" style="4" customWidth="1"/>
    <col min="39" max="39" width="12" style="4" customWidth="1"/>
    <col min="40" max="40" width="9.140625" style="4"/>
    <col min="41" max="41" width="14" style="4" customWidth="1"/>
    <col min="42" max="16384" width="9.140625" style="4"/>
  </cols>
  <sheetData>
    <row r="1" spans="1:59" s="267" customFormat="1" ht="18" customHeight="1">
      <c r="A1" s="36"/>
      <c r="B1" s="36"/>
      <c r="C1" s="36"/>
      <c r="D1" s="36"/>
      <c r="E1" s="634"/>
      <c r="F1" s="57"/>
      <c r="G1" s="57"/>
      <c r="H1" s="57"/>
      <c r="I1" s="57"/>
      <c r="J1" s="57"/>
      <c r="K1" s="57"/>
      <c r="L1" s="110"/>
      <c r="M1" s="110"/>
      <c r="N1" s="110"/>
      <c r="O1" s="110"/>
      <c r="P1" s="110"/>
      <c r="Q1" s="110"/>
      <c r="R1" s="110"/>
      <c r="S1" s="110"/>
      <c r="T1" s="110"/>
      <c r="U1" s="110"/>
      <c r="V1" s="110"/>
      <c r="W1" s="110"/>
      <c r="X1" s="110"/>
      <c r="Y1" s="110"/>
      <c r="Z1" s="110"/>
      <c r="AA1" s="241"/>
      <c r="AB1" s="242"/>
      <c r="AC1" s="33"/>
      <c r="AD1" s="38"/>
      <c r="AE1" s="38"/>
      <c r="AF1" s="38"/>
      <c r="AG1" s="38"/>
      <c r="AH1" s="38"/>
      <c r="AI1" s="38"/>
      <c r="AJ1" s="38"/>
      <c r="AK1" s="38"/>
      <c r="AL1" s="38"/>
      <c r="AM1" s="38"/>
      <c r="AN1" s="38"/>
      <c r="AO1" s="38"/>
      <c r="AP1" s="110"/>
      <c r="AQ1" s="110"/>
      <c r="AR1" s="110"/>
      <c r="AS1" s="110"/>
      <c r="AT1" s="110"/>
      <c r="AU1" s="110"/>
      <c r="AV1" s="110"/>
      <c r="AW1" s="110"/>
      <c r="AX1" s="110"/>
      <c r="AY1" s="110"/>
      <c r="AZ1" s="110"/>
      <c r="BA1" s="110"/>
      <c r="BB1" s="110"/>
      <c r="BC1" s="910"/>
      <c r="BD1" s="910"/>
      <c r="BE1" s="910"/>
      <c r="BF1" s="910"/>
      <c r="BG1" s="910"/>
    </row>
    <row r="2" spans="1:59" s="267" customFormat="1" ht="18" customHeight="1">
      <c r="A2" s="635"/>
      <c r="B2" s="36"/>
      <c r="C2" s="36"/>
      <c r="D2" s="133" t="s">
        <v>156</v>
      </c>
      <c r="E2" s="127" t="str">
        <f>Resumo!D2</f>
        <v>Construção da Capela Mortuária da Zona Leste</v>
      </c>
      <c r="F2" s="57"/>
      <c r="G2" s="57"/>
      <c r="H2" s="57"/>
      <c r="I2" s="57"/>
      <c r="J2" s="57"/>
      <c r="K2" s="57"/>
      <c r="L2" s="110"/>
      <c r="M2" s="110"/>
      <c r="N2" s="110"/>
      <c r="O2" s="110"/>
      <c r="P2" s="110"/>
      <c r="Q2" s="110"/>
      <c r="R2" s="110"/>
      <c r="S2" s="110"/>
      <c r="T2" s="110"/>
      <c r="U2" s="110"/>
      <c r="V2" s="110"/>
      <c r="W2" s="110"/>
      <c r="X2" s="110"/>
      <c r="Y2" s="110"/>
      <c r="Z2" s="110"/>
      <c r="AA2" s="241"/>
      <c r="AB2" s="242"/>
      <c r="AC2" s="33"/>
      <c r="AD2" s="33"/>
      <c r="AE2" s="33"/>
      <c r="AF2" s="33"/>
      <c r="AG2" s="33"/>
      <c r="AH2" s="33"/>
      <c r="AI2" s="33"/>
      <c r="AJ2" s="33"/>
      <c r="AK2" s="33"/>
      <c r="AL2" s="33"/>
      <c r="AM2" s="33"/>
      <c r="AN2" s="33"/>
      <c r="AO2" s="33"/>
      <c r="AP2" s="110"/>
      <c r="AQ2" s="110"/>
      <c r="AR2" s="110"/>
      <c r="AS2" s="110"/>
      <c r="AT2" s="110"/>
      <c r="AU2" s="110"/>
      <c r="AV2" s="110"/>
      <c r="AW2" s="110"/>
      <c r="AX2" s="110"/>
      <c r="AY2" s="110"/>
      <c r="AZ2" s="110"/>
      <c r="BA2" s="110"/>
      <c r="BB2" s="110"/>
      <c r="BC2" s="910"/>
      <c r="BD2" s="910"/>
      <c r="BE2" s="910"/>
      <c r="BF2" s="910"/>
      <c r="BG2" s="910"/>
    </row>
    <row r="3" spans="1:59" s="268" customFormat="1" ht="18" customHeight="1">
      <c r="A3" s="635"/>
      <c r="B3" s="36"/>
      <c r="C3" s="36"/>
      <c r="D3" s="133" t="s">
        <v>103</v>
      </c>
      <c r="E3" s="127" t="str">
        <f>Resumo!D3</f>
        <v>R. São Francisco de Assis, Lote A.C., Área Comunitária</v>
      </c>
      <c r="F3" s="57"/>
      <c r="G3" s="139"/>
      <c r="H3" s="141"/>
      <c r="I3" s="110"/>
      <c r="J3" s="110"/>
      <c r="K3" s="110"/>
      <c r="L3" s="110"/>
      <c r="M3" s="110"/>
      <c r="N3" s="110"/>
      <c r="O3" s="110"/>
      <c r="P3" s="110"/>
      <c r="Q3" s="110"/>
      <c r="R3" s="110"/>
      <c r="S3" s="110"/>
      <c r="T3" s="110"/>
      <c r="U3" s="110"/>
      <c r="V3" s="110"/>
      <c r="W3" s="110"/>
      <c r="X3" s="110"/>
      <c r="Y3" s="110"/>
      <c r="Z3" s="110"/>
      <c r="AA3" s="241"/>
      <c r="AB3" s="242"/>
      <c r="AC3" s="33"/>
      <c r="AD3" s="33"/>
      <c r="AE3" s="33"/>
      <c r="AF3" s="33"/>
      <c r="AG3" s="33"/>
      <c r="AH3" s="33"/>
      <c r="AI3" s="33"/>
      <c r="AJ3" s="33"/>
      <c r="AK3" s="33"/>
      <c r="AL3" s="33"/>
      <c r="AM3" s="33"/>
      <c r="AN3" s="33"/>
      <c r="AO3" s="33"/>
      <c r="AP3" s="110"/>
      <c r="AQ3" s="110"/>
      <c r="AR3" s="110"/>
      <c r="AS3" s="110"/>
      <c r="AT3" s="110"/>
      <c r="AU3" s="110"/>
      <c r="AV3" s="110"/>
      <c r="AW3" s="110"/>
      <c r="AX3" s="110"/>
      <c r="AY3" s="110"/>
      <c r="AZ3" s="110"/>
      <c r="BA3" s="110"/>
      <c r="BB3" s="110"/>
      <c r="BC3" s="38"/>
      <c r="BD3" s="38"/>
      <c r="BE3" s="38"/>
      <c r="BF3" s="38"/>
      <c r="BG3" s="38"/>
    </row>
    <row r="4" spans="1:59" s="268" customFormat="1" ht="18" customHeight="1">
      <c r="A4" s="635"/>
      <c r="B4" s="135"/>
      <c r="C4" s="36"/>
      <c r="D4" s="133" t="s">
        <v>679</v>
      </c>
      <c r="E4" s="127" t="str">
        <f>Resumo!D4</f>
        <v>Vila Bela</v>
      </c>
      <c r="F4" s="140"/>
      <c r="G4" s="139"/>
      <c r="H4" s="142"/>
      <c r="I4" s="110"/>
      <c r="J4" s="110"/>
      <c r="K4" s="110"/>
      <c r="L4" s="110"/>
      <c r="M4" s="110"/>
      <c r="N4" s="110"/>
      <c r="O4" s="110"/>
      <c r="P4" s="110"/>
      <c r="Q4" s="110"/>
      <c r="R4" s="110"/>
      <c r="S4" s="110"/>
      <c r="T4" s="110"/>
      <c r="U4" s="110"/>
      <c r="V4" s="110"/>
      <c r="W4" s="110"/>
      <c r="X4" s="110"/>
      <c r="Y4" s="110"/>
      <c r="Z4" s="110"/>
      <c r="AA4" s="241"/>
      <c r="AB4" s="242"/>
      <c r="AC4" s="33"/>
      <c r="AD4" s="33"/>
      <c r="AE4" s="33"/>
      <c r="AF4" s="33"/>
      <c r="AG4" s="33"/>
      <c r="AH4" s="33"/>
      <c r="AI4" s="33"/>
      <c r="AJ4" s="33"/>
      <c r="AK4" s="33"/>
      <c r="AL4" s="33"/>
      <c r="AM4" s="33"/>
      <c r="AN4" s="33"/>
      <c r="AO4" s="33"/>
      <c r="AP4" s="110"/>
      <c r="AQ4" s="110"/>
      <c r="AR4" s="110"/>
      <c r="AS4" s="110"/>
      <c r="AT4" s="110"/>
      <c r="AU4" s="110"/>
      <c r="AV4" s="110"/>
      <c r="AW4" s="110"/>
      <c r="AX4" s="110"/>
      <c r="AY4" s="110"/>
      <c r="AZ4" s="110"/>
      <c r="BA4" s="110"/>
      <c r="BB4" s="110"/>
      <c r="BC4" s="38"/>
      <c r="BD4" s="38"/>
      <c r="BE4" s="38"/>
      <c r="BF4" s="38"/>
      <c r="BG4" s="38"/>
    </row>
    <row r="5" spans="1:59" s="268" customFormat="1" ht="18" customHeight="1">
      <c r="A5" s="36"/>
      <c r="B5" s="135"/>
      <c r="C5" s="36"/>
      <c r="D5" s="133" t="s">
        <v>681</v>
      </c>
      <c r="E5" s="127" t="str">
        <f>Resumo!D5</f>
        <v>Sorriso - MT</v>
      </c>
      <c r="F5" s="65"/>
      <c r="G5" s="65"/>
      <c r="H5" s="62"/>
      <c r="I5" s="110"/>
      <c r="J5" s="110"/>
      <c r="K5" s="110"/>
      <c r="L5" s="110"/>
      <c r="M5" s="110"/>
      <c r="N5" s="110"/>
      <c r="O5" s="110"/>
      <c r="P5" s="110"/>
      <c r="Q5" s="110"/>
      <c r="R5" s="110"/>
      <c r="S5" s="110"/>
      <c r="T5" s="110"/>
      <c r="U5" s="110"/>
      <c r="V5" s="110"/>
      <c r="W5" s="110"/>
      <c r="X5" s="110"/>
      <c r="Y5" s="110"/>
      <c r="Z5" s="110"/>
      <c r="AA5" s="241"/>
      <c r="AB5" s="242"/>
      <c r="AC5" s="33"/>
      <c r="AD5" s="33"/>
      <c r="AE5" s="33"/>
      <c r="AF5" s="33"/>
      <c r="AG5" s="33"/>
      <c r="AH5" s="33"/>
      <c r="AI5" s="33"/>
      <c r="AJ5" s="33"/>
      <c r="AK5" s="33"/>
      <c r="AL5" s="33"/>
      <c r="AM5" s="33"/>
      <c r="AN5" s="33"/>
      <c r="AO5" s="33"/>
      <c r="AP5" s="38"/>
      <c r="AQ5" s="38"/>
      <c r="AR5" s="38"/>
      <c r="AS5" s="38"/>
      <c r="AT5" s="38"/>
      <c r="AU5" s="38"/>
      <c r="AV5" s="38"/>
      <c r="AW5" s="38"/>
      <c r="AX5" s="38"/>
      <c r="AY5" s="38"/>
      <c r="AZ5" s="38"/>
      <c r="BA5" s="38"/>
      <c r="BB5" s="38"/>
      <c r="BC5" s="38"/>
      <c r="BD5" s="38"/>
      <c r="BE5" s="38"/>
      <c r="BF5" s="38"/>
      <c r="BG5" s="38"/>
    </row>
    <row r="6" spans="1:59" s="268" customFormat="1" ht="18" customHeight="1">
      <c r="A6" s="36"/>
      <c r="B6" s="36"/>
      <c r="C6" s="269"/>
      <c r="D6" s="158">
        <f>Resumo!C6</f>
        <v>0</v>
      </c>
      <c r="E6" s="127"/>
      <c r="F6" s="65"/>
      <c r="G6" s="65"/>
      <c r="H6" s="62"/>
      <c r="I6" s="110"/>
      <c r="J6" s="110"/>
      <c r="K6" s="110"/>
      <c r="L6" s="110"/>
      <c r="M6" s="110"/>
      <c r="N6" s="110"/>
      <c r="O6" s="110"/>
      <c r="P6" s="110"/>
      <c r="Q6" s="110"/>
      <c r="R6" s="110"/>
      <c r="S6" s="110"/>
      <c r="T6" s="110"/>
      <c r="U6" s="110"/>
      <c r="V6" s="110"/>
      <c r="W6" s="110"/>
      <c r="X6" s="110"/>
      <c r="Y6" s="110"/>
      <c r="Z6" s="110"/>
      <c r="AA6" s="241"/>
      <c r="AB6" s="242"/>
      <c r="AC6" s="33"/>
      <c r="AD6" s="33"/>
      <c r="AE6" s="33"/>
      <c r="AF6" s="33"/>
      <c r="AG6" s="33"/>
      <c r="AH6" s="33"/>
      <c r="AI6" s="33"/>
      <c r="AJ6" s="33"/>
      <c r="AK6" s="33"/>
      <c r="AL6" s="33"/>
      <c r="AM6" s="33"/>
      <c r="AN6" s="33"/>
      <c r="AO6" s="33"/>
      <c r="AP6" s="38"/>
      <c r="AQ6" s="38"/>
      <c r="AR6" s="38"/>
      <c r="AS6" s="38"/>
      <c r="AT6" s="38"/>
      <c r="AU6" s="38"/>
      <c r="AV6" s="38"/>
      <c r="AW6" s="38"/>
      <c r="AX6" s="38"/>
      <c r="AY6" s="38"/>
      <c r="AZ6" s="38"/>
      <c r="BA6" s="38"/>
      <c r="BB6" s="38"/>
      <c r="BC6" s="38"/>
      <c r="BD6" s="38"/>
      <c r="BE6" s="38"/>
      <c r="BF6" s="38"/>
      <c r="BG6" s="38"/>
    </row>
    <row r="7" spans="1:59" s="268" customFormat="1" ht="18" customHeight="1">
      <c r="A7" s="36"/>
      <c r="B7" s="36"/>
      <c r="C7" s="269"/>
      <c r="D7" s="133" t="str">
        <f>Resumo!C7</f>
        <v>Responsável Técnico:</v>
      </c>
      <c r="E7" s="127">
        <f>Resumo!D7</f>
        <v>0</v>
      </c>
      <c r="F7" s="65"/>
      <c r="G7" s="65"/>
      <c r="H7" s="62"/>
      <c r="I7" s="110"/>
      <c r="J7" s="110"/>
      <c r="K7" s="110"/>
      <c r="L7" s="110"/>
      <c r="M7" s="110"/>
      <c r="N7" s="110"/>
      <c r="O7" s="110"/>
      <c r="P7" s="110"/>
      <c r="Q7" s="110"/>
      <c r="R7" s="110"/>
      <c r="S7" s="110"/>
      <c r="T7" s="110"/>
      <c r="U7" s="110"/>
      <c r="V7" s="110"/>
      <c r="W7" s="110"/>
      <c r="X7" s="110"/>
      <c r="Y7" s="110"/>
      <c r="Z7" s="110"/>
      <c r="AA7" s="241"/>
      <c r="AB7" s="242"/>
      <c r="AC7" s="33"/>
      <c r="AD7" s="33"/>
      <c r="AE7" s="33"/>
      <c r="AF7" s="33"/>
      <c r="AG7" s="33"/>
      <c r="AH7" s="33"/>
      <c r="AI7" s="33"/>
      <c r="AJ7" s="33"/>
      <c r="AK7" s="33"/>
      <c r="AL7" s="33"/>
      <c r="AM7" s="33"/>
      <c r="AN7" s="33"/>
      <c r="AO7" s="33"/>
      <c r="AP7" s="38"/>
      <c r="AQ7" s="38"/>
      <c r="AR7" s="38"/>
      <c r="AS7" s="38"/>
      <c r="AT7" s="38"/>
      <c r="AU7" s="38"/>
      <c r="AV7" s="38"/>
      <c r="AW7" s="38"/>
      <c r="AX7" s="38"/>
      <c r="AY7" s="38"/>
      <c r="AZ7" s="38"/>
      <c r="BA7" s="38"/>
      <c r="BB7" s="38"/>
      <c r="BC7" s="38"/>
      <c r="BD7" s="38"/>
      <c r="BE7" s="38"/>
      <c r="BF7" s="38"/>
      <c r="BG7" s="38"/>
    </row>
    <row r="8" spans="1:59" s="268" customFormat="1" ht="18" customHeight="1">
      <c r="A8" s="36"/>
      <c r="B8" s="36"/>
      <c r="C8" s="269"/>
      <c r="D8" s="133"/>
      <c r="E8" s="634"/>
      <c r="F8" s="65"/>
      <c r="G8" s="65"/>
      <c r="H8" s="62"/>
      <c r="I8" s="110"/>
      <c r="J8" s="110"/>
      <c r="K8" s="110"/>
      <c r="L8" s="110"/>
      <c r="M8" s="110"/>
      <c r="N8" s="110"/>
      <c r="O8" s="110"/>
      <c r="P8" s="110"/>
      <c r="Q8" s="110"/>
      <c r="R8" s="110"/>
      <c r="S8" s="110"/>
      <c r="T8" s="110"/>
      <c r="U8" s="110"/>
      <c r="V8" s="110"/>
      <c r="W8" s="110"/>
      <c r="X8" s="110"/>
      <c r="Y8" s="110"/>
      <c r="Z8" s="110"/>
      <c r="AA8" s="241"/>
      <c r="AB8" s="242"/>
      <c r="AC8" s="33"/>
      <c r="AD8" s="33"/>
      <c r="AE8" s="33"/>
      <c r="AF8" s="33"/>
      <c r="AG8" s="33"/>
      <c r="AH8" s="33"/>
      <c r="AI8" s="33"/>
      <c r="AJ8" s="33"/>
      <c r="AK8" s="33"/>
      <c r="AL8" s="33"/>
      <c r="AM8" s="33"/>
      <c r="AN8" s="33"/>
      <c r="AO8" s="33"/>
      <c r="AP8" s="38"/>
      <c r="AQ8" s="38"/>
      <c r="AR8" s="38"/>
      <c r="AS8" s="38"/>
      <c r="AT8" s="38"/>
      <c r="AU8" s="38"/>
      <c r="AV8" s="38"/>
      <c r="AW8" s="38"/>
      <c r="AX8" s="38"/>
      <c r="AY8" s="38"/>
      <c r="AZ8" s="38"/>
      <c r="BA8" s="38"/>
      <c r="BB8" s="38"/>
      <c r="BC8" s="38"/>
      <c r="BD8" s="38"/>
      <c r="BE8" s="38"/>
      <c r="BF8" s="38"/>
      <c r="BG8" s="38"/>
    </row>
    <row r="9" spans="1:59" s="268" customFormat="1" ht="18" customHeight="1">
      <c r="A9" s="36"/>
      <c r="B9" s="36"/>
      <c r="C9" s="38"/>
      <c r="D9" s="133" t="s">
        <v>677</v>
      </c>
      <c r="E9" s="134">
        <f>Resumo!I2</f>
        <v>0</v>
      </c>
      <c r="F9" s="61"/>
      <c r="G9" s="133" t="s">
        <v>230</v>
      </c>
      <c r="H9" s="911">
        <f>Orçamento!I6</f>
        <v>0.29310000000000003</v>
      </c>
      <c r="I9" s="110"/>
      <c r="J9" s="110"/>
      <c r="K9" s="110"/>
      <c r="L9" s="110"/>
      <c r="M9" s="110"/>
      <c r="N9" s="110"/>
      <c r="O9" s="110"/>
      <c r="P9" s="110"/>
      <c r="Q9" s="110"/>
      <c r="R9" s="110"/>
      <c r="S9" s="110"/>
      <c r="T9" s="110"/>
      <c r="U9" s="110"/>
      <c r="V9" s="110"/>
      <c r="W9" s="110"/>
      <c r="X9" s="110"/>
      <c r="Y9" s="110"/>
      <c r="Z9" s="110"/>
      <c r="AA9" s="241"/>
      <c r="AB9" s="242"/>
      <c r="AC9" s="33"/>
      <c r="AD9" s="33"/>
      <c r="AE9" s="33"/>
      <c r="AF9" s="33"/>
      <c r="AG9" s="33"/>
      <c r="AH9" s="33"/>
      <c r="AI9" s="33"/>
      <c r="AJ9" s="33"/>
      <c r="AK9" s="33"/>
      <c r="AL9" s="33"/>
      <c r="AM9" s="33"/>
      <c r="AN9" s="33"/>
      <c r="AO9" s="33"/>
      <c r="AP9" s="38"/>
      <c r="AQ9" s="38"/>
      <c r="AR9" s="38"/>
      <c r="AS9" s="38"/>
      <c r="AT9" s="38"/>
      <c r="AU9" s="38"/>
      <c r="AV9" s="38"/>
      <c r="AW9" s="38"/>
      <c r="AX9" s="38"/>
      <c r="AY9" s="38"/>
      <c r="AZ9" s="38"/>
      <c r="BA9" s="38"/>
      <c r="BB9" s="38"/>
      <c r="BC9" s="38"/>
      <c r="BD9" s="38"/>
      <c r="BE9" s="38"/>
      <c r="BF9" s="38"/>
      <c r="BG9" s="38"/>
    </row>
    <row r="10" spans="1:59" s="268" customFormat="1" ht="18" customHeight="1">
      <c r="A10" s="61"/>
      <c r="B10" s="143"/>
      <c r="C10" s="38"/>
      <c r="D10" s="133" t="s">
        <v>678</v>
      </c>
      <c r="E10" s="134">
        <f>Resumo!I3</f>
        <v>87.9</v>
      </c>
      <c r="F10" s="61"/>
      <c r="G10" s="133" t="s">
        <v>231</v>
      </c>
      <c r="H10" s="911">
        <f>Orçamento!I7</f>
        <v>0.1278</v>
      </c>
      <c r="I10" s="110"/>
      <c r="J10" s="110"/>
      <c r="K10" s="110"/>
      <c r="L10" s="110"/>
      <c r="M10" s="110"/>
      <c r="N10" s="110"/>
      <c r="O10" s="110"/>
      <c r="P10" s="110"/>
      <c r="Q10" s="110"/>
      <c r="R10" s="110"/>
      <c r="S10" s="110"/>
      <c r="T10" s="110"/>
      <c r="U10" s="110"/>
      <c r="V10" s="110"/>
      <c r="W10" s="110"/>
      <c r="X10" s="110"/>
      <c r="Y10" s="110"/>
      <c r="Z10" s="110"/>
      <c r="AA10" s="241"/>
      <c r="AB10" s="242"/>
      <c r="AC10" s="33"/>
      <c r="AD10" s="33"/>
      <c r="AE10" s="33"/>
      <c r="AF10" s="33"/>
      <c r="AG10" s="33"/>
      <c r="AH10" s="33"/>
      <c r="AI10" s="33"/>
      <c r="AJ10" s="33"/>
      <c r="AK10" s="33"/>
      <c r="AL10" s="33"/>
      <c r="AM10" s="33"/>
      <c r="AN10" s="33"/>
      <c r="AO10" s="33"/>
      <c r="AP10" s="38"/>
      <c r="AQ10" s="38"/>
      <c r="AR10" s="38"/>
      <c r="AS10" s="38"/>
      <c r="AT10" s="38"/>
      <c r="AU10" s="38"/>
      <c r="AV10" s="38"/>
      <c r="AW10" s="38"/>
      <c r="AX10" s="38"/>
      <c r="AY10" s="38"/>
      <c r="AZ10" s="38"/>
      <c r="BA10" s="38"/>
      <c r="BB10" s="38"/>
      <c r="BC10" s="38"/>
      <c r="BD10" s="38"/>
      <c r="BE10" s="38"/>
      <c r="BF10" s="38"/>
      <c r="BG10" s="38"/>
    </row>
    <row r="11" spans="1:59" s="268" customFormat="1" ht="18" customHeight="1">
      <c r="A11" s="61"/>
      <c r="B11" s="143"/>
      <c r="C11" s="38"/>
      <c r="D11" s="133" t="s">
        <v>680</v>
      </c>
      <c r="E11" s="134">
        <f>Resumo!I4</f>
        <v>0</v>
      </c>
      <c r="F11" s="61"/>
      <c r="G11" s="133" t="s">
        <v>3</v>
      </c>
      <c r="H11" s="138">
        <f>Resumo!H8</f>
        <v>44865</v>
      </c>
      <c r="I11" s="110"/>
      <c r="J11" s="110"/>
      <c r="K11" s="110"/>
      <c r="L11" s="110"/>
      <c r="M11" s="110"/>
      <c r="N11" s="110"/>
      <c r="O11" s="110"/>
      <c r="P11" s="110"/>
      <c r="Q11" s="110"/>
      <c r="R11" s="110"/>
      <c r="S11" s="110"/>
      <c r="T11" s="110"/>
      <c r="U11" s="110"/>
      <c r="V11" s="110"/>
      <c r="W11" s="110"/>
      <c r="X11" s="110"/>
      <c r="Y11" s="110"/>
      <c r="Z11" s="110"/>
      <c r="AA11" s="241"/>
      <c r="AB11" s="242"/>
      <c r="AC11" s="33"/>
      <c r="AD11" s="33"/>
      <c r="AE11" s="33"/>
      <c r="AF11" s="33"/>
      <c r="AG11" s="33"/>
      <c r="AH11" s="33"/>
      <c r="AI11" s="33"/>
      <c r="AJ11" s="33"/>
      <c r="AK11" s="33"/>
      <c r="AL11" s="33"/>
      <c r="AM11" s="33"/>
      <c r="AN11" s="33"/>
      <c r="AO11" s="33"/>
      <c r="AP11" s="38"/>
      <c r="AQ11" s="38"/>
      <c r="AR11" s="38"/>
      <c r="AS11" s="38"/>
      <c r="AT11" s="38"/>
      <c r="AU11" s="38"/>
      <c r="AV11" s="38"/>
      <c r="AW11" s="38"/>
      <c r="AX11" s="38"/>
      <c r="AY11" s="38"/>
      <c r="AZ11" s="38"/>
      <c r="BA11" s="38"/>
      <c r="BB11" s="38"/>
      <c r="BC11" s="38"/>
      <c r="BD11" s="38"/>
      <c r="BE11" s="38"/>
      <c r="BF11" s="38"/>
      <c r="BG11" s="38"/>
    </row>
    <row r="12" spans="1:59" s="268" customFormat="1" ht="18" customHeight="1">
      <c r="A12" s="144"/>
      <c r="B12" s="144"/>
      <c r="C12" s="145"/>
      <c r="D12" s="146"/>
      <c r="E12" s="144"/>
      <c r="F12" s="144"/>
      <c r="G12" s="147"/>
      <c r="H12" s="148"/>
      <c r="I12" s="110"/>
      <c r="J12" s="110"/>
      <c r="K12" s="110"/>
      <c r="L12" s="110"/>
      <c r="M12" s="110"/>
      <c r="N12" s="110"/>
      <c r="O12" s="110"/>
      <c r="P12" s="110"/>
      <c r="Q12" s="110"/>
      <c r="R12" s="110"/>
      <c r="S12" s="110"/>
      <c r="T12" s="110"/>
      <c r="U12" s="110"/>
      <c r="V12" s="110"/>
      <c r="W12" s="110"/>
      <c r="X12" s="110"/>
      <c r="Y12" s="110"/>
      <c r="Z12" s="110"/>
      <c r="AA12" s="241"/>
      <c r="AB12" s="242"/>
      <c r="AC12" s="33"/>
      <c r="AD12" s="33"/>
      <c r="AE12" s="33"/>
      <c r="AF12" s="33"/>
      <c r="AG12" s="33"/>
      <c r="AH12" s="33"/>
      <c r="AI12" s="33"/>
      <c r="AJ12" s="33"/>
      <c r="AK12" s="33"/>
      <c r="AL12" s="33"/>
      <c r="AM12" s="33"/>
      <c r="AN12" s="33"/>
      <c r="AO12" s="33"/>
      <c r="AP12" s="38"/>
      <c r="AQ12" s="38"/>
      <c r="AR12" s="38"/>
      <c r="AS12" s="38"/>
      <c r="AT12" s="38"/>
      <c r="AU12" s="38"/>
      <c r="AV12" s="38"/>
      <c r="AW12" s="38"/>
      <c r="AX12" s="38"/>
      <c r="AY12" s="38"/>
      <c r="AZ12" s="38"/>
      <c r="BA12" s="38"/>
      <c r="BB12" s="38"/>
      <c r="BC12" s="38"/>
      <c r="BD12" s="38"/>
      <c r="BE12" s="38"/>
      <c r="BF12" s="38"/>
      <c r="BG12" s="38"/>
    </row>
    <row r="13" spans="1:59" s="33" customFormat="1" ht="30" customHeight="1">
      <c r="A13" s="715" t="s">
        <v>722</v>
      </c>
      <c r="B13" s="716"/>
      <c r="C13" s="716"/>
      <c r="D13" s="716"/>
      <c r="E13" s="716"/>
      <c r="F13" s="716"/>
      <c r="G13" s="716"/>
      <c r="H13" s="717"/>
      <c r="I13" s="147"/>
      <c r="J13" s="584"/>
      <c r="K13" s="584"/>
      <c r="L13" s="147"/>
      <c r="M13" s="584"/>
      <c r="N13" s="584"/>
      <c r="O13" s="147"/>
      <c r="P13" s="582"/>
      <c r="Q13" s="582"/>
      <c r="R13" s="147"/>
      <c r="S13" s="582"/>
      <c r="T13" s="582"/>
      <c r="U13" s="147"/>
      <c r="V13" s="582"/>
      <c r="W13" s="582"/>
      <c r="X13" s="147"/>
      <c r="Y13" s="582"/>
      <c r="Z13" s="582"/>
      <c r="AA13" s="241"/>
      <c r="AB13" s="242"/>
      <c r="AP13" s="38"/>
      <c r="AQ13" s="38"/>
      <c r="AR13" s="38"/>
      <c r="AS13" s="38"/>
      <c r="AT13" s="38"/>
      <c r="AU13" s="38"/>
      <c r="AV13" s="38"/>
      <c r="AW13" s="38"/>
      <c r="AX13" s="38"/>
      <c r="AY13" s="38"/>
      <c r="AZ13" s="38"/>
      <c r="BA13" s="38"/>
    </row>
    <row r="14" spans="1:59" s="33" customFormat="1" ht="20.85" customHeight="1">
      <c r="A14" s="714" t="s">
        <v>21</v>
      </c>
      <c r="B14" s="706" t="s">
        <v>234</v>
      </c>
      <c r="C14" s="706"/>
      <c r="D14" s="706"/>
      <c r="E14" s="706"/>
      <c r="F14" s="706"/>
      <c r="G14" s="706" t="s">
        <v>22</v>
      </c>
      <c r="H14" s="720" t="s">
        <v>23</v>
      </c>
      <c r="I14" s="714">
        <v>30</v>
      </c>
      <c r="J14" s="706"/>
      <c r="K14" s="707"/>
      <c r="L14" s="714">
        <f>I14+30</f>
        <v>60</v>
      </c>
      <c r="M14" s="706"/>
      <c r="N14" s="707"/>
      <c r="O14" s="714">
        <f>L14+30</f>
        <v>90</v>
      </c>
      <c r="P14" s="706"/>
      <c r="Q14" s="707"/>
      <c r="R14" s="714">
        <f>O14+30</f>
        <v>120</v>
      </c>
      <c r="S14" s="706"/>
      <c r="T14" s="707"/>
      <c r="U14" s="714">
        <f>R14+30</f>
        <v>150</v>
      </c>
      <c r="V14" s="706"/>
      <c r="W14" s="707"/>
      <c r="X14" s="714">
        <f>U14+30</f>
        <v>180</v>
      </c>
      <c r="Y14" s="706"/>
      <c r="Z14" s="707"/>
      <c r="AA14" s="241"/>
      <c r="AB14" s="242"/>
      <c r="AP14" s="38"/>
      <c r="AQ14" s="38"/>
      <c r="AR14" s="38"/>
    </row>
    <row r="15" spans="1:59" s="33" customFormat="1" ht="20.85" customHeight="1">
      <c r="A15" s="714"/>
      <c r="B15" s="706"/>
      <c r="C15" s="706"/>
      <c r="D15" s="706"/>
      <c r="E15" s="706"/>
      <c r="F15" s="706"/>
      <c r="G15" s="706"/>
      <c r="H15" s="720"/>
      <c r="I15" s="229" t="s">
        <v>64</v>
      </c>
      <c r="J15" s="585" t="s">
        <v>63</v>
      </c>
      <c r="K15" s="567" t="s">
        <v>65</v>
      </c>
      <c r="L15" s="229" t="s">
        <v>64</v>
      </c>
      <c r="M15" s="585" t="s">
        <v>63</v>
      </c>
      <c r="N15" s="567" t="s">
        <v>65</v>
      </c>
      <c r="O15" s="229" t="s">
        <v>64</v>
      </c>
      <c r="P15" s="583" t="s">
        <v>63</v>
      </c>
      <c r="Q15" s="566" t="s">
        <v>65</v>
      </c>
      <c r="R15" s="229" t="s">
        <v>64</v>
      </c>
      <c r="S15" s="583" t="s">
        <v>63</v>
      </c>
      <c r="T15" s="566" t="s">
        <v>65</v>
      </c>
      <c r="U15" s="229" t="s">
        <v>64</v>
      </c>
      <c r="V15" s="583" t="s">
        <v>63</v>
      </c>
      <c r="W15" s="566" t="s">
        <v>65</v>
      </c>
      <c r="X15" s="229" t="s">
        <v>64</v>
      </c>
      <c r="Y15" s="583" t="s">
        <v>63</v>
      </c>
      <c r="Z15" s="566" t="s">
        <v>65</v>
      </c>
      <c r="AA15" s="241"/>
      <c r="AB15" s="242"/>
    </row>
    <row r="16" spans="1:59" s="107" customFormat="1" ht="18" customHeight="1">
      <c r="A16" s="561">
        <f>Resumo!A13</f>
        <v>1</v>
      </c>
      <c r="B16" s="721" t="str">
        <f>Resumo!B13</f>
        <v>SERVIÇOS PRELIMINARES</v>
      </c>
      <c r="C16" s="721"/>
      <c r="D16" s="721"/>
      <c r="E16" s="721"/>
      <c r="F16" s="721"/>
      <c r="G16" s="562">
        <f>Orçamento!K35</f>
        <v>0</v>
      </c>
      <c r="H16" s="588" t="e">
        <f t="shared" ref="H16:H38" si="0">G16/$G$39</f>
        <v>#DIV/0!</v>
      </c>
      <c r="I16" s="563">
        <f>J16*$G16</f>
        <v>0</v>
      </c>
      <c r="J16" s="571">
        <v>0.3</v>
      </c>
      <c r="K16" s="577">
        <f t="shared" ref="K16:K38" si="1">J16</f>
        <v>0.3</v>
      </c>
      <c r="L16" s="563">
        <f t="shared" ref="L16:L38" si="2">M16*$G16</f>
        <v>0</v>
      </c>
      <c r="M16" s="571">
        <v>0.3</v>
      </c>
      <c r="N16" s="577">
        <f t="shared" ref="N16:N38" si="3">K16+M16</f>
        <v>0.6</v>
      </c>
      <c r="O16" s="274">
        <f t="shared" ref="O16:O38" si="4">P16*$G16</f>
        <v>0</v>
      </c>
      <c r="P16" s="568">
        <v>0.1</v>
      </c>
      <c r="Q16" s="574">
        <f t="shared" ref="Q16:Q38" si="5">N16+P16</f>
        <v>0.7</v>
      </c>
      <c r="R16" s="563">
        <f t="shared" ref="R16:R38" si="6">S16*$G16</f>
        <v>0</v>
      </c>
      <c r="S16" s="568">
        <v>0.1</v>
      </c>
      <c r="T16" s="574">
        <f t="shared" ref="T16:T38" si="7">Q16+S16</f>
        <v>0.8</v>
      </c>
      <c r="U16" s="563">
        <f>V16*$G16</f>
        <v>0</v>
      </c>
      <c r="V16" s="568">
        <v>0.1</v>
      </c>
      <c r="W16" s="574">
        <f t="shared" ref="W16:W38" si="8">T16+V16</f>
        <v>0.9</v>
      </c>
      <c r="X16" s="563">
        <f t="shared" ref="X16:X38" si="9">Y16*$G16</f>
        <v>0</v>
      </c>
      <c r="Y16" s="568">
        <v>0.1</v>
      </c>
      <c r="Z16" s="574">
        <f t="shared" ref="Z16:Z38" si="10">W16+Y16</f>
        <v>1</v>
      </c>
      <c r="AA16" s="564"/>
      <c r="AB16" s="565"/>
    </row>
    <row r="17" spans="1:28" s="33" customFormat="1" ht="18" customHeight="1">
      <c r="A17" s="270">
        <f>Resumo!A14</f>
        <v>2</v>
      </c>
      <c r="B17" s="718" t="str">
        <f>Resumo!B14</f>
        <v>MOVIMENTO DE TERRA</v>
      </c>
      <c r="C17" s="718"/>
      <c r="D17" s="718"/>
      <c r="E17" s="718"/>
      <c r="F17" s="718"/>
      <c r="G17" s="41">
        <f>Resumo!H14</f>
        <v>0</v>
      </c>
      <c r="H17" s="589" t="e">
        <f t="shared" si="0"/>
        <v>#DIV/0!</v>
      </c>
      <c r="I17" s="274">
        <f t="shared" ref="I17:I38" si="11">J17*$G17</f>
        <v>0</v>
      </c>
      <c r="J17" s="572">
        <v>0.6</v>
      </c>
      <c r="K17" s="578">
        <f t="shared" si="1"/>
        <v>0.6</v>
      </c>
      <c r="L17" s="274">
        <f t="shared" si="2"/>
        <v>0</v>
      </c>
      <c r="M17" s="572">
        <v>0.4</v>
      </c>
      <c r="N17" s="578">
        <f t="shared" si="3"/>
        <v>1</v>
      </c>
      <c r="O17" s="274">
        <f t="shared" si="4"/>
        <v>0</v>
      </c>
      <c r="P17" s="569"/>
      <c r="Q17" s="575">
        <f t="shared" si="5"/>
        <v>1</v>
      </c>
      <c r="R17" s="274">
        <f t="shared" si="6"/>
        <v>0</v>
      </c>
      <c r="S17" s="569"/>
      <c r="T17" s="575">
        <f t="shared" si="7"/>
        <v>1</v>
      </c>
      <c r="U17" s="274">
        <f t="shared" ref="U17:U33" si="12">V17*$G17</f>
        <v>0</v>
      </c>
      <c r="V17" s="569"/>
      <c r="W17" s="575">
        <f t="shared" si="8"/>
        <v>1</v>
      </c>
      <c r="X17" s="274">
        <f t="shared" si="9"/>
        <v>0</v>
      </c>
      <c r="Y17" s="569"/>
      <c r="Z17" s="575">
        <f t="shared" si="10"/>
        <v>1</v>
      </c>
      <c r="AA17" s="241"/>
      <c r="AB17" s="242"/>
    </row>
    <row r="18" spans="1:28" s="33" customFormat="1" ht="18" customHeight="1">
      <c r="A18" s="270">
        <f>Resumo!A15</f>
        <v>3</v>
      </c>
      <c r="B18" s="718" t="str">
        <f>Resumo!B15</f>
        <v>INFRA ESTRUTURA</v>
      </c>
      <c r="C18" s="718"/>
      <c r="D18" s="718"/>
      <c r="E18" s="718"/>
      <c r="F18" s="718"/>
      <c r="G18" s="41">
        <f>Resumo!H15</f>
        <v>0</v>
      </c>
      <c r="H18" s="589" t="e">
        <f t="shared" si="0"/>
        <v>#DIV/0!</v>
      </c>
      <c r="I18" s="274">
        <f t="shared" si="11"/>
        <v>0</v>
      </c>
      <c r="J18" s="572"/>
      <c r="K18" s="578">
        <f t="shared" si="1"/>
        <v>0</v>
      </c>
      <c r="L18" s="274">
        <f t="shared" si="2"/>
        <v>0</v>
      </c>
      <c r="M18" s="572">
        <v>1</v>
      </c>
      <c r="N18" s="578">
        <f t="shared" si="3"/>
        <v>1</v>
      </c>
      <c r="O18" s="274">
        <f t="shared" si="4"/>
        <v>0</v>
      </c>
      <c r="P18" s="569"/>
      <c r="Q18" s="575">
        <f t="shared" si="5"/>
        <v>1</v>
      </c>
      <c r="R18" s="274">
        <f t="shared" si="6"/>
        <v>0</v>
      </c>
      <c r="S18" s="569"/>
      <c r="T18" s="575">
        <f t="shared" si="7"/>
        <v>1</v>
      </c>
      <c r="U18" s="274">
        <f t="shared" si="12"/>
        <v>0</v>
      </c>
      <c r="V18" s="569"/>
      <c r="W18" s="575">
        <f t="shared" si="8"/>
        <v>1</v>
      </c>
      <c r="X18" s="274">
        <f t="shared" si="9"/>
        <v>0</v>
      </c>
      <c r="Y18" s="569"/>
      <c r="Z18" s="575">
        <f t="shared" si="10"/>
        <v>1</v>
      </c>
      <c r="AA18" s="241"/>
      <c r="AB18" s="242"/>
    </row>
    <row r="19" spans="1:28" s="33" customFormat="1" ht="18" customHeight="1">
      <c r="A19" s="270">
        <f>Resumo!A16</f>
        <v>4</v>
      </c>
      <c r="B19" s="718" t="str">
        <f>Resumo!B16</f>
        <v>SUPRA ESTRUTURA</v>
      </c>
      <c r="C19" s="718"/>
      <c r="D19" s="718"/>
      <c r="E19" s="718"/>
      <c r="F19" s="718"/>
      <c r="G19" s="41">
        <f>Resumo!H16</f>
        <v>0</v>
      </c>
      <c r="H19" s="589" t="e">
        <f t="shared" si="0"/>
        <v>#DIV/0!</v>
      </c>
      <c r="I19" s="274">
        <f t="shared" si="11"/>
        <v>0</v>
      </c>
      <c r="J19" s="572"/>
      <c r="K19" s="578">
        <f t="shared" si="1"/>
        <v>0</v>
      </c>
      <c r="L19" s="274">
        <f t="shared" si="2"/>
        <v>0</v>
      </c>
      <c r="M19" s="572">
        <v>0.2</v>
      </c>
      <c r="N19" s="578">
        <f t="shared" si="3"/>
        <v>0.2</v>
      </c>
      <c r="O19" s="274">
        <f t="shared" si="4"/>
        <v>0</v>
      </c>
      <c r="P19" s="569">
        <v>0.4</v>
      </c>
      <c r="Q19" s="575">
        <f t="shared" si="5"/>
        <v>0.6</v>
      </c>
      <c r="R19" s="274">
        <f t="shared" si="6"/>
        <v>0</v>
      </c>
      <c r="S19" s="569">
        <v>0.4</v>
      </c>
      <c r="T19" s="575">
        <f t="shared" si="7"/>
        <v>1</v>
      </c>
      <c r="U19" s="274">
        <f t="shared" si="12"/>
        <v>0</v>
      </c>
      <c r="V19" s="569"/>
      <c r="W19" s="575">
        <f t="shared" si="8"/>
        <v>1</v>
      </c>
      <c r="X19" s="274">
        <f t="shared" si="9"/>
        <v>0</v>
      </c>
      <c r="Y19" s="569"/>
      <c r="Z19" s="575">
        <f t="shared" si="10"/>
        <v>1</v>
      </c>
      <c r="AA19" s="241"/>
      <c r="AB19" s="242"/>
    </row>
    <row r="20" spans="1:28" s="33" customFormat="1" ht="18" customHeight="1">
      <c r="A20" s="270">
        <f>Resumo!A17</f>
        <v>5</v>
      </c>
      <c r="B20" s="718" t="str">
        <f>Resumo!B17</f>
        <v>IMPERMEABILIZAÇÃO E TRATAMENTOS</v>
      </c>
      <c r="C20" s="718"/>
      <c r="D20" s="718"/>
      <c r="E20" s="718"/>
      <c r="F20" s="718"/>
      <c r="G20" s="41">
        <f>Resumo!H17</f>
        <v>0</v>
      </c>
      <c r="H20" s="589" t="e">
        <f t="shared" si="0"/>
        <v>#DIV/0!</v>
      </c>
      <c r="I20" s="274">
        <f t="shared" si="11"/>
        <v>0</v>
      </c>
      <c r="J20" s="572"/>
      <c r="K20" s="578">
        <f t="shared" si="1"/>
        <v>0</v>
      </c>
      <c r="L20" s="274">
        <f t="shared" si="2"/>
        <v>0</v>
      </c>
      <c r="M20" s="572">
        <v>1</v>
      </c>
      <c r="N20" s="578">
        <f t="shared" si="3"/>
        <v>1</v>
      </c>
      <c r="O20" s="274">
        <f t="shared" si="4"/>
        <v>0</v>
      </c>
      <c r="P20" s="569"/>
      <c r="Q20" s="575">
        <f t="shared" si="5"/>
        <v>1</v>
      </c>
      <c r="R20" s="274">
        <f t="shared" si="6"/>
        <v>0</v>
      </c>
      <c r="S20" s="569"/>
      <c r="T20" s="575">
        <f t="shared" si="7"/>
        <v>1</v>
      </c>
      <c r="U20" s="274">
        <f t="shared" si="12"/>
        <v>0</v>
      </c>
      <c r="V20" s="569"/>
      <c r="W20" s="575">
        <f t="shared" si="8"/>
        <v>1</v>
      </c>
      <c r="X20" s="274">
        <f t="shared" si="9"/>
        <v>0</v>
      </c>
      <c r="Y20" s="569"/>
      <c r="Z20" s="575">
        <f t="shared" si="10"/>
        <v>1</v>
      </c>
      <c r="AA20" s="241"/>
      <c r="AB20" s="242"/>
    </row>
    <row r="21" spans="1:28" s="33" customFormat="1" ht="18" customHeight="1">
      <c r="A21" s="270">
        <f>Resumo!A18</f>
        <v>6</v>
      </c>
      <c r="B21" s="718" t="str">
        <f>Resumo!B18</f>
        <v>ALVENARIAS E VEDAÇÕES</v>
      </c>
      <c r="C21" s="718"/>
      <c r="D21" s="718"/>
      <c r="E21" s="718"/>
      <c r="F21" s="718"/>
      <c r="G21" s="41">
        <f>Resumo!H18</f>
        <v>0</v>
      </c>
      <c r="H21" s="589" t="e">
        <f t="shared" si="0"/>
        <v>#DIV/0!</v>
      </c>
      <c r="I21" s="274">
        <f t="shared" si="11"/>
        <v>0</v>
      </c>
      <c r="J21" s="572"/>
      <c r="K21" s="578">
        <f t="shared" si="1"/>
        <v>0</v>
      </c>
      <c r="L21" s="274">
        <f t="shared" si="2"/>
        <v>0</v>
      </c>
      <c r="M21" s="572">
        <v>0.2</v>
      </c>
      <c r="N21" s="578">
        <f t="shared" si="3"/>
        <v>0.2</v>
      </c>
      <c r="O21" s="274">
        <f t="shared" si="4"/>
        <v>0</v>
      </c>
      <c r="P21" s="569">
        <v>0.6</v>
      </c>
      <c r="Q21" s="575">
        <f t="shared" si="5"/>
        <v>0.8</v>
      </c>
      <c r="R21" s="274">
        <f t="shared" si="6"/>
        <v>0</v>
      </c>
      <c r="S21" s="569">
        <v>0.2</v>
      </c>
      <c r="T21" s="575">
        <f t="shared" si="7"/>
        <v>1</v>
      </c>
      <c r="U21" s="274">
        <f t="shared" si="12"/>
        <v>0</v>
      </c>
      <c r="V21" s="569"/>
      <c r="W21" s="575">
        <f t="shared" si="8"/>
        <v>1</v>
      </c>
      <c r="X21" s="274">
        <f t="shared" si="9"/>
        <v>0</v>
      </c>
      <c r="Y21" s="569"/>
      <c r="Z21" s="575">
        <f t="shared" si="10"/>
        <v>1</v>
      </c>
      <c r="AA21" s="241"/>
      <c r="AB21" s="242"/>
    </row>
    <row r="22" spans="1:28" s="33" customFormat="1" ht="18" customHeight="1">
      <c r="A22" s="270">
        <f>Resumo!A19</f>
        <v>7</v>
      </c>
      <c r="B22" s="718" t="str">
        <f>Resumo!B19</f>
        <v>REVESTIMENTOS</v>
      </c>
      <c r="C22" s="718"/>
      <c r="D22" s="718"/>
      <c r="E22" s="718"/>
      <c r="F22" s="718"/>
      <c r="G22" s="41">
        <f>Resumo!H19</f>
        <v>0</v>
      </c>
      <c r="H22" s="589" t="e">
        <f t="shared" si="0"/>
        <v>#DIV/0!</v>
      </c>
      <c r="I22" s="274">
        <f t="shared" si="11"/>
        <v>0</v>
      </c>
      <c r="J22" s="572"/>
      <c r="K22" s="578">
        <f t="shared" si="1"/>
        <v>0</v>
      </c>
      <c r="L22" s="274">
        <f t="shared" si="2"/>
        <v>0</v>
      </c>
      <c r="M22" s="572"/>
      <c r="N22" s="578">
        <f t="shared" si="3"/>
        <v>0</v>
      </c>
      <c r="O22" s="274">
        <f t="shared" si="4"/>
        <v>0</v>
      </c>
      <c r="P22" s="569">
        <v>0.3</v>
      </c>
      <c r="Q22" s="575">
        <f t="shared" si="5"/>
        <v>0.3</v>
      </c>
      <c r="R22" s="274">
        <f t="shared" si="6"/>
        <v>0</v>
      </c>
      <c r="S22" s="569">
        <v>0.7</v>
      </c>
      <c r="T22" s="575">
        <f t="shared" si="7"/>
        <v>1</v>
      </c>
      <c r="U22" s="274">
        <f t="shared" si="12"/>
        <v>0</v>
      </c>
      <c r="V22" s="569"/>
      <c r="W22" s="575">
        <f t="shared" si="8"/>
        <v>1</v>
      </c>
      <c r="X22" s="274">
        <f t="shared" si="9"/>
        <v>0</v>
      </c>
      <c r="Y22" s="569"/>
      <c r="Z22" s="575">
        <f t="shared" si="10"/>
        <v>1</v>
      </c>
      <c r="AA22" s="241"/>
      <c r="AB22" s="242"/>
    </row>
    <row r="23" spans="1:28" s="33" customFormat="1" ht="18" customHeight="1">
      <c r="A23" s="270">
        <f>Resumo!A20</f>
        <v>8</v>
      </c>
      <c r="B23" s="718" t="str">
        <f>Resumo!B20</f>
        <v>COBERTURA</v>
      </c>
      <c r="C23" s="718"/>
      <c r="D23" s="718"/>
      <c r="E23" s="718"/>
      <c r="F23" s="718"/>
      <c r="G23" s="41">
        <f>Resumo!H20</f>
        <v>0</v>
      </c>
      <c r="H23" s="589" t="e">
        <f t="shared" si="0"/>
        <v>#DIV/0!</v>
      </c>
      <c r="I23" s="274">
        <f t="shared" si="11"/>
        <v>0</v>
      </c>
      <c r="J23" s="572"/>
      <c r="K23" s="578">
        <f t="shared" si="1"/>
        <v>0</v>
      </c>
      <c r="L23" s="274">
        <f t="shared" si="2"/>
        <v>0</v>
      </c>
      <c r="M23" s="572"/>
      <c r="N23" s="578">
        <f t="shared" si="3"/>
        <v>0</v>
      </c>
      <c r="O23" s="274">
        <f t="shared" si="4"/>
        <v>0</v>
      </c>
      <c r="P23" s="569">
        <v>0.2</v>
      </c>
      <c r="Q23" s="575">
        <f t="shared" si="5"/>
        <v>0.2</v>
      </c>
      <c r="R23" s="274">
        <f t="shared" si="6"/>
        <v>0</v>
      </c>
      <c r="S23" s="569">
        <v>0.8</v>
      </c>
      <c r="T23" s="575">
        <f t="shared" si="7"/>
        <v>1</v>
      </c>
      <c r="U23" s="274">
        <f t="shared" si="12"/>
        <v>0</v>
      </c>
      <c r="V23" s="569"/>
      <c r="W23" s="575">
        <f t="shared" si="8"/>
        <v>1</v>
      </c>
      <c r="X23" s="274">
        <f t="shared" si="9"/>
        <v>0</v>
      </c>
      <c r="Y23" s="569"/>
      <c r="Z23" s="575">
        <f t="shared" si="10"/>
        <v>1</v>
      </c>
      <c r="AA23" s="241"/>
      <c r="AB23" s="242"/>
    </row>
    <row r="24" spans="1:28" s="33" customFormat="1" ht="18" customHeight="1">
      <c r="A24" s="270">
        <f>Resumo!A21</f>
        <v>9</v>
      </c>
      <c r="B24" s="718" t="str">
        <f>Resumo!B21</f>
        <v>ESQUADRIAS</v>
      </c>
      <c r="C24" s="718"/>
      <c r="D24" s="718"/>
      <c r="E24" s="718"/>
      <c r="F24" s="718"/>
      <c r="G24" s="41">
        <f>Resumo!H21</f>
        <v>0</v>
      </c>
      <c r="H24" s="589" t="e">
        <f t="shared" si="0"/>
        <v>#DIV/0!</v>
      </c>
      <c r="I24" s="274">
        <f t="shared" si="11"/>
        <v>0</v>
      </c>
      <c r="J24" s="572"/>
      <c r="K24" s="578">
        <f t="shared" si="1"/>
        <v>0</v>
      </c>
      <c r="L24" s="274">
        <f t="shared" si="2"/>
        <v>0</v>
      </c>
      <c r="M24" s="572"/>
      <c r="N24" s="578">
        <f t="shared" si="3"/>
        <v>0</v>
      </c>
      <c r="O24" s="274">
        <f t="shared" si="4"/>
        <v>0</v>
      </c>
      <c r="P24" s="569"/>
      <c r="Q24" s="575">
        <f t="shared" si="5"/>
        <v>0</v>
      </c>
      <c r="R24" s="274">
        <f t="shared" si="6"/>
        <v>0</v>
      </c>
      <c r="S24" s="569"/>
      <c r="T24" s="575">
        <f t="shared" si="7"/>
        <v>0</v>
      </c>
      <c r="U24" s="274">
        <f t="shared" si="12"/>
        <v>0</v>
      </c>
      <c r="V24" s="569">
        <v>0.85</v>
      </c>
      <c r="W24" s="575">
        <f t="shared" si="8"/>
        <v>0.85</v>
      </c>
      <c r="X24" s="274">
        <f t="shared" si="9"/>
        <v>0</v>
      </c>
      <c r="Y24" s="569">
        <v>0.15</v>
      </c>
      <c r="Z24" s="575">
        <f t="shared" si="10"/>
        <v>1</v>
      </c>
      <c r="AA24" s="241"/>
      <c r="AB24" s="242"/>
    </row>
    <row r="25" spans="1:28" s="33" customFormat="1" ht="18" customHeight="1">
      <c r="A25" s="270">
        <f>Resumo!A22</f>
        <v>10</v>
      </c>
      <c r="B25" s="718" t="str">
        <f>Resumo!B22</f>
        <v>PISOS, RODAPÉS E SOLEIRAS</v>
      </c>
      <c r="C25" s="718"/>
      <c r="D25" s="718"/>
      <c r="E25" s="718"/>
      <c r="F25" s="718"/>
      <c r="G25" s="41">
        <f>Resumo!H22</f>
        <v>0</v>
      </c>
      <c r="H25" s="589" t="e">
        <f t="shared" si="0"/>
        <v>#DIV/0!</v>
      </c>
      <c r="I25" s="274">
        <f t="shared" si="11"/>
        <v>0</v>
      </c>
      <c r="J25" s="572"/>
      <c r="K25" s="578">
        <f t="shared" si="1"/>
        <v>0</v>
      </c>
      <c r="L25" s="274">
        <f t="shared" si="2"/>
        <v>0</v>
      </c>
      <c r="M25" s="572"/>
      <c r="N25" s="578">
        <f t="shared" si="3"/>
        <v>0</v>
      </c>
      <c r="O25" s="274">
        <f t="shared" si="4"/>
        <v>0</v>
      </c>
      <c r="P25" s="569">
        <v>0.1</v>
      </c>
      <c r="Q25" s="575">
        <f t="shared" si="5"/>
        <v>0.1</v>
      </c>
      <c r="R25" s="274">
        <f t="shared" si="6"/>
        <v>0</v>
      </c>
      <c r="S25" s="569">
        <v>0.2</v>
      </c>
      <c r="T25" s="575">
        <f t="shared" si="7"/>
        <v>0.3</v>
      </c>
      <c r="U25" s="274">
        <f t="shared" si="12"/>
        <v>0</v>
      </c>
      <c r="V25" s="569">
        <v>0.7</v>
      </c>
      <c r="W25" s="575">
        <f t="shared" si="8"/>
        <v>1</v>
      </c>
      <c r="X25" s="274">
        <f t="shared" si="9"/>
        <v>0</v>
      </c>
      <c r="Y25" s="569"/>
      <c r="Z25" s="575">
        <f t="shared" si="10"/>
        <v>1</v>
      </c>
      <c r="AA25" s="241"/>
    </row>
    <row r="26" spans="1:28" s="33" customFormat="1" ht="18" customHeight="1">
      <c r="A26" s="270">
        <f>Resumo!A23</f>
        <v>11</v>
      </c>
      <c r="B26" s="718" t="str">
        <f>Resumo!B23</f>
        <v>PINTURA</v>
      </c>
      <c r="C26" s="718"/>
      <c r="D26" s="718"/>
      <c r="E26" s="718"/>
      <c r="F26" s="718"/>
      <c r="G26" s="41">
        <f>Resumo!H23</f>
        <v>0</v>
      </c>
      <c r="H26" s="589" t="e">
        <f t="shared" si="0"/>
        <v>#DIV/0!</v>
      </c>
      <c r="I26" s="274">
        <f t="shared" si="11"/>
        <v>0</v>
      </c>
      <c r="J26" s="572"/>
      <c r="K26" s="578">
        <f t="shared" si="1"/>
        <v>0</v>
      </c>
      <c r="L26" s="274">
        <f t="shared" si="2"/>
        <v>0</v>
      </c>
      <c r="M26" s="572"/>
      <c r="N26" s="578">
        <f t="shared" si="3"/>
        <v>0</v>
      </c>
      <c r="O26" s="274">
        <f t="shared" si="4"/>
        <v>0</v>
      </c>
      <c r="P26" s="569"/>
      <c r="Q26" s="575">
        <f t="shared" si="5"/>
        <v>0</v>
      </c>
      <c r="R26" s="274">
        <f t="shared" si="6"/>
        <v>0</v>
      </c>
      <c r="S26" s="569"/>
      <c r="T26" s="575">
        <f t="shared" si="7"/>
        <v>0</v>
      </c>
      <c r="U26" s="274">
        <f t="shared" si="12"/>
        <v>0</v>
      </c>
      <c r="V26" s="569">
        <v>0.8</v>
      </c>
      <c r="W26" s="575">
        <f t="shared" si="8"/>
        <v>0.8</v>
      </c>
      <c r="X26" s="274">
        <f t="shared" si="9"/>
        <v>0</v>
      </c>
      <c r="Y26" s="569">
        <v>0.2</v>
      </c>
      <c r="Z26" s="575">
        <f t="shared" si="10"/>
        <v>1</v>
      </c>
      <c r="AA26" s="241"/>
      <c r="AB26" s="271"/>
    </row>
    <row r="27" spans="1:28" s="33" customFormat="1" ht="18" customHeight="1">
      <c r="A27" s="270">
        <f>Resumo!A24</f>
        <v>12</v>
      </c>
      <c r="B27" s="718" t="str">
        <f>Resumo!B24</f>
        <v>LOUÇAS, METAIS E ACESSÓRIOS</v>
      </c>
      <c r="C27" s="718"/>
      <c r="D27" s="718"/>
      <c r="E27" s="718"/>
      <c r="F27" s="718"/>
      <c r="G27" s="41">
        <f>Resumo!H24</f>
        <v>0</v>
      </c>
      <c r="H27" s="589" t="e">
        <f t="shared" si="0"/>
        <v>#DIV/0!</v>
      </c>
      <c r="I27" s="274">
        <f t="shared" si="11"/>
        <v>0</v>
      </c>
      <c r="J27" s="572"/>
      <c r="K27" s="578">
        <f t="shared" si="1"/>
        <v>0</v>
      </c>
      <c r="L27" s="274">
        <f t="shared" si="2"/>
        <v>0</v>
      </c>
      <c r="M27" s="572"/>
      <c r="N27" s="578">
        <f t="shared" si="3"/>
        <v>0</v>
      </c>
      <c r="O27" s="274">
        <f t="shared" si="4"/>
        <v>0</v>
      </c>
      <c r="P27" s="569"/>
      <c r="Q27" s="575">
        <f t="shared" si="5"/>
        <v>0</v>
      </c>
      <c r="R27" s="274">
        <f t="shared" si="6"/>
        <v>0</v>
      </c>
      <c r="S27" s="569">
        <v>0.2</v>
      </c>
      <c r="T27" s="575">
        <f t="shared" si="7"/>
        <v>0.2</v>
      </c>
      <c r="U27" s="274">
        <f t="shared" si="12"/>
        <v>0</v>
      </c>
      <c r="V27" s="569">
        <v>0.8</v>
      </c>
      <c r="W27" s="575">
        <f t="shared" si="8"/>
        <v>1</v>
      </c>
      <c r="X27" s="274">
        <f t="shared" si="9"/>
        <v>0</v>
      </c>
      <c r="Y27" s="569"/>
      <c r="Z27" s="575">
        <f t="shared" si="10"/>
        <v>1</v>
      </c>
      <c r="AA27" s="241"/>
      <c r="AB27" s="13"/>
    </row>
    <row r="28" spans="1:28" s="33" customFormat="1" ht="18" customHeight="1">
      <c r="A28" s="270">
        <f>Resumo!A25</f>
        <v>13</v>
      </c>
      <c r="B28" s="718" t="str">
        <f>Resumo!B25</f>
        <v>INSTALAÇÕES ELÉTRICAS</v>
      </c>
      <c r="C28" s="718"/>
      <c r="D28" s="718"/>
      <c r="E28" s="718"/>
      <c r="F28" s="718"/>
      <c r="G28" s="41">
        <f>Resumo!H25</f>
        <v>0</v>
      </c>
      <c r="H28" s="589" t="e">
        <f t="shared" si="0"/>
        <v>#DIV/0!</v>
      </c>
      <c r="I28" s="274">
        <f t="shared" si="11"/>
        <v>0</v>
      </c>
      <c r="J28" s="572">
        <v>0.05</v>
      </c>
      <c r="K28" s="578">
        <f t="shared" si="1"/>
        <v>0.05</v>
      </c>
      <c r="L28" s="274">
        <f t="shared" si="2"/>
        <v>0</v>
      </c>
      <c r="M28" s="572">
        <v>0.05</v>
      </c>
      <c r="N28" s="578">
        <f t="shared" si="3"/>
        <v>0.1</v>
      </c>
      <c r="O28" s="274">
        <f t="shared" si="4"/>
        <v>0</v>
      </c>
      <c r="P28" s="569">
        <v>0.05</v>
      </c>
      <c r="Q28" s="575">
        <f t="shared" si="5"/>
        <v>0.15</v>
      </c>
      <c r="R28" s="274">
        <f t="shared" si="6"/>
        <v>0</v>
      </c>
      <c r="S28" s="569">
        <v>0.1</v>
      </c>
      <c r="T28" s="575">
        <f t="shared" si="7"/>
        <v>0.25</v>
      </c>
      <c r="U28" s="274">
        <f t="shared" si="12"/>
        <v>0</v>
      </c>
      <c r="V28" s="569">
        <v>0.65</v>
      </c>
      <c r="W28" s="575">
        <f t="shared" si="8"/>
        <v>0.9</v>
      </c>
      <c r="X28" s="274">
        <f t="shared" si="9"/>
        <v>0</v>
      </c>
      <c r="Y28" s="569">
        <v>0.1</v>
      </c>
      <c r="Z28" s="575">
        <f t="shared" si="10"/>
        <v>1</v>
      </c>
      <c r="AA28" s="241"/>
      <c r="AB28" s="272"/>
    </row>
    <row r="29" spans="1:28" s="33" customFormat="1" ht="18" customHeight="1">
      <c r="A29" s="270">
        <f>Resumo!A26</f>
        <v>14</v>
      </c>
      <c r="B29" s="718" t="str">
        <f>Resumo!B26</f>
        <v>INSTALAÇÕES ELÉTRICAS DE CABEAMENTO DE LÓGICA E TELEFONIA</v>
      </c>
      <c r="C29" s="718"/>
      <c r="D29" s="718"/>
      <c r="E29" s="718"/>
      <c r="F29" s="718"/>
      <c r="G29" s="41">
        <f>Resumo!H26</f>
        <v>0</v>
      </c>
      <c r="H29" s="589" t="e">
        <f t="shared" si="0"/>
        <v>#DIV/0!</v>
      </c>
      <c r="I29" s="274">
        <f t="shared" si="11"/>
        <v>0</v>
      </c>
      <c r="J29" s="572"/>
      <c r="K29" s="578">
        <f t="shared" si="1"/>
        <v>0</v>
      </c>
      <c r="L29" s="274">
        <f t="shared" si="2"/>
        <v>0</v>
      </c>
      <c r="M29" s="572">
        <v>0.05</v>
      </c>
      <c r="N29" s="578">
        <f t="shared" si="3"/>
        <v>0.05</v>
      </c>
      <c r="O29" s="274">
        <f t="shared" si="4"/>
        <v>0</v>
      </c>
      <c r="P29" s="569">
        <v>0.05</v>
      </c>
      <c r="Q29" s="575">
        <f t="shared" si="5"/>
        <v>0.1</v>
      </c>
      <c r="R29" s="274">
        <f t="shared" si="6"/>
        <v>0</v>
      </c>
      <c r="S29" s="569">
        <v>0.05</v>
      </c>
      <c r="T29" s="575">
        <f t="shared" si="7"/>
        <v>0.15</v>
      </c>
      <c r="U29" s="274">
        <f t="shared" si="12"/>
        <v>0</v>
      </c>
      <c r="V29" s="569">
        <v>0.7</v>
      </c>
      <c r="W29" s="575">
        <f t="shared" si="8"/>
        <v>0.85</v>
      </c>
      <c r="X29" s="274">
        <f t="shared" si="9"/>
        <v>0</v>
      </c>
      <c r="Y29" s="569">
        <v>0.15</v>
      </c>
      <c r="Z29" s="575">
        <f t="shared" si="10"/>
        <v>1</v>
      </c>
    </row>
    <row r="30" spans="1:28" s="33" customFormat="1" ht="18" customHeight="1">
      <c r="A30" s="270">
        <f>Resumo!A27</f>
        <v>15</v>
      </c>
      <c r="B30" s="718" t="str">
        <f>Resumo!B27</f>
        <v>INSTALAÇÕES HIDRÁULICAS</v>
      </c>
      <c r="C30" s="718"/>
      <c r="D30" s="718"/>
      <c r="E30" s="718"/>
      <c r="F30" s="718"/>
      <c r="G30" s="41">
        <f>Resumo!H27</f>
        <v>0</v>
      </c>
      <c r="H30" s="589" t="e">
        <f t="shared" si="0"/>
        <v>#DIV/0!</v>
      </c>
      <c r="I30" s="274">
        <f t="shared" si="11"/>
        <v>0</v>
      </c>
      <c r="J30" s="572"/>
      <c r="K30" s="578">
        <f t="shared" si="1"/>
        <v>0</v>
      </c>
      <c r="L30" s="274">
        <f t="shared" si="2"/>
        <v>0</v>
      </c>
      <c r="M30" s="572"/>
      <c r="N30" s="578">
        <f t="shared" si="3"/>
        <v>0</v>
      </c>
      <c r="O30" s="274">
        <f t="shared" si="4"/>
        <v>0</v>
      </c>
      <c r="P30" s="569">
        <v>0.1</v>
      </c>
      <c r="Q30" s="575">
        <f t="shared" si="5"/>
        <v>0.1</v>
      </c>
      <c r="R30" s="274">
        <f t="shared" si="6"/>
        <v>0</v>
      </c>
      <c r="S30" s="569">
        <v>0.2</v>
      </c>
      <c r="T30" s="575">
        <f t="shared" si="7"/>
        <v>0.3</v>
      </c>
      <c r="U30" s="274">
        <f t="shared" si="12"/>
        <v>0</v>
      </c>
      <c r="V30" s="569">
        <v>0.7</v>
      </c>
      <c r="W30" s="575">
        <f t="shared" si="8"/>
        <v>1</v>
      </c>
      <c r="X30" s="274">
        <f t="shared" si="9"/>
        <v>0</v>
      </c>
      <c r="Y30" s="569"/>
      <c r="Z30" s="575">
        <f t="shared" si="10"/>
        <v>1</v>
      </c>
    </row>
    <row r="31" spans="1:28" s="33" customFormat="1" ht="18" customHeight="1">
      <c r="A31" s="270">
        <f>Resumo!A28</f>
        <v>16</v>
      </c>
      <c r="B31" s="718" t="str">
        <f>Resumo!B28</f>
        <v>DRENOS DE AR CONDICIONADO LIGADO A REDE DE AGUA PLUVIAL</v>
      </c>
      <c r="C31" s="718"/>
      <c r="D31" s="718"/>
      <c r="E31" s="718"/>
      <c r="F31" s="718"/>
      <c r="G31" s="41">
        <f>Resumo!H28</f>
        <v>0</v>
      </c>
      <c r="H31" s="589" t="e">
        <f t="shared" si="0"/>
        <v>#DIV/0!</v>
      </c>
      <c r="I31" s="274">
        <f t="shared" si="11"/>
        <v>0</v>
      </c>
      <c r="J31" s="572"/>
      <c r="K31" s="578">
        <f t="shared" si="1"/>
        <v>0</v>
      </c>
      <c r="L31" s="274">
        <f t="shared" si="2"/>
        <v>0</v>
      </c>
      <c r="M31" s="572"/>
      <c r="N31" s="578">
        <f t="shared" si="3"/>
        <v>0</v>
      </c>
      <c r="O31" s="274">
        <f t="shared" si="4"/>
        <v>0</v>
      </c>
      <c r="P31" s="569">
        <v>0.05</v>
      </c>
      <c r="Q31" s="575">
        <f t="shared" si="5"/>
        <v>0.05</v>
      </c>
      <c r="R31" s="274">
        <f t="shared" si="6"/>
        <v>0</v>
      </c>
      <c r="S31" s="569">
        <v>0.25</v>
      </c>
      <c r="T31" s="575">
        <f t="shared" si="7"/>
        <v>0.3</v>
      </c>
      <c r="U31" s="274">
        <f t="shared" si="12"/>
        <v>0</v>
      </c>
      <c r="V31" s="569">
        <v>0.7</v>
      </c>
      <c r="W31" s="575">
        <f t="shared" si="8"/>
        <v>1</v>
      </c>
      <c r="X31" s="274">
        <f t="shared" si="9"/>
        <v>0</v>
      </c>
      <c r="Y31" s="569"/>
      <c r="Z31" s="575">
        <f t="shared" si="10"/>
        <v>1</v>
      </c>
    </row>
    <row r="32" spans="1:28" s="33" customFormat="1" ht="18" customHeight="1">
      <c r="A32" s="270">
        <f>Resumo!A29</f>
        <v>17</v>
      </c>
      <c r="B32" s="718" t="str">
        <f>Resumo!B29</f>
        <v>INSTALAÇÕES SANITÁRIAS</v>
      </c>
      <c r="C32" s="718"/>
      <c r="D32" s="718"/>
      <c r="E32" s="718"/>
      <c r="F32" s="718"/>
      <c r="G32" s="41">
        <f>Resumo!H29</f>
        <v>0</v>
      </c>
      <c r="H32" s="589" t="e">
        <f t="shared" si="0"/>
        <v>#DIV/0!</v>
      </c>
      <c r="I32" s="274">
        <f t="shared" si="11"/>
        <v>0</v>
      </c>
      <c r="J32" s="572"/>
      <c r="K32" s="578">
        <f t="shared" si="1"/>
        <v>0</v>
      </c>
      <c r="L32" s="274">
        <f t="shared" si="2"/>
        <v>0</v>
      </c>
      <c r="M32" s="572">
        <v>0.1</v>
      </c>
      <c r="N32" s="578">
        <f t="shared" si="3"/>
        <v>0.1</v>
      </c>
      <c r="O32" s="274">
        <f t="shared" si="4"/>
        <v>0</v>
      </c>
      <c r="P32" s="569">
        <v>0.1</v>
      </c>
      <c r="Q32" s="575">
        <f t="shared" si="5"/>
        <v>0.2</v>
      </c>
      <c r="R32" s="274">
        <f t="shared" si="6"/>
        <v>0</v>
      </c>
      <c r="S32" s="569">
        <v>0.3</v>
      </c>
      <c r="T32" s="575">
        <f t="shared" si="7"/>
        <v>0.5</v>
      </c>
      <c r="U32" s="274">
        <f t="shared" si="12"/>
        <v>0</v>
      </c>
      <c r="V32" s="569">
        <v>0.5</v>
      </c>
      <c r="W32" s="575">
        <f t="shared" si="8"/>
        <v>1</v>
      </c>
      <c r="X32" s="274">
        <f t="shared" si="9"/>
        <v>0</v>
      </c>
      <c r="Y32" s="569"/>
      <c r="Z32" s="575">
        <f t="shared" si="10"/>
        <v>1</v>
      </c>
    </row>
    <row r="33" spans="1:41" s="33" customFormat="1" ht="18" customHeight="1">
      <c r="A33" s="270">
        <f>Resumo!A30</f>
        <v>18</v>
      </c>
      <c r="B33" s="718" t="str">
        <f>Resumo!B30</f>
        <v>INSTALAÇÕES PLUVIAIS</v>
      </c>
      <c r="C33" s="718"/>
      <c r="D33" s="718"/>
      <c r="E33" s="718"/>
      <c r="F33" s="718"/>
      <c r="G33" s="41">
        <f>Resumo!H30</f>
        <v>0</v>
      </c>
      <c r="H33" s="589" t="e">
        <f t="shared" si="0"/>
        <v>#DIV/0!</v>
      </c>
      <c r="I33" s="274">
        <f t="shared" si="11"/>
        <v>0</v>
      </c>
      <c r="J33" s="572"/>
      <c r="K33" s="578">
        <f t="shared" si="1"/>
        <v>0</v>
      </c>
      <c r="L33" s="274">
        <f t="shared" si="2"/>
        <v>0</v>
      </c>
      <c r="M33" s="572"/>
      <c r="N33" s="578">
        <f t="shared" si="3"/>
        <v>0</v>
      </c>
      <c r="O33" s="274">
        <f t="shared" si="4"/>
        <v>0</v>
      </c>
      <c r="P33" s="569">
        <v>0.4</v>
      </c>
      <c r="Q33" s="575">
        <f t="shared" si="5"/>
        <v>0.4</v>
      </c>
      <c r="R33" s="274">
        <f t="shared" si="6"/>
        <v>0</v>
      </c>
      <c r="S33" s="569">
        <v>0.5</v>
      </c>
      <c r="T33" s="575">
        <f t="shared" si="7"/>
        <v>0.9</v>
      </c>
      <c r="U33" s="274">
        <f t="shared" si="12"/>
        <v>0</v>
      </c>
      <c r="V33" s="569">
        <v>0.1</v>
      </c>
      <c r="W33" s="575">
        <f t="shared" si="8"/>
        <v>1</v>
      </c>
      <c r="X33" s="274">
        <f t="shared" si="9"/>
        <v>0</v>
      </c>
      <c r="Y33" s="569"/>
      <c r="Z33" s="575">
        <f t="shared" si="10"/>
        <v>1</v>
      </c>
    </row>
    <row r="34" spans="1:41" s="33" customFormat="1" ht="18" customHeight="1">
      <c r="A34" s="270">
        <f>Resumo!A31</f>
        <v>19</v>
      </c>
      <c r="B34" s="718" t="str">
        <f>Resumo!B31</f>
        <v>CLIMATIZAÇÃO</v>
      </c>
      <c r="C34" s="718"/>
      <c r="D34" s="718"/>
      <c r="E34" s="718"/>
      <c r="F34" s="718"/>
      <c r="G34" s="41">
        <f>Resumo!H31</f>
        <v>0</v>
      </c>
      <c r="H34" s="589" t="e">
        <f t="shared" si="0"/>
        <v>#DIV/0!</v>
      </c>
      <c r="I34" s="274">
        <f t="shared" si="11"/>
        <v>0</v>
      </c>
      <c r="J34" s="572"/>
      <c r="K34" s="578">
        <f t="shared" si="1"/>
        <v>0</v>
      </c>
      <c r="L34" s="274">
        <f t="shared" si="2"/>
        <v>0</v>
      </c>
      <c r="M34" s="572"/>
      <c r="N34" s="578">
        <f t="shared" si="3"/>
        <v>0</v>
      </c>
      <c r="O34" s="274">
        <f t="shared" si="4"/>
        <v>0</v>
      </c>
      <c r="P34" s="569">
        <v>0.05</v>
      </c>
      <c r="Q34" s="575">
        <f t="shared" si="5"/>
        <v>0.05</v>
      </c>
      <c r="R34" s="274">
        <f t="shared" si="6"/>
        <v>0</v>
      </c>
      <c r="S34" s="569">
        <v>0.05</v>
      </c>
      <c r="T34" s="575">
        <f t="shared" si="7"/>
        <v>0.1</v>
      </c>
      <c r="U34" s="274">
        <f>V34*$G34</f>
        <v>0</v>
      </c>
      <c r="V34" s="569">
        <v>0.2</v>
      </c>
      <c r="W34" s="575">
        <f t="shared" si="8"/>
        <v>0.3</v>
      </c>
      <c r="X34" s="274">
        <f t="shared" si="9"/>
        <v>0</v>
      </c>
      <c r="Y34" s="569">
        <v>0.7</v>
      </c>
      <c r="Z34" s="575">
        <f t="shared" si="10"/>
        <v>1</v>
      </c>
    </row>
    <row r="35" spans="1:41" s="33" customFormat="1" ht="18" customHeight="1">
      <c r="A35" s="270">
        <f>Resumo!A32</f>
        <v>20</v>
      </c>
      <c r="B35" s="718" t="str">
        <f>Resumo!B32</f>
        <v>SERVIÇOS COMPLEMENTARES</v>
      </c>
      <c r="C35" s="718"/>
      <c r="D35" s="718"/>
      <c r="E35" s="718"/>
      <c r="F35" s="718"/>
      <c r="G35" s="41">
        <f>Resumo!H32</f>
        <v>0</v>
      </c>
      <c r="H35" s="589" t="e">
        <f t="shared" si="0"/>
        <v>#DIV/0!</v>
      </c>
      <c r="I35" s="274">
        <f t="shared" si="11"/>
        <v>0</v>
      </c>
      <c r="J35" s="572"/>
      <c r="K35" s="578">
        <f t="shared" si="1"/>
        <v>0</v>
      </c>
      <c r="L35" s="274">
        <f t="shared" si="2"/>
        <v>0</v>
      </c>
      <c r="M35" s="572"/>
      <c r="N35" s="578">
        <f t="shared" si="3"/>
        <v>0</v>
      </c>
      <c r="O35" s="274">
        <f t="shared" si="4"/>
        <v>0</v>
      </c>
      <c r="P35" s="569"/>
      <c r="Q35" s="575">
        <f t="shared" si="5"/>
        <v>0</v>
      </c>
      <c r="R35" s="274">
        <f t="shared" si="6"/>
        <v>0</v>
      </c>
      <c r="S35" s="569">
        <v>0.2</v>
      </c>
      <c r="T35" s="575">
        <f t="shared" si="7"/>
        <v>0.2</v>
      </c>
      <c r="U35" s="274">
        <f>V35*$G35</f>
        <v>0</v>
      </c>
      <c r="V35" s="569">
        <v>0.6</v>
      </c>
      <c r="W35" s="575">
        <f t="shared" si="8"/>
        <v>0.8</v>
      </c>
      <c r="X35" s="274">
        <f t="shared" si="9"/>
        <v>0</v>
      </c>
      <c r="Y35" s="569">
        <v>0.2</v>
      </c>
      <c r="Z35" s="575">
        <f t="shared" si="10"/>
        <v>1</v>
      </c>
    </row>
    <row r="36" spans="1:41" s="33" customFormat="1" ht="18" customHeight="1">
      <c r="A36" s="270">
        <f>Resumo!A33</f>
        <v>21</v>
      </c>
      <c r="B36" s="718" t="str">
        <f>Resumo!B33</f>
        <v>ÁREAS EXTERNAS E PAVIMENTAÇÕES</v>
      </c>
      <c r="C36" s="718"/>
      <c r="D36" s="718"/>
      <c r="E36" s="718"/>
      <c r="F36" s="718"/>
      <c r="G36" s="41">
        <f>Resumo!H33</f>
        <v>0</v>
      </c>
      <c r="H36" s="589" t="e">
        <f t="shared" si="0"/>
        <v>#DIV/0!</v>
      </c>
      <c r="I36" s="274">
        <f t="shared" si="11"/>
        <v>0</v>
      </c>
      <c r="J36" s="572"/>
      <c r="K36" s="578">
        <f t="shared" si="1"/>
        <v>0</v>
      </c>
      <c r="L36" s="274">
        <f t="shared" si="2"/>
        <v>0</v>
      </c>
      <c r="M36" s="572"/>
      <c r="N36" s="578">
        <f t="shared" si="3"/>
        <v>0</v>
      </c>
      <c r="O36" s="274">
        <f t="shared" si="4"/>
        <v>0</v>
      </c>
      <c r="P36" s="569"/>
      <c r="Q36" s="575">
        <f t="shared" si="5"/>
        <v>0</v>
      </c>
      <c r="R36" s="274">
        <f t="shared" si="6"/>
        <v>0</v>
      </c>
      <c r="S36" s="569">
        <v>0.2</v>
      </c>
      <c r="T36" s="575">
        <f t="shared" si="7"/>
        <v>0.2</v>
      </c>
      <c r="U36" s="274">
        <f>V36*$G36</f>
        <v>0</v>
      </c>
      <c r="V36" s="569">
        <v>0.6</v>
      </c>
      <c r="W36" s="575">
        <f t="shared" si="8"/>
        <v>0.8</v>
      </c>
      <c r="X36" s="274">
        <f t="shared" si="9"/>
        <v>0</v>
      </c>
      <c r="Y36" s="569">
        <v>0.2</v>
      </c>
      <c r="Z36" s="575">
        <f t="shared" si="10"/>
        <v>1</v>
      </c>
    </row>
    <row r="37" spans="1:41" s="33" customFormat="1" ht="18" customHeight="1">
      <c r="A37" s="270">
        <f>Resumo!A34</f>
        <v>22</v>
      </c>
      <c r="B37" s="718" t="str">
        <f>Resumo!B34</f>
        <v>LIMPEZAS</v>
      </c>
      <c r="C37" s="718"/>
      <c r="D37" s="718"/>
      <c r="E37" s="718"/>
      <c r="F37" s="718"/>
      <c r="G37" s="41">
        <f>Resumo!H34</f>
        <v>0</v>
      </c>
      <c r="H37" s="589" t="e">
        <f t="shared" si="0"/>
        <v>#DIV/0!</v>
      </c>
      <c r="I37" s="274">
        <f t="shared" si="11"/>
        <v>0</v>
      </c>
      <c r="J37" s="572"/>
      <c r="K37" s="578">
        <f t="shared" si="1"/>
        <v>0</v>
      </c>
      <c r="L37" s="274">
        <f t="shared" si="2"/>
        <v>0</v>
      </c>
      <c r="M37" s="572"/>
      <c r="N37" s="578">
        <f t="shared" si="3"/>
        <v>0</v>
      </c>
      <c r="O37" s="274">
        <f t="shared" si="4"/>
        <v>0</v>
      </c>
      <c r="P37" s="569"/>
      <c r="Q37" s="575">
        <f t="shared" si="5"/>
        <v>0</v>
      </c>
      <c r="R37" s="274">
        <f t="shared" si="6"/>
        <v>0</v>
      </c>
      <c r="S37" s="569"/>
      <c r="T37" s="575">
        <f t="shared" si="7"/>
        <v>0</v>
      </c>
      <c r="U37" s="274">
        <f>V37*$G37</f>
        <v>0</v>
      </c>
      <c r="V37" s="569"/>
      <c r="W37" s="575">
        <f t="shared" si="8"/>
        <v>0</v>
      </c>
      <c r="X37" s="274">
        <f t="shared" si="9"/>
        <v>0</v>
      </c>
      <c r="Y37" s="569">
        <v>1</v>
      </c>
      <c r="Z37" s="575">
        <f t="shared" si="10"/>
        <v>1</v>
      </c>
    </row>
    <row r="38" spans="1:41" s="33" customFormat="1" ht="18" customHeight="1">
      <c r="A38" s="273">
        <f>Resumo!A35</f>
        <v>23</v>
      </c>
      <c r="B38" s="719" t="str">
        <f>Resumo!B35</f>
        <v>INSTALAÇÕES DE PREVENÇÃO E COMBATE À INCÊNDIO E PÂNICO</v>
      </c>
      <c r="C38" s="719"/>
      <c r="D38" s="719"/>
      <c r="E38" s="719"/>
      <c r="F38" s="719"/>
      <c r="G38" s="44">
        <f>Resumo!H35</f>
        <v>0</v>
      </c>
      <c r="H38" s="590" t="e">
        <f t="shared" si="0"/>
        <v>#DIV/0!</v>
      </c>
      <c r="I38" s="275">
        <f t="shared" si="11"/>
        <v>0</v>
      </c>
      <c r="J38" s="573"/>
      <c r="K38" s="579">
        <f t="shared" si="1"/>
        <v>0</v>
      </c>
      <c r="L38" s="275">
        <f t="shared" si="2"/>
        <v>0</v>
      </c>
      <c r="M38" s="573"/>
      <c r="N38" s="579">
        <f t="shared" si="3"/>
        <v>0</v>
      </c>
      <c r="O38" s="275">
        <f t="shared" si="4"/>
        <v>0</v>
      </c>
      <c r="P38" s="570"/>
      <c r="Q38" s="576">
        <f t="shared" si="5"/>
        <v>0</v>
      </c>
      <c r="R38" s="275">
        <f t="shared" si="6"/>
        <v>0</v>
      </c>
      <c r="S38" s="570"/>
      <c r="T38" s="576">
        <f t="shared" si="7"/>
        <v>0</v>
      </c>
      <c r="U38" s="275">
        <f>V38*$G38</f>
        <v>0</v>
      </c>
      <c r="V38" s="570"/>
      <c r="W38" s="576">
        <f t="shared" si="8"/>
        <v>0</v>
      </c>
      <c r="X38" s="275">
        <f t="shared" si="9"/>
        <v>0</v>
      </c>
      <c r="Y38" s="570">
        <v>1</v>
      </c>
      <c r="Z38" s="576">
        <f t="shared" si="10"/>
        <v>1</v>
      </c>
    </row>
    <row r="39" spans="1:41" s="917" customFormat="1" ht="20.85" customHeight="1">
      <c r="A39" s="912" t="s">
        <v>157</v>
      </c>
      <c r="B39" s="913"/>
      <c r="C39" s="913"/>
      <c r="D39" s="913"/>
      <c r="E39" s="913"/>
      <c r="F39" s="913"/>
      <c r="G39" s="914">
        <f>SUM(G16:G38)</f>
        <v>0</v>
      </c>
      <c r="H39" s="924" t="e">
        <f>SUM(H16:H38)</f>
        <v>#DIV/0!</v>
      </c>
      <c r="I39" s="925">
        <f>SUM(I16:I38)</f>
        <v>0</v>
      </c>
      <c r="J39" s="915"/>
      <c r="K39" s="926" t="e">
        <f>I39/$G39</f>
        <v>#DIV/0!</v>
      </c>
      <c r="L39" s="927">
        <f>SUM(L16:L38)</f>
        <v>0</v>
      </c>
      <c r="M39" s="916"/>
      <c r="N39" s="926" t="e">
        <f>L39/$G39</f>
        <v>#DIV/0!</v>
      </c>
      <c r="O39" s="927">
        <f>SUM(O16:O38)</f>
        <v>0</v>
      </c>
      <c r="P39" s="916"/>
      <c r="Q39" s="924" t="e">
        <f>O39/$G39</f>
        <v>#DIV/0!</v>
      </c>
      <c r="R39" s="927">
        <f>SUM(R16:R38)</f>
        <v>0</v>
      </c>
      <c r="S39" s="916"/>
      <c r="T39" s="924" t="e">
        <f>R39/$G39</f>
        <v>#DIV/0!</v>
      </c>
      <c r="U39" s="927">
        <f>SUM(U16:U38)</f>
        <v>0</v>
      </c>
      <c r="V39" s="916"/>
      <c r="W39" s="924" t="e">
        <f>U39/$G39</f>
        <v>#DIV/0!</v>
      </c>
      <c r="X39" s="927">
        <f>SUM(X16:X38)</f>
        <v>0</v>
      </c>
      <c r="Y39" s="916"/>
      <c r="Z39" s="924" t="e">
        <f>X39/$G39</f>
        <v>#DIV/0!</v>
      </c>
    </row>
    <row r="40" spans="1:41" s="923" customFormat="1" ht="20.85" customHeight="1">
      <c r="A40" s="918" t="s">
        <v>158</v>
      </c>
      <c r="B40" s="919"/>
      <c r="C40" s="919"/>
      <c r="D40" s="919"/>
      <c r="E40" s="919"/>
      <c r="F40" s="919"/>
      <c r="G40" s="920"/>
      <c r="H40" s="928"/>
      <c r="I40" s="929">
        <f>I39</f>
        <v>0</v>
      </c>
      <c r="J40" s="921"/>
      <c r="K40" s="930" t="e">
        <f>I40/$G39</f>
        <v>#DIV/0!</v>
      </c>
      <c r="L40" s="931">
        <f>I40+L39</f>
        <v>0</v>
      </c>
      <c r="M40" s="922"/>
      <c r="N40" s="930" t="e">
        <f>L40/$G39</f>
        <v>#DIV/0!</v>
      </c>
      <c r="O40" s="931">
        <f>L40+O39</f>
        <v>0</v>
      </c>
      <c r="P40" s="922"/>
      <c r="Q40" s="932" t="e">
        <f>O40/$G39</f>
        <v>#DIV/0!</v>
      </c>
      <c r="R40" s="931">
        <f>O40+R39</f>
        <v>0</v>
      </c>
      <c r="S40" s="922"/>
      <c r="T40" s="932" t="e">
        <f>R40/$G39</f>
        <v>#DIV/0!</v>
      </c>
      <c r="U40" s="931">
        <f>R40+U39</f>
        <v>0</v>
      </c>
      <c r="V40" s="922"/>
      <c r="W40" s="932" t="e">
        <f>U40/$G39</f>
        <v>#DIV/0!</v>
      </c>
      <c r="X40" s="931">
        <f>U40+X39</f>
        <v>0</v>
      </c>
      <c r="Y40" s="922"/>
      <c r="Z40" s="932" t="e">
        <f>X40/$G39</f>
        <v>#DIV/0!</v>
      </c>
    </row>
    <row r="41" spans="1:41" customFormat="1" ht="27" customHeight="1">
      <c r="H41" s="6"/>
      <c r="J41" s="6"/>
      <c r="K41" s="6"/>
      <c r="M41" s="6"/>
      <c r="N41" s="586"/>
      <c r="P41" s="580"/>
      <c r="Q41" s="580"/>
      <c r="S41" s="580"/>
      <c r="T41" s="580"/>
      <c r="V41" s="580"/>
      <c r="W41" s="580"/>
      <c r="Y41" s="580"/>
      <c r="Z41" s="580"/>
      <c r="AA41" s="4"/>
      <c r="AB41" s="4"/>
      <c r="AC41" s="4"/>
      <c r="AD41" s="4"/>
      <c r="AE41" s="4"/>
      <c r="AF41" s="4"/>
      <c r="AG41" s="4"/>
      <c r="AH41" s="4"/>
      <c r="AI41" s="4"/>
      <c r="AJ41" s="4"/>
      <c r="AK41" s="4"/>
      <c r="AL41" s="4"/>
      <c r="AM41" s="4"/>
      <c r="AN41" s="4"/>
      <c r="AO41" s="4"/>
    </row>
    <row r="42" spans="1:41" ht="20.85" customHeight="1">
      <c r="A42" s="2"/>
      <c r="B42" s="2"/>
      <c r="C42" s="2"/>
      <c r="D42" s="2"/>
      <c r="E42" s="2"/>
      <c r="F42" s="2"/>
      <c r="G42" s="2"/>
      <c r="H42" s="587"/>
    </row>
    <row r="43" spans="1:41" ht="20.85" customHeight="1">
      <c r="A43" s="2"/>
      <c r="B43" s="2"/>
      <c r="C43" s="2"/>
      <c r="D43" s="2"/>
      <c r="E43" s="2"/>
      <c r="F43" s="2"/>
      <c r="G43" s="2"/>
      <c r="H43" s="587"/>
    </row>
  </sheetData>
  <mergeCells count="48">
    <mergeCell ref="B29:F29"/>
    <mergeCell ref="A14:A15"/>
    <mergeCell ref="G14:G15"/>
    <mergeCell ref="B16:F16"/>
    <mergeCell ref="B17:F17"/>
    <mergeCell ref="B18:F18"/>
    <mergeCell ref="B31:F31"/>
    <mergeCell ref="B22:F22"/>
    <mergeCell ref="B23:F23"/>
    <mergeCell ref="B21:F21"/>
    <mergeCell ref="B30:F30"/>
    <mergeCell ref="B24:F24"/>
    <mergeCell ref="B25:F25"/>
    <mergeCell ref="B26:F26"/>
    <mergeCell ref="B28:F28"/>
    <mergeCell ref="I14:K14"/>
    <mergeCell ref="H14:H15"/>
    <mergeCell ref="B14:F15"/>
    <mergeCell ref="B19:F19"/>
    <mergeCell ref="B20:F20"/>
    <mergeCell ref="X40:Y40"/>
    <mergeCell ref="O14:Q14"/>
    <mergeCell ref="O39:P39"/>
    <mergeCell ref="U14:W14"/>
    <mergeCell ref="R39:S39"/>
    <mergeCell ref="U39:V39"/>
    <mergeCell ref="U40:V40"/>
    <mergeCell ref="R14:T14"/>
    <mergeCell ref="R40:S40"/>
    <mergeCell ref="O40:P40"/>
    <mergeCell ref="X14:Z14"/>
    <mergeCell ref="X39:Y39"/>
    <mergeCell ref="A13:H13"/>
    <mergeCell ref="L14:N14"/>
    <mergeCell ref="I39:J39"/>
    <mergeCell ref="I40:J40"/>
    <mergeCell ref="L39:M39"/>
    <mergeCell ref="L40:M40"/>
    <mergeCell ref="B33:F33"/>
    <mergeCell ref="A40:F40"/>
    <mergeCell ref="A39:F39"/>
    <mergeCell ref="B34:F34"/>
    <mergeCell ref="B35:F35"/>
    <mergeCell ref="B36:F36"/>
    <mergeCell ref="B37:F37"/>
    <mergeCell ref="B38:F38"/>
    <mergeCell ref="B32:F32"/>
    <mergeCell ref="B27:F27"/>
  </mergeCells>
  <printOptions horizontalCentered="1"/>
  <pageMargins left="0.25" right="0.25" top="0.75" bottom="0.75" header="0.3" footer="0.3"/>
  <pageSetup paperSize="9" scale="67" fitToWidth="0" orientation="landscape" r:id="rId1"/>
  <headerFooter>
    <oddFooter>&amp;L&amp;A&amp;C&amp;"-,Negrito"Lorrane Jatobá de Almeida&amp;"-,Regular"
 Arquiteta e Urbanista
CAU 00A1868934&amp;RPágina &amp;P de &amp;N</oddFooter>
  </headerFooter>
  <colBreaks count="2" manualBreakCount="2">
    <brk id="14" max="39" man="1"/>
    <brk id="20" max="3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T371"/>
  <sheetViews>
    <sheetView showGridLines="0" view="pageBreakPreview" zoomScaleNormal="90" zoomScaleSheetLayoutView="100" zoomScalePageLayoutView="110" workbookViewId="0"/>
  </sheetViews>
  <sheetFormatPr defaultRowHeight="15"/>
  <cols>
    <col min="1" max="1" width="20.7109375" style="182" customWidth="1"/>
    <col min="2" max="2" width="24" style="182" customWidth="1"/>
    <col min="3" max="3" width="3.5703125" style="182" bestFit="1" customWidth="1"/>
    <col min="4" max="4" width="50.7109375" style="182" customWidth="1"/>
    <col min="5" max="5" width="6" style="183" customWidth="1"/>
    <col min="6" max="6" width="10.5703125" style="183" bestFit="1" customWidth="1"/>
    <col min="7" max="7" width="12.42578125" style="471" bestFit="1" customWidth="1"/>
    <col min="8" max="8" width="13.85546875" style="183" bestFit="1" customWidth="1"/>
    <col min="9" max="16384" width="9.140625" style="182"/>
  </cols>
  <sheetData>
    <row r="1" spans="1:8" ht="18" customHeight="1">
      <c r="A1" s="184"/>
      <c r="E1" s="185"/>
      <c r="F1" s="909"/>
      <c r="G1" s="186"/>
      <c r="H1" s="185"/>
    </row>
    <row r="2" spans="1:8" ht="18" customHeight="1">
      <c r="A2" s="184"/>
      <c r="C2" s="187" t="s">
        <v>156</v>
      </c>
      <c r="D2" s="188" t="str">
        <f>Resumo!D2</f>
        <v>Construção da Capela Mortuária da Zona Leste</v>
      </c>
      <c r="E2" s="185"/>
      <c r="F2" s="909"/>
      <c r="G2" s="186"/>
      <c r="H2" s="185"/>
    </row>
    <row r="3" spans="1:8" ht="18" customHeight="1">
      <c r="A3" s="184"/>
      <c r="C3" s="187" t="s">
        <v>103</v>
      </c>
      <c r="D3" s="188" t="str">
        <f>Resumo!D3</f>
        <v>R. São Francisco de Assis, Lote A.C., Área Comunitária</v>
      </c>
      <c r="E3" s="185"/>
      <c r="F3" s="909"/>
      <c r="G3" s="186"/>
      <c r="H3" s="185"/>
    </row>
    <row r="4" spans="1:8" ht="18" customHeight="1">
      <c r="A4" s="184"/>
      <c r="C4" s="187" t="s">
        <v>679</v>
      </c>
      <c r="D4" s="188" t="str">
        <f>Resumo!D4</f>
        <v>Vila Bela</v>
      </c>
      <c r="E4" s="185"/>
      <c r="F4" s="909"/>
      <c r="G4" s="186"/>
      <c r="H4" s="185"/>
    </row>
    <row r="5" spans="1:8" ht="18" customHeight="1">
      <c r="A5" s="184"/>
      <c r="C5" s="187" t="s">
        <v>681</v>
      </c>
      <c r="D5" s="188" t="str">
        <f>Resumo!D5</f>
        <v>Sorriso - MT</v>
      </c>
      <c r="E5" s="185"/>
      <c r="F5" s="909"/>
      <c r="G5" s="186"/>
      <c r="H5" s="185"/>
    </row>
    <row r="6" spans="1:8" ht="18" customHeight="1">
      <c r="A6" s="184"/>
      <c r="C6" s="187"/>
      <c r="D6" s="188"/>
      <c r="E6" s="185"/>
      <c r="F6" s="909"/>
      <c r="G6" s="186"/>
      <c r="H6" s="185"/>
    </row>
    <row r="7" spans="1:8" ht="18" customHeight="1">
      <c r="A7" s="184"/>
      <c r="C7" s="187" t="s">
        <v>683</v>
      </c>
      <c r="D7" s="188">
        <f>Resumo!D7</f>
        <v>0</v>
      </c>
      <c r="E7" s="185"/>
      <c r="F7" s="909"/>
      <c r="G7" s="186"/>
      <c r="H7" s="185"/>
    </row>
    <row r="8" spans="1:8" ht="18" customHeight="1">
      <c r="A8" s="184"/>
      <c r="E8" s="185"/>
      <c r="F8" s="909"/>
      <c r="G8" s="186"/>
      <c r="H8" s="185"/>
    </row>
    <row r="9" spans="1:8" ht="18.75" customHeight="1">
      <c r="A9" s="756" t="s">
        <v>699</v>
      </c>
      <c r="B9" s="757"/>
      <c r="C9" s="757"/>
      <c r="D9" s="757"/>
      <c r="E9" s="757"/>
      <c r="F9" s="757"/>
      <c r="G9" s="757"/>
      <c r="H9" s="758"/>
    </row>
    <row r="10" spans="1:8" ht="18.75" customHeight="1">
      <c r="A10" s="759"/>
      <c r="B10" s="760"/>
      <c r="C10" s="760"/>
      <c r="D10" s="760"/>
      <c r="E10" s="760"/>
      <c r="F10" s="760"/>
      <c r="G10" s="760"/>
      <c r="H10" s="761"/>
    </row>
    <row r="11" spans="1:8">
      <c r="A11" s="728" t="s">
        <v>957</v>
      </c>
      <c r="B11" s="729"/>
      <c r="C11" s="729"/>
      <c r="D11" s="729"/>
      <c r="E11" s="729" t="s">
        <v>796</v>
      </c>
      <c r="F11" s="729"/>
      <c r="G11" s="729"/>
      <c r="H11" s="730"/>
    </row>
    <row r="12" spans="1:8" s="663" customFormat="1" ht="53.25" customHeight="1">
      <c r="A12" s="731" t="s">
        <v>795</v>
      </c>
      <c r="B12" s="732"/>
      <c r="C12" s="732"/>
      <c r="D12" s="732"/>
      <c r="E12" s="732"/>
      <c r="F12" s="732"/>
      <c r="G12" s="732"/>
      <c r="H12" s="733"/>
    </row>
    <row r="13" spans="1:8">
      <c r="A13" s="645" t="s">
        <v>288</v>
      </c>
      <c r="B13" s="734" t="s">
        <v>69</v>
      </c>
      <c r="C13" s="734"/>
      <c r="D13" s="734"/>
      <c r="E13" s="646" t="s">
        <v>73</v>
      </c>
      <c r="F13" s="646" t="s">
        <v>81</v>
      </c>
      <c r="G13" s="647" t="s">
        <v>82</v>
      </c>
      <c r="H13" s="648" t="s">
        <v>83</v>
      </c>
    </row>
    <row r="14" spans="1:8" s="663" customFormat="1" ht="45" customHeight="1">
      <c r="A14" s="194">
        <v>88262</v>
      </c>
      <c r="B14" s="738" t="s">
        <v>329</v>
      </c>
      <c r="C14" s="738"/>
      <c r="D14" s="738"/>
      <c r="E14" s="195" t="s">
        <v>75</v>
      </c>
      <c r="F14" s="232">
        <v>1</v>
      </c>
      <c r="G14" s="207"/>
      <c r="H14" s="197">
        <f>TRUNC(F14*G14,2)</f>
        <v>0</v>
      </c>
    </row>
    <row r="15" spans="1:8" s="663" customFormat="1" ht="45" customHeight="1">
      <c r="A15" s="194">
        <v>88316</v>
      </c>
      <c r="B15" s="738" t="s">
        <v>112</v>
      </c>
      <c r="C15" s="738"/>
      <c r="D15" s="738"/>
      <c r="E15" s="195" t="s">
        <v>75</v>
      </c>
      <c r="F15" s="232">
        <v>2</v>
      </c>
      <c r="G15" s="207"/>
      <c r="H15" s="197">
        <f>TRUNC(F15*G15,2)</f>
        <v>0</v>
      </c>
    </row>
    <row r="16" spans="1:8" s="216" customFormat="1">
      <c r="A16" s="724" t="s">
        <v>84</v>
      </c>
      <c r="B16" s="725"/>
      <c r="C16" s="725"/>
      <c r="D16" s="725"/>
      <c r="E16" s="725"/>
      <c r="F16" s="725"/>
      <c r="G16" s="725"/>
      <c r="H16" s="649">
        <f>SUM(H14:H15)</f>
        <v>0</v>
      </c>
    </row>
    <row r="17" spans="1:8" s="216" customFormat="1">
      <c r="A17" s="645" t="s">
        <v>288</v>
      </c>
      <c r="B17" s="734" t="s">
        <v>85</v>
      </c>
      <c r="C17" s="734"/>
      <c r="D17" s="734"/>
      <c r="E17" s="646" t="s">
        <v>73</v>
      </c>
      <c r="F17" s="646" t="s">
        <v>86</v>
      </c>
      <c r="G17" s="647" t="s">
        <v>82</v>
      </c>
      <c r="H17" s="648" t="s">
        <v>83</v>
      </c>
    </row>
    <row r="18" spans="1:8" s="663" customFormat="1" ht="45" customHeight="1">
      <c r="A18" s="194">
        <v>4417</v>
      </c>
      <c r="B18" s="738" t="s">
        <v>797</v>
      </c>
      <c r="C18" s="738"/>
      <c r="D18" s="738"/>
      <c r="E18" s="195" t="s">
        <v>76</v>
      </c>
      <c r="F18" s="232">
        <v>1</v>
      </c>
      <c r="G18" s="207"/>
      <c r="H18" s="197">
        <f>TRUNC(F18*G18,2)</f>
        <v>0</v>
      </c>
    </row>
    <row r="19" spans="1:8" s="663" customFormat="1" ht="45" customHeight="1">
      <c r="A19" s="194">
        <v>4491</v>
      </c>
      <c r="B19" s="738" t="s">
        <v>798</v>
      </c>
      <c r="C19" s="738"/>
      <c r="D19" s="738"/>
      <c r="E19" s="195" t="s">
        <v>76</v>
      </c>
      <c r="F19" s="232">
        <v>4</v>
      </c>
      <c r="G19" s="207"/>
      <c r="H19" s="197">
        <f>TRUNC(F19*G19,2)</f>
        <v>0</v>
      </c>
    </row>
    <row r="20" spans="1:8" s="663" customFormat="1" ht="45" customHeight="1">
      <c r="A20" s="194">
        <v>4813</v>
      </c>
      <c r="B20" s="738" t="s">
        <v>799</v>
      </c>
      <c r="C20" s="738"/>
      <c r="D20" s="738"/>
      <c r="E20" s="195" t="s">
        <v>78</v>
      </c>
      <c r="F20" s="232">
        <v>1</v>
      </c>
      <c r="G20" s="207"/>
      <c r="H20" s="197">
        <f>TRUNC(F20*G20,2)</f>
        <v>0</v>
      </c>
    </row>
    <row r="21" spans="1:8" s="663" customFormat="1" ht="45" customHeight="1">
      <c r="A21" s="194">
        <v>5075</v>
      </c>
      <c r="B21" s="738" t="s">
        <v>800</v>
      </c>
      <c r="C21" s="738"/>
      <c r="D21" s="738"/>
      <c r="E21" s="195" t="s">
        <v>74</v>
      </c>
      <c r="F21" s="232">
        <v>0.11</v>
      </c>
      <c r="G21" s="207"/>
      <c r="H21" s="197">
        <f>TRUNC(F21*G21,2)</f>
        <v>0</v>
      </c>
    </row>
    <row r="22" spans="1:8" s="663" customFormat="1" ht="45" customHeight="1">
      <c r="A22" s="194">
        <v>94962</v>
      </c>
      <c r="B22" s="738" t="s">
        <v>801</v>
      </c>
      <c r="C22" s="738"/>
      <c r="D22" s="738"/>
      <c r="E22" s="195" t="s">
        <v>77</v>
      </c>
      <c r="F22" s="232">
        <v>0.01</v>
      </c>
      <c r="G22" s="207"/>
      <c r="H22" s="197">
        <f>TRUNC(F22*G22,2)</f>
        <v>0</v>
      </c>
    </row>
    <row r="23" spans="1:8">
      <c r="A23" s="724" t="s">
        <v>87</v>
      </c>
      <c r="B23" s="725"/>
      <c r="C23" s="725"/>
      <c r="D23" s="725"/>
      <c r="E23" s="725"/>
      <c r="F23" s="725"/>
      <c r="G23" s="725"/>
      <c r="H23" s="649">
        <f>SUM(H18:H22)</f>
        <v>0</v>
      </c>
    </row>
    <row r="24" spans="1:8">
      <c r="A24" s="726" t="s">
        <v>88</v>
      </c>
      <c r="B24" s="727"/>
      <c r="C24" s="727"/>
      <c r="D24" s="727"/>
      <c r="E24" s="727"/>
      <c r="F24" s="727"/>
      <c r="G24" s="727"/>
      <c r="H24" s="103">
        <f>H23+H16</f>
        <v>0</v>
      </c>
    </row>
    <row r="25" spans="1:8">
      <c r="A25" s="650"/>
      <c r="B25" s="650"/>
      <c r="C25" s="650"/>
      <c r="D25" s="650"/>
      <c r="E25" s="650"/>
      <c r="F25" s="650"/>
      <c r="G25" s="650"/>
      <c r="H25" s="651"/>
    </row>
    <row r="26" spans="1:8">
      <c r="A26" s="728" t="s">
        <v>958</v>
      </c>
      <c r="B26" s="729"/>
      <c r="C26" s="729"/>
      <c r="D26" s="729"/>
      <c r="E26" s="729" t="s">
        <v>700</v>
      </c>
      <c r="F26" s="729"/>
      <c r="G26" s="729"/>
      <c r="H26" s="730"/>
    </row>
    <row r="27" spans="1:8" s="663" customFormat="1" ht="53.25" customHeight="1">
      <c r="A27" s="731" t="s">
        <v>664</v>
      </c>
      <c r="B27" s="732"/>
      <c r="C27" s="732"/>
      <c r="D27" s="732"/>
      <c r="E27" s="732"/>
      <c r="F27" s="732"/>
      <c r="G27" s="732"/>
      <c r="H27" s="733"/>
    </row>
    <row r="28" spans="1:8">
      <c r="A28" s="645" t="s">
        <v>288</v>
      </c>
      <c r="B28" s="734" t="s">
        <v>69</v>
      </c>
      <c r="C28" s="734"/>
      <c r="D28" s="734"/>
      <c r="E28" s="646" t="s">
        <v>73</v>
      </c>
      <c r="F28" s="646" t="s">
        <v>81</v>
      </c>
      <c r="G28" s="647" t="s">
        <v>82</v>
      </c>
      <c r="H28" s="648" t="s">
        <v>83</v>
      </c>
    </row>
    <row r="29" spans="1:8" s="663" customFormat="1" ht="45" customHeight="1">
      <c r="A29" s="194">
        <v>100305</v>
      </c>
      <c r="B29" s="738" t="s">
        <v>665</v>
      </c>
      <c r="C29" s="738"/>
      <c r="D29" s="738"/>
      <c r="E29" s="195" t="s">
        <v>75</v>
      </c>
      <c r="F29" s="232">
        <v>120</v>
      </c>
      <c r="G29" s="207"/>
      <c r="H29" s="197">
        <f>TRUNC(F29*G29,2)</f>
        <v>0</v>
      </c>
    </row>
    <row r="30" spans="1:8" s="663" customFormat="1" ht="45" customHeight="1">
      <c r="A30" s="194">
        <v>90780</v>
      </c>
      <c r="B30" s="738" t="s">
        <v>666</v>
      </c>
      <c r="C30" s="738"/>
      <c r="D30" s="738"/>
      <c r="E30" s="195" t="s">
        <v>75</v>
      </c>
      <c r="F30" s="232">
        <v>120</v>
      </c>
      <c r="G30" s="207"/>
      <c r="H30" s="197">
        <f>TRUNC(F30*G30,2)</f>
        <v>0</v>
      </c>
    </row>
    <row r="31" spans="1:8" s="663" customFormat="1" ht="45" customHeight="1">
      <c r="A31" s="194">
        <v>101460</v>
      </c>
      <c r="B31" s="738" t="s">
        <v>667</v>
      </c>
      <c r="C31" s="738"/>
      <c r="D31" s="738"/>
      <c r="E31" s="195" t="s">
        <v>668</v>
      </c>
      <c r="F31" s="232">
        <v>6</v>
      </c>
      <c r="G31" s="207"/>
      <c r="H31" s="197">
        <f>TRUNC(F31*G31,2)</f>
        <v>0</v>
      </c>
    </row>
    <row r="32" spans="1:8">
      <c r="A32" s="724" t="s">
        <v>84</v>
      </c>
      <c r="B32" s="725"/>
      <c r="C32" s="725"/>
      <c r="D32" s="725"/>
      <c r="E32" s="725"/>
      <c r="F32" s="725"/>
      <c r="G32" s="725"/>
      <c r="H32" s="649">
        <f>SUM(H29:H31)</f>
        <v>0</v>
      </c>
    </row>
    <row r="33" spans="1:8">
      <c r="A33" s="726" t="s">
        <v>88</v>
      </c>
      <c r="B33" s="727"/>
      <c r="C33" s="727"/>
      <c r="D33" s="727"/>
      <c r="E33" s="727"/>
      <c r="F33" s="727"/>
      <c r="G33" s="727"/>
      <c r="H33" s="103">
        <f>H32</f>
        <v>0</v>
      </c>
    </row>
    <row r="34" spans="1:8">
      <c r="A34" s="650"/>
      <c r="B34" s="650"/>
      <c r="C34" s="650"/>
      <c r="D34" s="650"/>
      <c r="E34" s="650"/>
      <c r="F34" s="650"/>
      <c r="G34" s="650"/>
      <c r="H34" s="651"/>
    </row>
    <row r="35" spans="1:8">
      <c r="A35" s="728" t="s">
        <v>959</v>
      </c>
      <c r="B35" s="729"/>
      <c r="C35" s="729"/>
      <c r="D35" s="729"/>
      <c r="E35" s="729" t="s">
        <v>702</v>
      </c>
      <c r="F35" s="729"/>
      <c r="G35" s="729"/>
      <c r="H35" s="730"/>
    </row>
    <row r="36" spans="1:8" s="665" customFormat="1" ht="53.25" customHeight="1">
      <c r="A36" s="731" t="s">
        <v>331</v>
      </c>
      <c r="B36" s="732"/>
      <c r="C36" s="732"/>
      <c r="D36" s="732"/>
      <c r="E36" s="732"/>
      <c r="F36" s="732"/>
      <c r="G36" s="732"/>
      <c r="H36" s="733"/>
    </row>
    <row r="37" spans="1:8" s="216" customFormat="1">
      <c r="A37" s="645" t="s">
        <v>288</v>
      </c>
      <c r="B37" s="734" t="s">
        <v>69</v>
      </c>
      <c r="C37" s="734"/>
      <c r="D37" s="734"/>
      <c r="E37" s="646" t="s">
        <v>73</v>
      </c>
      <c r="F37" s="646" t="s">
        <v>81</v>
      </c>
      <c r="G37" s="647" t="s">
        <v>82</v>
      </c>
      <c r="H37" s="648" t="s">
        <v>83</v>
      </c>
    </row>
    <row r="38" spans="1:8" s="664" customFormat="1" ht="45" customHeight="1">
      <c r="A38" s="190">
        <v>88316</v>
      </c>
      <c r="B38" s="735" t="s">
        <v>112</v>
      </c>
      <c r="C38" s="735"/>
      <c r="D38" s="735"/>
      <c r="E38" s="191" t="s">
        <v>75</v>
      </c>
      <c r="F38" s="234">
        <v>0.74</v>
      </c>
      <c r="G38" s="192"/>
      <c r="H38" s="193">
        <f>TRUNC(F38*G38,2)</f>
        <v>0</v>
      </c>
    </row>
    <row r="39" spans="1:8" s="663" customFormat="1" ht="45" customHeight="1">
      <c r="A39" s="198">
        <v>88309</v>
      </c>
      <c r="B39" s="744" t="s">
        <v>113</v>
      </c>
      <c r="C39" s="744"/>
      <c r="D39" s="744"/>
      <c r="E39" s="199" t="s">
        <v>75</v>
      </c>
      <c r="F39" s="233">
        <v>0.49299999999999999</v>
      </c>
      <c r="G39" s="206"/>
      <c r="H39" s="200">
        <f>TRUNC(F39*G39,2)</f>
        <v>0</v>
      </c>
    </row>
    <row r="40" spans="1:8">
      <c r="A40" s="724" t="s">
        <v>84</v>
      </c>
      <c r="B40" s="725"/>
      <c r="C40" s="725"/>
      <c r="D40" s="725"/>
      <c r="E40" s="725"/>
      <c r="F40" s="725"/>
      <c r="G40" s="725"/>
      <c r="H40" s="649">
        <f>SUM(H38:H39)</f>
        <v>0</v>
      </c>
    </row>
    <row r="41" spans="1:8">
      <c r="A41" s="645" t="s">
        <v>288</v>
      </c>
      <c r="B41" s="734" t="s">
        <v>89</v>
      </c>
      <c r="C41" s="734"/>
      <c r="D41" s="734"/>
      <c r="E41" s="646" t="s">
        <v>73</v>
      </c>
      <c r="F41" s="646" t="s">
        <v>81</v>
      </c>
      <c r="G41" s="647" t="s">
        <v>82</v>
      </c>
      <c r="H41" s="648" t="s">
        <v>83</v>
      </c>
    </row>
    <row r="42" spans="1:8" s="663" customFormat="1" ht="45" customHeight="1">
      <c r="A42" s="190">
        <v>90586</v>
      </c>
      <c r="B42" s="735" t="s">
        <v>325</v>
      </c>
      <c r="C42" s="735"/>
      <c r="D42" s="735"/>
      <c r="E42" s="191" t="s">
        <v>173</v>
      </c>
      <c r="F42" s="234">
        <v>0.12</v>
      </c>
      <c r="G42" s="192"/>
      <c r="H42" s="193">
        <f>TRUNC(F42*G42,2)</f>
        <v>0</v>
      </c>
    </row>
    <row r="43" spans="1:8" s="663" customFormat="1" ht="45" customHeight="1">
      <c r="A43" s="198">
        <v>90587</v>
      </c>
      <c r="B43" s="736" t="s">
        <v>326</v>
      </c>
      <c r="C43" s="736"/>
      <c r="D43" s="736"/>
      <c r="E43" s="199" t="s">
        <v>173</v>
      </c>
      <c r="F43" s="233">
        <v>0.126</v>
      </c>
      <c r="G43" s="206"/>
      <c r="H43" s="200">
        <f>TRUNC(F43*G43,2)</f>
        <v>0</v>
      </c>
    </row>
    <row r="44" spans="1:8">
      <c r="A44" s="724" t="s">
        <v>90</v>
      </c>
      <c r="B44" s="725"/>
      <c r="C44" s="725"/>
      <c r="D44" s="725"/>
      <c r="E44" s="725"/>
      <c r="F44" s="725"/>
      <c r="G44" s="725"/>
      <c r="H44" s="649">
        <f>SUM(H42:H43)</f>
        <v>0</v>
      </c>
    </row>
    <row r="45" spans="1:8" s="202" customFormat="1">
      <c r="A45" s="645" t="s">
        <v>288</v>
      </c>
      <c r="B45" s="734" t="s">
        <v>85</v>
      </c>
      <c r="C45" s="734"/>
      <c r="D45" s="734"/>
      <c r="E45" s="646" t="s">
        <v>73</v>
      </c>
      <c r="F45" s="646" t="s">
        <v>86</v>
      </c>
      <c r="G45" s="647" t="s">
        <v>82</v>
      </c>
      <c r="H45" s="648" t="s">
        <v>83</v>
      </c>
    </row>
    <row r="46" spans="1:8" s="664" customFormat="1" ht="45" customHeight="1">
      <c r="A46" s="209">
        <v>1527</v>
      </c>
      <c r="B46" s="739" t="s">
        <v>327</v>
      </c>
      <c r="C46" s="739"/>
      <c r="D46" s="739"/>
      <c r="E46" s="210" t="s">
        <v>77</v>
      </c>
      <c r="F46" s="235">
        <v>1.1499999999999999</v>
      </c>
      <c r="G46" s="666"/>
      <c r="H46" s="211">
        <f>TRUNC(F46*G46,2)</f>
        <v>0</v>
      </c>
    </row>
    <row r="47" spans="1:8" s="216" customFormat="1">
      <c r="A47" s="724" t="s">
        <v>87</v>
      </c>
      <c r="B47" s="725"/>
      <c r="C47" s="725"/>
      <c r="D47" s="725"/>
      <c r="E47" s="725"/>
      <c r="F47" s="725"/>
      <c r="G47" s="725"/>
      <c r="H47" s="649">
        <f>SUM(H46:H46)</f>
        <v>0</v>
      </c>
    </row>
    <row r="48" spans="1:8">
      <c r="A48" s="726" t="s">
        <v>88</v>
      </c>
      <c r="B48" s="727"/>
      <c r="C48" s="727"/>
      <c r="D48" s="727"/>
      <c r="E48" s="727"/>
      <c r="F48" s="727"/>
      <c r="G48" s="727"/>
      <c r="H48" s="103">
        <f>H40+H44+H47</f>
        <v>0</v>
      </c>
    </row>
    <row r="49" spans="1:8">
      <c r="A49" s="650"/>
      <c r="B49" s="650"/>
      <c r="C49" s="650"/>
      <c r="D49" s="650"/>
      <c r="E49" s="650"/>
      <c r="F49" s="650"/>
      <c r="G49" s="650"/>
      <c r="H49" s="651"/>
    </row>
    <row r="50" spans="1:8">
      <c r="A50" s="751" t="s">
        <v>960</v>
      </c>
      <c r="B50" s="752"/>
      <c r="C50" s="752"/>
      <c r="D50" s="752"/>
      <c r="E50" s="752" t="s">
        <v>867</v>
      </c>
      <c r="F50" s="752"/>
      <c r="G50" s="752"/>
      <c r="H50" s="754"/>
    </row>
    <row r="51" spans="1:8" s="663" customFormat="1" ht="53.25" customHeight="1">
      <c r="A51" s="748" t="s">
        <v>866</v>
      </c>
      <c r="B51" s="749"/>
      <c r="C51" s="749"/>
      <c r="D51" s="749"/>
      <c r="E51" s="749"/>
      <c r="F51" s="749"/>
      <c r="G51" s="749"/>
      <c r="H51" s="750"/>
    </row>
    <row r="52" spans="1:8">
      <c r="A52" s="652" t="s">
        <v>288</v>
      </c>
      <c r="B52" s="747" t="s">
        <v>69</v>
      </c>
      <c r="C52" s="747"/>
      <c r="D52" s="747"/>
      <c r="E52" s="647" t="s">
        <v>73</v>
      </c>
      <c r="F52" s="647" t="s">
        <v>81</v>
      </c>
      <c r="G52" s="647" t="s">
        <v>82</v>
      </c>
      <c r="H52" s="653" t="s">
        <v>83</v>
      </c>
    </row>
    <row r="53" spans="1:8" s="663" customFormat="1" ht="45" customHeight="1">
      <c r="A53" s="599">
        <v>88316</v>
      </c>
      <c r="B53" s="743" t="s">
        <v>112</v>
      </c>
      <c r="C53" s="743"/>
      <c r="D53" s="743"/>
      <c r="E53" s="352" t="s">
        <v>75</v>
      </c>
      <c r="F53" s="473">
        <v>2.4500000000000002</v>
      </c>
      <c r="G53" s="207"/>
      <c r="H53" s="474">
        <f>TRUNC(F53*G53,2)</f>
        <v>0</v>
      </c>
    </row>
    <row r="54" spans="1:8" s="663" customFormat="1" ht="45" customHeight="1">
      <c r="A54" s="600">
        <v>88309</v>
      </c>
      <c r="B54" s="746" t="s">
        <v>113</v>
      </c>
      <c r="C54" s="746"/>
      <c r="D54" s="746"/>
      <c r="E54" s="542" t="s">
        <v>75</v>
      </c>
      <c r="F54" s="543">
        <v>2.3860000000000001</v>
      </c>
      <c r="G54" s="206"/>
      <c r="H54" s="544">
        <f>TRUNC(F54*G54,2)</f>
        <v>0</v>
      </c>
    </row>
    <row r="55" spans="1:8">
      <c r="A55" s="741" t="s">
        <v>84</v>
      </c>
      <c r="B55" s="742"/>
      <c r="C55" s="742"/>
      <c r="D55" s="742"/>
      <c r="E55" s="742"/>
      <c r="F55" s="742"/>
      <c r="G55" s="742"/>
      <c r="H55" s="654">
        <f>SUM(H53:H54)</f>
        <v>0</v>
      </c>
    </row>
    <row r="56" spans="1:8">
      <c r="A56" s="652" t="s">
        <v>288</v>
      </c>
      <c r="B56" s="747" t="s">
        <v>89</v>
      </c>
      <c r="C56" s="747"/>
      <c r="D56" s="747"/>
      <c r="E56" s="647" t="s">
        <v>73</v>
      </c>
      <c r="F56" s="647" t="s">
        <v>81</v>
      </c>
      <c r="G56" s="647" t="s">
        <v>82</v>
      </c>
      <c r="H56" s="653" t="s">
        <v>83</v>
      </c>
    </row>
    <row r="57" spans="1:8" s="663" customFormat="1" ht="45" customHeight="1">
      <c r="A57" s="598">
        <v>90586</v>
      </c>
      <c r="B57" s="745" t="s">
        <v>325</v>
      </c>
      <c r="C57" s="745"/>
      <c r="D57" s="745"/>
      <c r="E57" s="348" t="s">
        <v>173</v>
      </c>
      <c r="F57" s="472">
        <v>0.314</v>
      </c>
      <c r="G57" s="192"/>
      <c r="H57" s="545">
        <f>TRUNC(F57*G57,2)</f>
        <v>0</v>
      </c>
    </row>
    <row r="58" spans="1:8" s="663" customFormat="1" ht="45" customHeight="1">
      <c r="A58" s="600">
        <v>90587</v>
      </c>
      <c r="B58" s="746" t="s">
        <v>326</v>
      </c>
      <c r="C58" s="746"/>
      <c r="D58" s="746"/>
      <c r="E58" s="542" t="s">
        <v>173</v>
      </c>
      <c r="F58" s="543">
        <v>0.91100000000000003</v>
      </c>
      <c r="G58" s="206"/>
      <c r="H58" s="544">
        <f>TRUNC(F58*G58,2)</f>
        <v>0</v>
      </c>
    </row>
    <row r="59" spans="1:8">
      <c r="A59" s="741" t="s">
        <v>90</v>
      </c>
      <c r="B59" s="742"/>
      <c r="C59" s="742"/>
      <c r="D59" s="742"/>
      <c r="E59" s="742"/>
      <c r="F59" s="742"/>
      <c r="G59" s="742"/>
      <c r="H59" s="654">
        <f>SUM(H57:H58)</f>
        <v>0</v>
      </c>
    </row>
    <row r="60" spans="1:8" s="202" customFormat="1">
      <c r="A60" s="652" t="s">
        <v>288</v>
      </c>
      <c r="B60" s="747" t="s">
        <v>85</v>
      </c>
      <c r="C60" s="747"/>
      <c r="D60" s="747"/>
      <c r="E60" s="647" t="s">
        <v>73</v>
      </c>
      <c r="F60" s="647" t="s">
        <v>86</v>
      </c>
      <c r="G60" s="647" t="s">
        <v>82</v>
      </c>
      <c r="H60" s="653" t="s">
        <v>83</v>
      </c>
    </row>
    <row r="61" spans="1:8" s="664" customFormat="1" ht="45" customHeight="1">
      <c r="A61" s="546">
        <v>1527</v>
      </c>
      <c r="B61" s="753" t="s">
        <v>327</v>
      </c>
      <c r="C61" s="753"/>
      <c r="D61" s="753"/>
      <c r="E61" s="547" t="s">
        <v>77</v>
      </c>
      <c r="F61" s="548">
        <v>1.1499999999999999</v>
      </c>
      <c r="G61" s="666"/>
      <c r="H61" s="549">
        <f>TRUNC(F61*G61,2)</f>
        <v>0</v>
      </c>
    </row>
    <row r="62" spans="1:8" s="216" customFormat="1">
      <c r="A62" s="741" t="s">
        <v>87</v>
      </c>
      <c r="B62" s="742"/>
      <c r="C62" s="742"/>
      <c r="D62" s="742"/>
      <c r="E62" s="742"/>
      <c r="F62" s="742"/>
      <c r="G62" s="742"/>
      <c r="H62" s="654">
        <f>SUM(H61:H61)</f>
        <v>0</v>
      </c>
    </row>
    <row r="63" spans="1:8">
      <c r="A63" s="726" t="s">
        <v>88</v>
      </c>
      <c r="B63" s="727"/>
      <c r="C63" s="727"/>
      <c r="D63" s="727"/>
      <c r="E63" s="727"/>
      <c r="F63" s="727"/>
      <c r="G63" s="727"/>
      <c r="H63" s="103">
        <f>H55+H59+H62</f>
        <v>0</v>
      </c>
    </row>
    <row r="64" spans="1:8">
      <c r="A64" s="650"/>
      <c r="B64" s="650"/>
      <c r="C64" s="650"/>
      <c r="D64" s="650"/>
      <c r="E64" s="650"/>
      <c r="F64" s="650"/>
      <c r="G64" s="650"/>
      <c r="H64" s="651"/>
    </row>
    <row r="65" spans="1:8">
      <c r="A65" s="728" t="s">
        <v>989</v>
      </c>
      <c r="B65" s="729"/>
      <c r="C65" s="729"/>
      <c r="D65" s="729"/>
      <c r="E65" s="729" t="s">
        <v>701</v>
      </c>
      <c r="F65" s="729"/>
      <c r="G65" s="729"/>
      <c r="H65" s="730"/>
    </row>
    <row r="66" spans="1:8" s="663" customFormat="1" ht="53.25" customHeight="1">
      <c r="A66" s="731" t="s">
        <v>868</v>
      </c>
      <c r="B66" s="732"/>
      <c r="C66" s="732"/>
      <c r="D66" s="732"/>
      <c r="E66" s="732"/>
      <c r="F66" s="732"/>
      <c r="G66" s="732"/>
      <c r="H66" s="733"/>
    </row>
    <row r="67" spans="1:8">
      <c r="A67" s="645" t="s">
        <v>288</v>
      </c>
      <c r="B67" s="734" t="s">
        <v>69</v>
      </c>
      <c r="C67" s="734"/>
      <c r="D67" s="734"/>
      <c r="E67" s="646" t="s">
        <v>73</v>
      </c>
      <c r="F67" s="646" t="s">
        <v>81</v>
      </c>
      <c r="G67" s="647" t="s">
        <v>82</v>
      </c>
      <c r="H67" s="648" t="s">
        <v>83</v>
      </c>
    </row>
    <row r="68" spans="1:8" s="663" customFormat="1" ht="45" customHeight="1">
      <c r="A68" s="190">
        <v>88239</v>
      </c>
      <c r="B68" s="735" t="s">
        <v>332</v>
      </c>
      <c r="C68" s="735"/>
      <c r="D68" s="735"/>
      <c r="E68" s="191" t="s">
        <v>75</v>
      </c>
      <c r="F68" s="234">
        <v>0.35399999999999998</v>
      </c>
      <c r="G68" s="192"/>
      <c r="H68" s="193">
        <f>TRUNC(F68*G68,2)</f>
        <v>0</v>
      </c>
    </row>
    <row r="69" spans="1:8" s="663" customFormat="1" ht="45" customHeight="1">
      <c r="A69" s="194">
        <v>88262</v>
      </c>
      <c r="B69" s="738" t="s">
        <v>329</v>
      </c>
      <c r="C69" s="738"/>
      <c r="D69" s="738"/>
      <c r="E69" s="195" t="s">
        <v>75</v>
      </c>
      <c r="F69" s="232">
        <v>0.501</v>
      </c>
      <c r="G69" s="207"/>
      <c r="H69" s="197">
        <f>TRUNC(F69*G69,2)</f>
        <v>0</v>
      </c>
    </row>
    <row r="70" spans="1:8" s="663" customFormat="1" ht="45" customHeight="1">
      <c r="A70" s="194">
        <v>88309</v>
      </c>
      <c r="B70" s="738" t="s">
        <v>113</v>
      </c>
      <c r="C70" s="738"/>
      <c r="D70" s="738"/>
      <c r="E70" s="195" t="s">
        <v>75</v>
      </c>
      <c r="F70" s="232">
        <v>0.501</v>
      </c>
      <c r="G70" s="207"/>
      <c r="H70" s="197">
        <f>TRUNC(F70*G70,2)</f>
        <v>0</v>
      </c>
    </row>
    <row r="71" spans="1:8" s="663" customFormat="1" ht="45" customHeight="1">
      <c r="A71" s="198">
        <v>88316</v>
      </c>
      <c r="B71" s="744" t="s">
        <v>112</v>
      </c>
      <c r="C71" s="744"/>
      <c r="D71" s="744"/>
      <c r="E71" s="199" t="s">
        <v>75</v>
      </c>
      <c r="F71" s="233">
        <v>0.35399999999999998</v>
      </c>
      <c r="G71" s="206"/>
      <c r="H71" s="200">
        <f>TRUNC(F71*G71,2)</f>
        <v>0</v>
      </c>
    </row>
    <row r="72" spans="1:8">
      <c r="A72" s="724" t="s">
        <v>84</v>
      </c>
      <c r="B72" s="725"/>
      <c r="C72" s="725"/>
      <c r="D72" s="725"/>
      <c r="E72" s="725"/>
      <c r="F72" s="725"/>
      <c r="G72" s="725"/>
      <c r="H72" s="649">
        <f>SUM(H68:H71)</f>
        <v>0</v>
      </c>
    </row>
    <row r="73" spans="1:8">
      <c r="A73" s="645" t="s">
        <v>288</v>
      </c>
      <c r="B73" s="734" t="s">
        <v>85</v>
      </c>
      <c r="C73" s="734"/>
      <c r="D73" s="734"/>
      <c r="E73" s="646" t="s">
        <v>73</v>
      </c>
      <c r="F73" s="646" t="s">
        <v>86</v>
      </c>
      <c r="G73" s="647" t="s">
        <v>82</v>
      </c>
      <c r="H73" s="648" t="s">
        <v>83</v>
      </c>
    </row>
    <row r="74" spans="1:8" s="663" customFormat="1" ht="45" customHeight="1">
      <c r="A74" s="190">
        <v>43059</v>
      </c>
      <c r="B74" s="735" t="s">
        <v>333</v>
      </c>
      <c r="C74" s="735"/>
      <c r="D74" s="735"/>
      <c r="E74" s="222" t="s">
        <v>74</v>
      </c>
      <c r="F74" s="234">
        <v>1.2110000000000001</v>
      </c>
      <c r="G74" s="219"/>
      <c r="H74" s="193">
        <f>TRUNC(F74*G74,2)</f>
        <v>0</v>
      </c>
    </row>
    <row r="75" spans="1:8" s="663" customFormat="1" ht="45" customHeight="1">
      <c r="A75" s="194">
        <v>3737</v>
      </c>
      <c r="B75" s="738" t="s">
        <v>334</v>
      </c>
      <c r="C75" s="738"/>
      <c r="D75" s="738"/>
      <c r="E75" s="223" t="s">
        <v>78</v>
      </c>
      <c r="F75" s="232">
        <v>1</v>
      </c>
      <c r="G75" s="224"/>
      <c r="H75" s="197">
        <f>TRUNC(F75*G75,2)</f>
        <v>0</v>
      </c>
    </row>
    <row r="76" spans="1:8" s="665" customFormat="1" ht="45" customHeight="1">
      <c r="A76" s="194">
        <v>5061</v>
      </c>
      <c r="B76" s="738" t="s">
        <v>335</v>
      </c>
      <c r="C76" s="738"/>
      <c r="D76" s="738"/>
      <c r="E76" s="223" t="s">
        <v>74</v>
      </c>
      <c r="F76" s="232">
        <v>0.03</v>
      </c>
      <c r="G76" s="224"/>
      <c r="H76" s="197">
        <f>TRUNC(F76*G76,2)</f>
        <v>0</v>
      </c>
    </row>
    <row r="77" spans="1:8" s="664" customFormat="1" ht="45" customHeight="1">
      <c r="A77" s="198">
        <v>6193</v>
      </c>
      <c r="B77" s="736" t="s">
        <v>869</v>
      </c>
      <c r="C77" s="736"/>
      <c r="D77" s="736"/>
      <c r="E77" s="475" t="s">
        <v>76</v>
      </c>
      <c r="F77" s="233">
        <v>1.87</v>
      </c>
      <c r="G77" s="221"/>
      <c r="H77" s="200">
        <f>TRUNC(F77*G77,2)</f>
        <v>0</v>
      </c>
    </row>
    <row r="78" spans="1:8" s="216" customFormat="1">
      <c r="A78" s="724" t="s">
        <v>87</v>
      </c>
      <c r="B78" s="725"/>
      <c r="C78" s="725"/>
      <c r="D78" s="725"/>
      <c r="E78" s="725"/>
      <c r="F78" s="725"/>
      <c r="G78" s="725"/>
      <c r="H78" s="649">
        <f>SUM(H74:H77)</f>
        <v>0</v>
      </c>
    </row>
    <row r="79" spans="1:8">
      <c r="A79" s="726" t="s">
        <v>88</v>
      </c>
      <c r="B79" s="727"/>
      <c r="C79" s="727"/>
      <c r="D79" s="727"/>
      <c r="E79" s="727"/>
      <c r="F79" s="727"/>
      <c r="G79" s="727"/>
      <c r="H79" s="103">
        <f>H72+H78</f>
        <v>0</v>
      </c>
    </row>
    <row r="80" spans="1:8">
      <c r="A80" s="650"/>
      <c r="B80" s="650"/>
      <c r="C80" s="650"/>
      <c r="D80" s="650"/>
      <c r="E80" s="650"/>
      <c r="F80" s="650"/>
      <c r="G80" s="650"/>
      <c r="H80" s="651"/>
    </row>
    <row r="81" spans="1:8">
      <c r="A81" s="728" t="s">
        <v>991</v>
      </c>
      <c r="B81" s="729"/>
      <c r="C81" s="729"/>
      <c r="D81" s="729"/>
      <c r="E81" s="729" t="s">
        <v>701</v>
      </c>
      <c r="F81" s="729"/>
      <c r="G81" s="729"/>
      <c r="H81" s="730"/>
    </row>
    <row r="82" spans="1:8" s="663" customFormat="1" ht="53.25" customHeight="1">
      <c r="A82" s="731" t="s">
        <v>338</v>
      </c>
      <c r="B82" s="732"/>
      <c r="C82" s="732"/>
      <c r="D82" s="732"/>
      <c r="E82" s="732"/>
      <c r="F82" s="732"/>
      <c r="G82" s="732"/>
      <c r="H82" s="733"/>
    </row>
    <row r="83" spans="1:8">
      <c r="A83" s="645" t="s">
        <v>288</v>
      </c>
      <c r="B83" s="734" t="s">
        <v>69</v>
      </c>
      <c r="C83" s="734"/>
      <c r="D83" s="734"/>
      <c r="E83" s="646" t="s">
        <v>73</v>
      </c>
      <c r="F83" s="646" t="s">
        <v>81</v>
      </c>
      <c r="G83" s="647" t="s">
        <v>82</v>
      </c>
      <c r="H83" s="648" t="s">
        <v>83</v>
      </c>
    </row>
    <row r="84" spans="1:8" s="663" customFormat="1" ht="45" customHeight="1">
      <c r="A84" s="190">
        <v>88262</v>
      </c>
      <c r="B84" s="735" t="s">
        <v>329</v>
      </c>
      <c r="C84" s="735"/>
      <c r="D84" s="735"/>
      <c r="E84" s="191" t="s">
        <v>75</v>
      </c>
      <c r="F84" s="234">
        <v>0.05</v>
      </c>
      <c r="G84" s="192"/>
      <c r="H84" s="193">
        <f>TRUNC(F84*G84,2)</f>
        <v>0</v>
      </c>
    </row>
    <row r="85" spans="1:8" s="663" customFormat="1" ht="45" customHeight="1">
      <c r="A85" s="198">
        <v>88316</v>
      </c>
      <c r="B85" s="744" t="s">
        <v>112</v>
      </c>
      <c r="C85" s="744"/>
      <c r="D85" s="744"/>
      <c r="E85" s="199" t="s">
        <v>75</v>
      </c>
      <c r="F85" s="233">
        <v>0.2</v>
      </c>
      <c r="G85" s="206"/>
      <c r="H85" s="200">
        <f>TRUNC(F85*G85,2)</f>
        <v>0</v>
      </c>
    </row>
    <row r="86" spans="1:8">
      <c r="A86" s="724" t="s">
        <v>84</v>
      </c>
      <c r="B86" s="725"/>
      <c r="C86" s="725"/>
      <c r="D86" s="725"/>
      <c r="E86" s="725"/>
      <c r="F86" s="725"/>
      <c r="G86" s="725"/>
      <c r="H86" s="649">
        <f>SUM(H84:H85)</f>
        <v>0</v>
      </c>
    </row>
    <row r="87" spans="1:8">
      <c r="A87" s="645" t="s">
        <v>288</v>
      </c>
      <c r="B87" s="734" t="s">
        <v>85</v>
      </c>
      <c r="C87" s="734"/>
      <c r="D87" s="734"/>
      <c r="E87" s="646" t="s">
        <v>73</v>
      </c>
      <c r="F87" s="646" t="s">
        <v>86</v>
      </c>
      <c r="G87" s="647" t="s">
        <v>82</v>
      </c>
      <c r="H87" s="648" t="s">
        <v>83</v>
      </c>
    </row>
    <row r="88" spans="1:8" s="665" customFormat="1" ht="45" customHeight="1">
      <c r="A88" s="190">
        <v>5075</v>
      </c>
      <c r="B88" s="735" t="s">
        <v>340</v>
      </c>
      <c r="C88" s="735"/>
      <c r="D88" s="735"/>
      <c r="E88" s="191" t="s">
        <v>342</v>
      </c>
      <c r="F88" s="234">
        <v>0.01</v>
      </c>
      <c r="G88" s="192"/>
      <c r="H88" s="193">
        <f>TRUNC(G88*F88,2)</f>
        <v>0</v>
      </c>
    </row>
    <row r="89" spans="1:8" s="663" customFormat="1" ht="45" customHeight="1">
      <c r="A89" s="194">
        <v>20208</v>
      </c>
      <c r="B89" s="738" t="s">
        <v>341</v>
      </c>
      <c r="C89" s="738"/>
      <c r="D89" s="738"/>
      <c r="E89" s="195" t="s">
        <v>76</v>
      </c>
      <c r="F89" s="232">
        <v>0.05</v>
      </c>
      <c r="G89" s="207"/>
      <c r="H89" s="197">
        <f>TRUNC(G89*F89,2)</f>
        <v>0</v>
      </c>
    </row>
    <row r="90" spans="1:8" s="663" customFormat="1" ht="45" customHeight="1">
      <c r="A90" s="198">
        <v>20209</v>
      </c>
      <c r="B90" s="736" t="s">
        <v>555</v>
      </c>
      <c r="C90" s="736"/>
      <c r="D90" s="736"/>
      <c r="E90" s="199" t="s">
        <v>76</v>
      </c>
      <c r="F90" s="233">
        <v>0.48</v>
      </c>
      <c r="G90" s="206"/>
      <c r="H90" s="200">
        <f>TRUNC(G90*F90,2)</f>
        <v>0</v>
      </c>
    </row>
    <row r="91" spans="1:8">
      <c r="A91" s="724" t="s">
        <v>87</v>
      </c>
      <c r="B91" s="725"/>
      <c r="C91" s="725"/>
      <c r="D91" s="725"/>
      <c r="E91" s="725"/>
      <c r="F91" s="725"/>
      <c r="G91" s="725"/>
      <c r="H91" s="649">
        <f>SUM(H88:H90)</f>
        <v>0</v>
      </c>
    </row>
    <row r="92" spans="1:8">
      <c r="A92" s="726" t="s">
        <v>88</v>
      </c>
      <c r="B92" s="727"/>
      <c r="C92" s="727"/>
      <c r="D92" s="727"/>
      <c r="E92" s="727"/>
      <c r="F92" s="727"/>
      <c r="G92" s="727"/>
      <c r="H92" s="103">
        <f>SUM(H91,H86)</f>
        <v>0</v>
      </c>
    </row>
    <row r="93" spans="1:8" s="202" customFormat="1">
      <c r="A93" s="201"/>
      <c r="E93" s="203"/>
      <c r="F93" s="203"/>
      <c r="G93" s="204"/>
      <c r="H93" s="203"/>
    </row>
    <row r="94" spans="1:8" s="202" customFormat="1">
      <c r="A94" s="728" t="s">
        <v>994</v>
      </c>
      <c r="B94" s="729"/>
      <c r="C94" s="729"/>
      <c r="D94" s="729"/>
      <c r="E94" s="729" t="s">
        <v>701</v>
      </c>
      <c r="F94" s="729"/>
      <c r="G94" s="729"/>
      <c r="H94" s="730"/>
    </row>
    <row r="95" spans="1:8" s="665" customFormat="1" ht="53.25" customHeight="1">
      <c r="A95" s="731" t="s">
        <v>886</v>
      </c>
      <c r="B95" s="732"/>
      <c r="C95" s="732"/>
      <c r="D95" s="732"/>
      <c r="E95" s="732"/>
      <c r="F95" s="732"/>
      <c r="G95" s="732"/>
      <c r="H95" s="733"/>
    </row>
    <row r="96" spans="1:8" s="202" customFormat="1">
      <c r="A96" s="645" t="s">
        <v>288</v>
      </c>
      <c r="B96" s="734" t="s">
        <v>69</v>
      </c>
      <c r="C96" s="734"/>
      <c r="D96" s="734"/>
      <c r="E96" s="646" t="s">
        <v>73</v>
      </c>
      <c r="F96" s="646" t="s">
        <v>81</v>
      </c>
      <c r="G96" s="647" t="s">
        <v>82</v>
      </c>
      <c r="H96" s="648" t="s">
        <v>83</v>
      </c>
    </row>
    <row r="97" spans="1:8" s="665" customFormat="1" ht="45" customHeight="1">
      <c r="A97" s="190">
        <v>88316</v>
      </c>
      <c r="B97" s="735" t="s">
        <v>112</v>
      </c>
      <c r="C97" s="735"/>
      <c r="D97" s="735"/>
      <c r="E97" s="191" t="s">
        <v>75</v>
      </c>
      <c r="F97" s="234">
        <v>0.20699999999999999</v>
      </c>
      <c r="G97" s="192"/>
      <c r="H97" s="193">
        <f>TRUNC(F97*G97,2)</f>
        <v>0</v>
      </c>
    </row>
    <row r="98" spans="1:8" s="665" customFormat="1" ht="45" customHeight="1">
      <c r="A98" s="198">
        <v>88323</v>
      </c>
      <c r="B98" s="736" t="s">
        <v>885</v>
      </c>
      <c r="C98" s="736"/>
      <c r="D98" s="736"/>
      <c r="E98" s="199" t="s">
        <v>75</v>
      </c>
      <c r="F98" s="233">
        <v>0.112</v>
      </c>
      <c r="G98" s="206"/>
      <c r="H98" s="200">
        <f>TRUNC(F98*G98,2)</f>
        <v>0</v>
      </c>
    </row>
    <row r="99" spans="1:8" s="202" customFormat="1">
      <c r="A99" s="724"/>
      <c r="B99" s="725"/>
      <c r="C99" s="725"/>
      <c r="D99" s="725"/>
      <c r="E99" s="725"/>
      <c r="F99" s="725"/>
      <c r="G99" s="725"/>
      <c r="H99" s="649">
        <f>SUM(H97:H98)</f>
        <v>0</v>
      </c>
    </row>
    <row r="100" spans="1:8" s="202" customFormat="1">
      <c r="A100" s="645" t="s">
        <v>288</v>
      </c>
      <c r="B100" s="734" t="s">
        <v>85</v>
      </c>
      <c r="C100" s="734"/>
      <c r="D100" s="734"/>
      <c r="E100" s="646" t="s">
        <v>73</v>
      </c>
      <c r="F100" s="646" t="s">
        <v>86</v>
      </c>
      <c r="G100" s="647" t="s">
        <v>82</v>
      </c>
      <c r="H100" s="648" t="s">
        <v>83</v>
      </c>
    </row>
    <row r="101" spans="1:8" s="665" customFormat="1" ht="45" customHeight="1">
      <c r="A101" s="217">
        <v>142</v>
      </c>
      <c r="B101" s="737" t="s">
        <v>876</v>
      </c>
      <c r="C101" s="737"/>
      <c r="D101" s="737"/>
      <c r="E101" s="218" t="s">
        <v>882</v>
      </c>
      <c r="F101" s="236">
        <v>0.19800000000000001</v>
      </c>
      <c r="G101" s="219"/>
      <c r="H101" s="220">
        <f t="shared" ref="H101:H107" si="0">TRUNC(F101*G101,2)</f>
        <v>0</v>
      </c>
    </row>
    <row r="102" spans="1:8" s="665" customFormat="1" ht="45" customHeight="1">
      <c r="A102" s="601">
        <v>5061</v>
      </c>
      <c r="B102" s="722" t="s">
        <v>877</v>
      </c>
      <c r="C102" s="722"/>
      <c r="D102" s="722"/>
      <c r="E102" s="602" t="s">
        <v>74</v>
      </c>
      <c r="F102" s="603">
        <v>6.0000000000000001E-3</v>
      </c>
      <c r="G102" s="224"/>
      <c r="H102" s="604">
        <f t="shared" si="0"/>
        <v>0</v>
      </c>
    </row>
    <row r="103" spans="1:8" s="665" customFormat="1" ht="45" customHeight="1">
      <c r="A103" s="601">
        <v>5104</v>
      </c>
      <c r="B103" s="722" t="s">
        <v>878</v>
      </c>
      <c r="C103" s="722"/>
      <c r="D103" s="722"/>
      <c r="E103" s="602" t="s">
        <v>74</v>
      </c>
      <c r="F103" s="603">
        <v>1.1999999999999999E-3</v>
      </c>
      <c r="G103" s="224"/>
      <c r="H103" s="604">
        <f t="shared" si="0"/>
        <v>0</v>
      </c>
    </row>
    <row r="104" spans="1:8" s="665" customFormat="1" ht="45" customHeight="1">
      <c r="A104" s="601">
        <v>13388</v>
      </c>
      <c r="B104" s="722" t="s">
        <v>879</v>
      </c>
      <c r="C104" s="722"/>
      <c r="D104" s="722"/>
      <c r="E104" s="602" t="s">
        <v>74</v>
      </c>
      <c r="F104" s="603">
        <v>4.4999999999999998E-2</v>
      </c>
      <c r="G104" s="224"/>
      <c r="H104" s="604">
        <f t="shared" si="0"/>
        <v>0</v>
      </c>
    </row>
    <row r="105" spans="1:8" s="665" customFormat="1" ht="45" customHeight="1">
      <c r="A105" s="601">
        <v>11051</v>
      </c>
      <c r="B105" s="722" t="s">
        <v>880</v>
      </c>
      <c r="C105" s="722"/>
      <c r="D105" s="722"/>
      <c r="E105" s="602" t="s">
        <v>74</v>
      </c>
      <c r="F105" s="603">
        <v>4.05</v>
      </c>
      <c r="G105" s="224"/>
      <c r="H105" s="604">
        <f t="shared" si="0"/>
        <v>0</v>
      </c>
    </row>
    <row r="106" spans="1:8" s="665" customFormat="1" ht="45" customHeight="1">
      <c r="A106" s="601">
        <v>93281</v>
      </c>
      <c r="B106" s="722" t="s">
        <v>881</v>
      </c>
      <c r="C106" s="722"/>
      <c r="D106" s="722"/>
      <c r="E106" s="602" t="s">
        <v>173</v>
      </c>
      <c r="F106" s="603">
        <v>0.13200000000000001</v>
      </c>
      <c r="G106" s="224"/>
      <c r="H106" s="604">
        <f t="shared" si="0"/>
        <v>0</v>
      </c>
    </row>
    <row r="107" spans="1:8" s="665" customFormat="1" ht="45" customHeight="1">
      <c r="A107" s="605">
        <v>93282</v>
      </c>
      <c r="B107" s="723" t="s">
        <v>883</v>
      </c>
      <c r="C107" s="723"/>
      <c r="D107" s="723"/>
      <c r="E107" s="606" t="s">
        <v>884</v>
      </c>
      <c r="F107" s="607">
        <v>0.183</v>
      </c>
      <c r="G107" s="221"/>
      <c r="H107" s="608">
        <f t="shared" si="0"/>
        <v>0</v>
      </c>
    </row>
    <row r="108" spans="1:8" s="202" customFormat="1">
      <c r="A108" s="724" t="s">
        <v>87</v>
      </c>
      <c r="B108" s="725"/>
      <c r="C108" s="725"/>
      <c r="D108" s="725"/>
      <c r="E108" s="725"/>
      <c r="F108" s="725"/>
      <c r="G108" s="725"/>
      <c r="H108" s="649">
        <f>SUM(H101:H107)</f>
        <v>0</v>
      </c>
    </row>
    <row r="109" spans="1:8" s="216" customFormat="1">
      <c r="A109" s="726" t="s">
        <v>88</v>
      </c>
      <c r="B109" s="727"/>
      <c r="C109" s="727"/>
      <c r="D109" s="727"/>
      <c r="E109" s="727"/>
      <c r="F109" s="727"/>
      <c r="G109" s="727"/>
      <c r="H109" s="103">
        <f>H99+H108</f>
        <v>0</v>
      </c>
    </row>
    <row r="110" spans="1:8" s="216" customFormat="1">
      <c r="A110" s="655"/>
      <c r="B110" s="656"/>
      <c r="C110" s="656"/>
      <c r="D110" s="656"/>
      <c r="E110" s="656"/>
      <c r="F110" s="656"/>
      <c r="G110" s="656"/>
      <c r="H110" s="657"/>
    </row>
    <row r="111" spans="1:8">
      <c r="A111" s="728" t="s">
        <v>996</v>
      </c>
      <c r="B111" s="729"/>
      <c r="C111" s="729"/>
      <c r="D111" s="729"/>
      <c r="E111" s="729" t="s">
        <v>344</v>
      </c>
      <c r="F111" s="729"/>
      <c r="G111" s="729"/>
      <c r="H111" s="730"/>
    </row>
    <row r="112" spans="1:8" s="663" customFormat="1" ht="53.25" customHeight="1">
      <c r="A112" s="731" t="s">
        <v>170</v>
      </c>
      <c r="B112" s="732"/>
      <c r="C112" s="732"/>
      <c r="D112" s="732"/>
      <c r="E112" s="732"/>
      <c r="F112" s="732"/>
      <c r="G112" s="732"/>
      <c r="H112" s="733"/>
    </row>
    <row r="113" spans="1:8">
      <c r="A113" s="645" t="s">
        <v>288</v>
      </c>
      <c r="B113" s="734" t="s">
        <v>69</v>
      </c>
      <c r="C113" s="734"/>
      <c r="D113" s="734"/>
      <c r="E113" s="646" t="s">
        <v>73</v>
      </c>
      <c r="F113" s="646" t="s">
        <v>81</v>
      </c>
      <c r="G113" s="647" t="s">
        <v>82</v>
      </c>
      <c r="H113" s="648" t="s">
        <v>83</v>
      </c>
    </row>
    <row r="114" spans="1:8" s="663" customFormat="1" ht="45" customHeight="1">
      <c r="A114" s="194">
        <v>88309</v>
      </c>
      <c r="B114" s="738" t="s">
        <v>113</v>
      </c>
      <c r="C114" s="738"/>
      <c r="D114" s="738"/>
      <c r="E114" s="195" t="s">
        <v>75</v>
      </c>
      <c r="F114" s="232">
        <v>0.6</v>
      </c>
      <c r="G114" s="207"/>
      <c r="H114" s="197">
        <f>TRUNC(F114*G114,2)</f>
        <v>0</v>
      </c>
    </row>
    <row r="115" spans="1:8">
      <c r="A115" s="724" t="s">
        <v>84</v>
      </c>
      <c r="B115" s="725"/>
      <c r="C115" s="725"/>
      <c r="D115" s="725"/>
      <c r="E115" s="725"/>
      <c r="F115" s="725"/>
      <c r="G115" s="725"/>
      <c r="H115" s="649">
        <f>SUM(H114)</f>
        <v>0</v>
      </c>
    </row>
    <row r="116" spans="1:8">
      <c r="A116" s="645" t="s">
        <v>288</v>
      </c>
      <c r="B116" s="734" t="s">
        <v>85</v>
      </c>
      <c r="C116" s="734"/>
      <c r="D116" s="734"/>
      <c r="E116" s="646" t="s">
        <v>73</v>
      </c>
      <c r="F116" s="646" t="s">
        <v>86</v>
      </c>
      <c r="G116" s="647" t="s">
        <v>82</v>
      </c>
      <c r="H116" s="648" t="s">
        <v>83</v>
      </c>
    </row>
    <row r="117" spans="1:8" s="663" customFormat="1" ht="45" customHeight="1">
      <c r="A117" s="194">
        <v>37400</v>
      </c>
      <c r="B117" s="738" t="s">
        <v>170</v>
      </c>
      <c r="C117" s="738"/>
      <c r="D117" s="738"/>
      <c r="E117" s="195" t="s">
        <v>73</v>
      </c>
      <c r="F117" s="232">
        <v>1</v>
      </c>
      <c r="G117" s="207"/>
      <c r="H117" s="197">
        <f>TRUNC(F117*G117,2)</f>
        <v>0</v>
      </c>
    </row>
    <row r="118" spans="1:8">
      <c r="A118" s="724" t="s">
        <v>87</v>
      </c>
      <c r="B118" s="725"/>
      <c r="C118" s="725"/>
      <c r="D118" s="725"/>
      <c r="E118" s="725"/>
      <c r="F118" s="725"/>
      <c r="G118" s="725"/>
      <c r="H118" s="649">
        <f>SUM(H117)</f>
        <v>0</v>
      </c>
    </row>
    <row r="119" spans="1:8">
      <c r="A119" s="726" t="s">
        <v>88</v>
      </c>
      <c r="B119" s="727"/>
      <c r="C119" s="727"/>
      <c r="D119" s="727"/>
      <c r="E119" s="727"/>
      <c r="F119" s="727"/>
      <c r="G119" s="727"/>
      <c r="H119" s="103">
        <f>H115+H118</f>
        <v>0</v>
      </c>
    </row>
    <row r="120" spans="1:8">
      <c r="A120" s="201"/>
      <c r="B120" s="202"/>
      <c r="C120" s="202"/>
      <c r="D120" s="202"/>
      <c r="E120" s="203"/>
      <c r="F120" s="203"/>
      <c r="G120" s="204"/>
      <c r="H120" s="203"/>
    </row>
    <row r="121" spans="1:8" s="202" customFormat="1">
      <c r="A121" s="728" t="s">
        <v>998</v>
      </c>
      <c r="B121" s="729"/>
      <c r="C121" s="729"/>
      <c r="D121" s="729"/>
      <c r="E121" s="729" t="s">
        <v>344</v>
      </c>
      <c r="F121" s="729"/>
      <c r="G121" s="729"/>
      <c r="H121" s="730"/>
    </row>
    <row r="122" spans="1:8" s="664" customFormat="1" ht="53.25" customHeight="1">
      <c r="A122" s="731" t="s">
        <v>171</v>
      </c>
      <c r="B122" s="732"/>
      <c r="C122" s="732"/>
      <c r="D122" s="732"/>
      <c r="E122" s="732"/>
      <c r="F122" s="732"/>
      <c r="G122" s="732"/>
      <c r="H122" s="733"/>
    </row>
    <row r="123" spans="1:8" s="216" customFormat="1">
      <c r="A123" s="645" t="s">
        <v>288</v>
      </c>
      <c r="B123" s="734" t="s">
        <v>69</v>
      </c>
      <c r="C123" s="734"/>
      <c r="D123" s="734"/>
      <c r="E123" s="646" t="s">
        <v>73</v>
      </c>
      <c r="F123" s="646" t="s">
        <v>81</v>
      </c>
      <c r="G123" s="647" t="s">
        <v>82</v>
      </c>
      <c r="H123" s="648" t="s">
        <v>83</v>
      </c>
    </row>
    <row r="124" spans="1:8" s="663" customFormat="1" ht="45" customHeight="1">
      <c r="A124" s="194" t="s">
        <v>345</v>
      </c>
      <c r="B124" s="738" t="s">
        <v>113</v>
      </c>
      <c r="C124" s="738"/>
      <c r="D124" s="738"/>
      <c r="E124" s="195" t="s">
        <v>75</v>
      </c>
      <c r="F124" s="232">
        <v>0.6</v>
      </c>
      <c r="G124" s="207"/>
      <c r="H124" s="197">
        <f>TRUNC(F124*G124,2)</f>
        <v>0</v>
      </c>
    </row>
    <row r="125" spans="1:8">
      <c r="A125" s="724" t="s">
        <v>84</v>
      </c>
      <c r="B125" s="725"/>
      <c r="C125" s="725"/>
      <c r="D125" s="725"/>
      <c r="E125" s="725"/>
      <c r="F125" s="725"/>
      <c r="G125" s="725"/>
      <c r="H125" s="649">
        <f>SUM(H124)</f>
        <v>0</v>
      </c>
    </row>
    <row r="126" spans="1:8">
      <c r="A126" s="645" t="s">
        <v>288</v>
      </c>
      <c r="B126" s="734" t="s">
        <v>85</v>
      </c>
      <c r="C126" s="734"/>
      <c r="D126" s="734"/>
      <c r="E126" s="646" t="s">
        <v>73</v>
      </c>
      <c r="F126" s="646" t="s">
        <v>86</v>
      </c>
      <c r="G126" s="647" t="s">
        <v>82</v>
      </c>
      <c r="H126" s="648" t="s">
        <v>83</v>
      </c>
    </row>
    <row r="127" spans="1:8" s="663" customFormat="1" ht="45" customHeight="1">
      <c r="A127" s="194">
        <v>37401</v>
      </c>
      <c r="B127" s="738" t="s">
        <v>171</v>
      </c>
      <c r="C127" s="738"/>
      <c r="D127" s="738"/>
      <c r="E127" s="195" t="s">
        <v>73</v>
      </c>
      <c r="F127" s="232">
        <v>1</v>
      </c>
      <c r="G127" s="207"/>
      <c r="H127" s="197">
        <f>TRUNC(F127*G127,2)</f>
        <v>0</v>
      </c>
    </row>
    <row r="128" spans="1:8">
      <c r="A128" s="724" t="s">
        <v>87</v>
      </c>
      <c r="B128" s="725"/>
      <c r="C128" s="725"/>
      <c r="D128" s="725"/>
      <c r="E128" s="725"/>
      <c r="F128" s="725"/>
      <c r="G128" s="725"/>
      <c r="H128" s="649">
        <f>SUM(H127)</f>
        <v>0</v>
      </c>
    </row>
    <row r="129" spans="1:8">
      <c r="A129" s="726" t="s">
        <v>88</v>
      </c>
      <c r="B129" s="727"/>
      <c r="C129" s="727"/>
      <c r="D129" s="727"/>
      <c r="E129" s="727"/>
      <c r="F129" s="727"/>
      <c r="G129" s="727"/>
      <c r="H129" s="103">
        <f>H125+H128</f>
        <v>0</v>
      </c>
    </row>
    <row r="130" spans="1:8">
      <c r="A130" s="201"/>
      <c r="B130" s="202"/>
      <c r="C130" s="202"/>
      <c r="D130" s="202"/>
      <c r="E130" s="203"/>
      <c r="F130" s="203"/>
      <c r="G130" s="204"/>
      <c r="H130" s="203"/>
    </row>
    <row r="131" spans="1:8" s="202" customFormat="1">
      <c r="A131" s="728" t="s">
        <v>875</v>
      </c>
      <c r="B131" s="729"/>
      <c r="C131" s="729"/>
      <c r="D131" s="729"/>
      <c r="E131" s="729" t="s">
        <v>701</v>
      </c>
      <c r="F131" s="729"/>
      <c r="G131" s="729"/>
      <c r="H131" s="730"/>
    </row>
    <row r="132" spans="1:8" s="664" customFormat="1" ht="53.25" customHeight="1">
      <c r="A132" s="731" t="s">
        <v>903</v>
      </c>
      <c r="B132" s="732"/>
      <c r="C132" s="732"/>
      <c r="D132" s="732"/>
      <c r="E132" s="732"/>
      <c r="F132" s="732"/>
      <c r="G132" s="732"/>
      <c r="H132" s="733"/>
    </row>
    <row r="133" spans="1:8" s="216" customFormat="1">
      <c r="A133" s="645" t="s">
        <v>288</v>
      </c>
      <c r="B133" s="734" t="s">
        <v>69</v>
      </c>
      <c r="C133" s="734"/>
      <c r="D133" s="734"/>
      <c r="E133" s="646" t="s">
        <v>73</v>
      </c>
      <c r="F133" s="646" t="s">
        <v>81</v>
      </c>
      <c r="G133" s="647" t="s">
        <v>82</v>
      </c>
      <c r="H133" s="648" t="s">
        <v>83</v>
      </c>
    </row>
    <row r="134" spans="1:8" s="663" customFormat="1" ht="45" customHeight="1">
      <c r="A134" s="190">
        <v>88316</v>
      </c>
      <c r="B134" s="735" t="s">
        <v>112</v>
      </c>
      <c r="C134" s="735"/>
      <c r="D134" s="735"/>
      <c r="E134" s="191" t="s">
        <v>75</v>
      </c>
      <c r="F134" s="234">
        <v>0.4</v>
      </c>
      <c r="G134" s="192"/>
      <c r="H134" s="193">
        <f>TRUNC(F134*G134,2)</f>
        <v>0</v>
      </c>
    </row>
    <row r="135" spans="1:8" s="663" customFormat="1" ht="45" customHeight="1">
      <c r="A135" s="198">
        <v>88325</v>
      </c>
      <c r="B135" s="736" t="s">
        <v>899</v>
      </c>
      <c r="C135" s="736"/>
      <c r="D135" s="736"/>
      <c r="E135" s="199" t="s">
        <v>75</v>
      </c>
      <c r="F135" s="233">
        <v>2</v>
      </c>
      <c r="G135" s="206"/>
      <c r="H135" s="200">
        <f>TRUNC(F135*G135,2)</f>
        <v>0</v>
      </c>
    </row>
    <row r="136" spans="1:8">
      <c r="A136" s="724"/>
      <c r="B136" s="725"/>
      <c r="C136" s="725"/>
      <c r="D136" s="725"/>
      <c r="E136" s="725"/>
      <c r="F136" s="725"/>
      <c r="G136" s="725"/>
      <c r="H136" s="649">
        <f>SUM(H134:H135)</f>
        <v>0</v>
      </c>
    </row>
    <row r="137" spans="1:8">
      <c r="A137" s="645" t="s">
        <v>288</v>
      </c>
      <c r="B137" s="734" t="s">
        <v>85</v>
      </c>
      <c r="C137" s="734"/>
      <c r="D137" s="734"/>
      <c r="E137" s="646" t="s">
        <v>73</v>
      </c>
      <c r="F137" s="646" t="s">
        <v>86</v>
      </c>
      <c r="G137" s="647" t="s">
        <v>82</v>
      </c>
      <c r="H137" s="648" t="s">
        <v>83</v>
      </c>
    </row>
    <row r="138" spans="1:8" s="663" customFormat="1" ht="45" customHeight="1">
      <c r="A138" s="217">
        <v>442</v>
      </c>
      <c r="B138" s="737" t="s">
        <v>900</v>
      </c>
      <c r="C138" s="737"/>
      <c r="D138" s="737"/>
      <c r="E138" s="218" t="s">
        <v>73</v>
      </c>
      <c r="F138" s="236">
        <v>4</v>
      </c>
      <c r="G138" s="219"/>
      <c r="H138" s="220">
        <f>TRUNC(F138*G138,2)</f>
        <v>0</v>
      </c>
    </row>
    <row r="139" spans="1:8" s="663" customFormat="1" ht="45" customHeight="1">
      <c r="A139" s="605">
        <v>1186</v>
      </c>
      <c r="B139" s="723" t="s">
        <v>901</v>
      </c>
      <c r="C139" s="723"/>
      <c r="D139" s="723"/>
      <c r="E139" s="606" t="s">
        <v>902</v>
      </c>
      <c r="F139" s="607">
        <v>1</v>
      </c>
      <c r="G139" s="221"/>
      <c r="H139" s="608">
        <f>TRUNC(F139*G139,2)</f>
        <v>0</v>
      </c>
    </row>
    <row r="140" spans="1:8">
      <c r="A140" s="724" t="s">
        <v>87</v>
      </c>
      <c r="B140" s="725"/>
      <c r="C140" s="725"/>
      <c r="D140" s="725"/>
      <c r="E140" s="725"/>
      <c r="F140" s="725"/>
      <c r="G140" s="725"/>
      <c r="H140" s="649">
        <f>SUM(H138:H139)</f>
        <v>0</v>
      </c>
    </row>
    <row r="141" spans="1:8" s="202" customFormat="1">
      <c r="A141" s="726" t="s">
        <v>88</v>
      </c>
      <c r="B141" s="727"/>
      <c r="C141" s="727"/>
      <c r="D141" s="727"/>
      <c r="E141" s="727"/>
      <c r="F141" s="727"/>
      <c r="G141" s="727"/>
      <c r="H141" s="103">
        <f>H136+H140</f>
        <v>0</v>
      </c>
    </row>
    <row r="142" spans="1:8">
      <c r="A142" s="655"/>
      <c r="B142" s="656"/>
      <c r="C142" s="656"/>
      <c r="D142" s="656"/>
      <c r="E142" s="656"/>
      <c r="F142" s="656"/>
      <c r="G142" s="656"/>
      <c r="H142" s="657"/>
    </row>
    <row r="143" spans="1:8">
      <c r="A143" s="728" t="s">
        <v>895</v>
      </c>
      <c r="B143" s="729"/>
      <c r="C143" s="729"/>
      <c r="D143" s="729"/>
      <c r="E143" s="729" t="s">
        <v>700</v>
      </c>
      <c r="F143" s="729"/>
      <c r="G143" s="729"/>
      <c r="H143" s="730"/>
    </row>
    <row r="144" spans="1:8" s="663" customFormat="1" ht="53.25" customHeight="1">
      <c r="A144" s="731" t="s">
        <v>405</v>
      </c>
      <c r="B144" s="732"/>
      <c r="C144" s="732"/>
      <c r="D144" s="732"/>
      <c r="E144" s="732"/>
      <c r="F144" s="732"/>
      <c r="G144" s="732"/>
      <c r="H144" s="733"/>
    </row>
    <row r="145" spans="1:8">
      <c r="A145" s="645" t="s">
        <v>288</v>
      </c>
      <c r="B145" s="734" t="s">
        <v>85</v>
      </c>
      <c r="C145" s="734"/>
      <c r="D145" s="734"/>
      <c r="E145" s="646" t="s">
        <v>73</v>
      </c>
      <c r="F145" s="646" t="s">
        <v>86</v>
      </c>
      <c r="G145" s="647" t="s">
        <v>82</v>
      </c>
      <c r="H145" s="648" t="s">
        <v>83</v>
      </c>
    </row>
    <row r="146" spans="1:8" s="663" customFormat="1" ht="45" customHeight="1">
      <c r="A146" s="190">
        <v>20231</v>
      </c>
      <c r="B146" s="735" t="s">
        <v>311</v>
      </c>
      <c r="C146" s="735"/>
      <c r="D146" s="735"/>
      <c r="E146" s="191" t="s">
        <v>76</v>
      </c>
      <c r="F146" s="234">
        <v>1.5</v>
      </c>
      <c r="G146" s="192"/>
      <c r="H146" s="193">
        <f t="shared" ref="H146:H151" si="1">TRUNC(F146*G146,2)</f>
        <v>0</v>
      </c>
    </row>
    <row r="147" spans="1:8" s="663" customFormat="1" ht="45" customHeight="1">
      <c r="A147" s="194">
        <v>93441</v>
      </c>
      <c r="B147" s="738" t="s">
        <v>406</v>
      </c>
      <c r="C147" s="738"/>
      <c r="D147" s="738"/>
      <c r="E147" s="195" t="s">
        <v>215</v>
      </c>
      <c r="F147" s="232">
        <v>1</v>
      </c>
      <c r="G147" s="207"/>
      <c r="H147" s="197">
        <f t="shared" si="1"/>
        <v>0</v>
      </c>
    </row>
    <row r="148" spans="1:8" s="663" customFormat="1" ht="45" customHeight="1">
      <c r="A148" s="194">
        <v>34353</v>
      </c>
      <c r="B148" s="738" t="s">
        <v>559</v>
      </c>
      <c r="C148" s="738"/>
      <c r="D148" s="738"/>
      <c r="E148" s="195" t="s">
        <v>74</v>
      </c>
      <c r="F148" s="232">
        <v>1</v>
      </c>
      <c r="G148" s="207"/>
      <c r="H148" s="197">
        <f t="shared" si="1"/>
        <v>0</v>
      </c>
    </row>
    <row r="149" spans="1:8" s="663" customFormat="1" ht="45" customHeight="1">
      <c r="A149" s="194">
        <v>86909</v>
      </c>
      <c r="B149" s="738" t="s">
        <v>833</v>
      </c>
      <c r="C149" s="738"/>
      <c r="D149" s="738"/>
      <c r="E149" s="195" t="s">
        <v>73</v>
      </c>
      <c r="F149" s="232">
        <v>1</v>
      </c>
      <c r="G149" s="207"/>
      <c r="H149" s="197">
        <f t="shared" si="1"/>
        <v>0</v>
      </c>
    </row>
    <row r="150" spans="1:8" s="663" customFormat="1" ht="45" customHeight="1">
      <c r="A150" s="194">
        <v>86885</v>
      </c>
      <c r="B150" s="738" t="s">
        <v>908</v>
      </c>
      <c r="C150" s="738"/>
      <c r="D150" s="738"/>
      <c r="E150" s="195" t="s">
        <v>73</v>
      </c>
      <c r="F150" s="232">
        <v>1</v>
      </c>
      <c r="G150" s="207"/>
      <c r="H150" s="197">
        <f t="shared" si="1"/>
        <v>0</v>
      </c>
    </row>
    <row r="151" spans="1:8" s="663" customFormat="1" ht="45" customHeight="1">
      <c r="A151" s="198">
        <v>86935</v>
      </c>
      <c r="B151" s="736" t="s">
        <v>907</v>
      </c>
      <c r="C151" s="736"/>
      <c r="D151" s="736"/>
      <c r="E151" s="199" t="s">
        <v>583</v>
      </c>
      <c r="F151" s="233">
        <v>1</v>
      </c>
      <c r="G151" s="206"/>
      <c r="H151" s="200">
        <f t="shared" si="1"/>
        <v>0</v>
      </c>
    </row>
    <row r="152" spans="1:8">
      <c r="A152" s="724" t="s">
        <v>87</v>
      </c>
      <c r="B152" s="725"/>
      <c r="C152" s="725"/>
      <c r="D152" s="725"/>
      <c r="E152" s="725"/>
      <c r="F152" s="725"/>
      <c r="G152" s="725"/>
      <c r="H152" s="649">
        <f>SUM(H146:H151)</f>
        <v>0</v>
      </c>
    </row>
    <row r="153" spans="1:8" s="202" customFormat="1">
      <c r="A153" s="726" t="s">
        <v>88</v>
      </c>
      <c r="B153" s="727"/>
      <c r="C153" s="727"/>
      <c r="D153" s="727"/>
      <c r="E153" s="727"/>
      <c r="F153" s="727"/>
      <c r="G153" s="727"/>
      <c r="H153" s="103">
        <f>H152</f>
        <v>0</v>
      </c>
    </row>
    <row r="154" spans="1:8" s="216" customFormat="1">
      <c r="A154" s="201"/>
      <c r="B154" s="202"/>
      <c r="C154" s="202"/>
      <c r="D154" s="202"/>
      <c r="E154" s="203"/>
      <c r="F154" s="203"/>
      <c r="G154" s="204"/>
      <c r="H154" s="203"/>
    </row>
    <row r="155" spans="1:8" s="216" customFormat="1">
      <c r="A155" s="728" t="s">
        <v>917</v>
      </c>
      <c r="B155" s="729"/>
      <c r="C155" s="729"/>
      <c r="D155" s="729"/>
      <c r="E155" s="729" t="s">
        <v>703</v>
      </c>
      <c r="F155" s="729"/>
      <c r="G155" s="729"/>
      <c r="H155" s="730"/>
    </row>
    <row r="156" spans="1:8" s="663" customFormat="1" ht="53.25" customHeight="1">
      <c r="A156" s="731" t="s">
        <v>415</v>
      </c>
      <c r="B156" s="732"/>
      <c r="C156" s="732"/>
      <c r="D156" s="732"/>
      <c r="E156" s="732"/>
      <c r="F156" s="732"/>
      <c r="G156" s="732"/>
      <c r="H156" s="733"/>
    </row>
    <row r="157" spans="1:8">
      <c r="A157" s="645" t="s">
        <v>288</v>
      </c>
      <c r="B157" s="734" t="s">
        <v>69</v>
      </c>
      <c r="C157" s="734"/>
      <c r="D157" s="734"/>
      <c r="E157" s="646" t="s">
        <v>73</v>
      </c>
      <c r="F157" s="646" t="s">
        <v>81</v>
      </c>
      <c r="G157" s="647" t="s">
        <v>82</v>
      </c>
      <c r="H157" s="648" t="s">
        <v>83</v>
      </c>
    </row>
    <row r="158" spans="1:8" s="663" customFormat="1" ht="45" customHeight="1">
      <c r="A158" s="194">
        <v>88264</v>
      </c>
      <c r="B158" s="738" t="s">
        <v>312</v>
      </c>
      <c r="C158" s="738"/>
      <c r="D158" s="738"/>
      <c r="E158" s="195" t="s">
        <v>75</v>
      </c>
      <c r="F158" s="232">
        <v>6</v>
      </c>
      <c r="G158" s="207"/>
      <c r="H158" s="197">
        <f>TRUNC(F158*G158,2)</f>
        <v>0</v>
      </c>
    </row>
    <row r="159" spans="1:8" s="663" customFormat="1" ht="45" customHeight="1">
      <c r="A159" s="194">
        <v>88316</v>
      </c>
      <c r="B159" s="738" t="s">
        <v>112</v>
      </c>
      <c r="C159" s="738"/>
      <c r="D159" s="738"/>
      <c r="E159" s="195" t="s">
        <v>75</v>
      </c>
      <c r="F159" s="232">
        <v>6</v>
      </c>
      <c r="G159" s="207"/>
      <c r="H159" s="197">
        <f>TRUNC(F159*G159,2)</f>
        <v>0</v>
      </c>
    </row>
    <row r="160" spans="1:8">
      <c r="A160" s="724" t="s">
        <v>704</v>
      </c>
      <c r="B160" s="725"/>
      <c r="C160" s="725"/>
      <c r="D160" s="725"/>
      <c r="E160" s="725"/>
      <c r="F160" s="725"/>
      <c r="G160" s="725"/>
      <c r="H160" s="649">
        <f>SUM(H158:H159)</f>
        <v>0</v>
      </c>
    </row>
    <row r="161" spans="1:8" s="492" customFormat="1">
      <c r="A161" s="645" t="s">
        <v>288</v>
      </c>
      <c r="B161" s="734" t="s">
        <v>85</v>
      </c>
      <c r="C161" s="734"/>
      <c r="D161" s="734"/>
      <c r="E161" s="646" t="s">
        <v>73</v>
      </c>
      <c r="F161" s="646" t="s">
        <v>86</v>
      </c>
      <c r="G161" s="647" t="s">
        <v>82</v>
      </c>
      <c r="H161" s="648" t="s">
        <v>83</v>
      </c>
    </row>
    <row r="162" spans="1:8" s="663" customFormat="1" ht="69.75" customHeight="1">
      <c r="A162" s="487" t="s">
        <v>710</v>
      </c>
      <c r="B162" s="762" t="s">
        <v>828</v>
      </c>
      <c r="C162" s="762"/>
      <c r="D162" s="762"/>
      <c r="E162" s="488" t="s">
        <v>73</v>
      </c>
      <c r="F162" s="489">
        <v>1</v>
      </c>
      <c r="G162" s="490"/>
      <c r="H162" s="491">
        <f>TRUNC(F162*G162,2)</f>
        <v>0</v>
      </c>
    </row>
    <row r="163" spans="1:8">
      <c r="A163" s="724" t="s">
        <v>87</v>
      </c>
      <c r="B163" s="725"/>
      <c r="C163" s="725"/>
      <c r="D163" s="725"/>
      <c r="E163" s="725"/>
      <c r="F163" s="725"/>
      <c r="G163" s="725"/>
      <c r="H163" s="649">
        <f>SUM(H162:H162)</f>
        <v>0</v>
      </c>
    </row>
    <row r="164" spans="1:8" s="202" customFormat="1">
      <c r="A164" s="726" t="s">
        <v>88</v>
      </c>
      <c r="B164" s="727"/>
      <c r="C164" s="727"/>
      <c r="D164" s="727"/>
      <c r="E164" s="727"/>
      <c r="F164" s="727"/>
      <c r="G164" s="727"/>
      <c r="H164" s="103">
        <f>H160+H163</f>
        <v>0</v>
      </c>
    </row>
    <row r="165" spans="1:8" s="216" customFormat="1">
      <c r="A165" s="201"/>
      <c r="B165" s="202"/>
      <c r="C165" s="202"/>
      <c r="D165" s="202"/>
      <c r="E165" s="203"/>
      <c r="F165" s="203"/>
      <c r="G165" s="204"/>
      <c r="H165" s="203"/>
    </row>
    <row r="166" spans="1:8" s="216" customFormat="1">
      <c r="A166" s="728" t="s">
        <v>918</v>
      </c>
      <c r="B166" s="729"/>
      <c r="C166" s="729"/>
      <c r="D166" s="729"/>
      <c r="E166" s="729" t="s">
        <v>321</v>
      </c>
      <c r="F166" s="729"/>
      <c r="G166" s="729"/>
      <c r="H166" s="730"/>
    </row>
    <row r="167" spans="1:8" s="663" customFormat="1" ht="53.25" customHeight="1">
      <c r="A167" s="731" t="s">
        <v>417</v>
      </c>
      <c r="B167" s="732"/>
      <c r="C167" s="732"/>
      <c r="D167" s="732"/>
      <c r="E167" s="732"/>
      <c r="F167" s="732"/>
      <c r="G167" s="732"/>
      <c r="H167" s="733"/>
    </row>
    <row r="168" spans="1:8">
      <c r="A168" s="645" t="s">
        <v>288</v>
      </c>
      <c r="B168" s="734" t="s">
        <v>69</v>
      </c>
      <c r="C168" s="734"/>
      <c r="D168" s="734"/>
      <c r="E168" s="646" t="s">
        <v>73</v>
      </c>
      <c r="F168" s="646" t="s">
        <v>81</v>
      </c>
      <c r="G168" s="647" t="s">
        <v>82</v>
      </c>
      <c r="H168" s="648" t="s">
        <v>83</v>
      </c>
    </row>
    <row r="169" spans="1:8" s="663" customFormat="1" ht="45" customHeight="1">
      <c r="A169" s="194">
        <v>88264</v>
      </c>
      <c r="B169" s="738" t="s">
        <v>312</v>
      </c>
      <c r="C169" s="738"/>
      <c r="D169" s="738"/>
      <c r="E169" s="195" t="s">
        <v>75</v>
      </c>
      <c r="F169" s="232">
        <v>0.3</v>
      </c>
      <c r="G169" s="207"/>
      <c r="H169" s="197">
        <f>TRUNC(F169*G169,2)</f>
        <v>0</v>
      </c>
    </row>
    <row r="170" spans="1:8" s="663" customFormat="1" ht="45" customHeight="1">
      <c r="A170" s="194">
        <v>88247</v>
      </c>
      <c r="B170" s="738" t="s">
        <v>322</v>
      </c>
      <c r="C170" s="738"/>
      <c r="D170" s="738"/>
      <c r="E170" s="195" t="s">
        <v>75</v>
      </c>
      <c r="F170" s="232">
        <v>0.3</v>
      </c>
      <c r="G170" s="207"/>
      <c r="H170" s="197">
        <f>TRUNC(F170*G170,2)</f>
        <v>0</v>
      </c>
    </row>
    <row r="171" spans="1:8">
      <c r="A171" s="724" t="s">
        <v>84</v>
      </c>
      <c r="B171" s="725"/>
      <c r="C171" s="725"/>
      <c r="D171" s="725"/>
      <c r="E171" s="725"/>
      <c r="F171" s="725"/>
      <c r="G171" s="725"/>
      <c r="H171" s="649">
        <f>SUM(H169:H170)</f>
        <v>0</v>
      </c>
    </row>
    <row r="172" spans="1:8">
      <c r="A172" s="645" t="s">
        <v>288</v>
      </c>
      <c r="B172" s="734" t="s">
        <v>85</v>
      </c>
      <c r="C172" s="734"/>
      <c r="D172" s="734"/>
      <c r="E172" s="646" t="s">
        <v>73</v>
      </c>
      <c r="F172" s="646" t="s">
        <v>86</v>
      </c>
      <c r="G172" s="647" t="s">
        <v>82</v>
      </c>
      <c r="H172" s="648" t="s">
        <v>83</v>
      </c>
    </row>
    <row r="173" spans="1:8" s="663" customFormat="1" ht="45" customHeight="1">
      <c r="A173" s="194">
        <v>1585</v>
      </c>
      <c r="B173" s="738" t="s">
        <v>418</v>
      </c>
      <c r="C173" s="738"/>
      <c r="D173" s="738"/>
      <c r="E173" s="195" t="s">
        <v>76</v>
      </c>
      <c r="F173" s="232">
        <v>1</v>
      </c>
      <c r="G173" s="207"/>
      <c r="H173" s="197">
        <f>TRUNC(F173*G173,2)</f>
        <v>0</v>
      </c>
    </row>
    <row r="174" spans="1:8">
      <c r="A174" s="724" t="s">
        <v>87</v>
      </c>
      <c r="B174" s="725"/>
      <c r="C174" s="725"/>
      <c r="D174" s="725"/>
      <c r="E174" s="725"/>
      <c r="F174" s="725"/>
      <c r="G174" s="725"/>
      <c r="H174" s="649">
        <f>SUM(H173:H173)</f>
        <v>0</v>
      </c>
    </row>
    <row r="175" spans="1:8" s="202" customFormat="1">
      <c r="A175" s="726" t="s">
        <v>88</v>
      </c>
      <c r="B175" s="727"/>
      <c r="C175" s="727"/>
      <c r="D175" s="727"/>
      <c r="E175" s="727"/>
      <c r="F175" s="727"/>
      <c r="G175" s="727"/>
      <c r="H175" s="103">
        <f>SUM(H174,H171)</f>
        <v>0</v>
      </c>
    </row>
    <row r="176" spans="1:8" s="216" customFormat="1">
      <c r="A176" s="201"/>
      <c r="B176" s="202"/>
      <c r="C176" s="202"/>
      <c r="D176" s="202"/>
      <c r="E176" s="203"/>
      <c r="F176" s="203"/>
      <c r="G176" s="204"/>
      <c r="H176" s="203"/>
    </row>
    <row r="177" spans="1:16" s="216" customFormat="1">
      <c r="A177" s="728" t="s">
        <v>922</v>
      </c>
      <c r="B177" s="729"/>
      <c r="C177" s="729"/>
      <c r="D177" s="729"/>
      <c r="E177" s="729" t="s">
        <v>321</v>
      </c>
      <c r="F177" s="729"/>
      <c r="G177" s="729"/>
      <c r="H177" s="730"/>
    </row>
    <row r="178" spans="1:16" s="663" customFormat="1" ht="53.25" customHeight="1">
      <c r="A178" s="731" t="s">
        <v>419</v>
      </c>
      <c r="B178" s="732"/>
      <c r="C178" s="732"/>
      <c r="D178" s="732"/>
      <c r="E178" s="732"/>
      <c r="F178" s="732"/>
      <c r="G178" s="732"/>
      <c r="H178" s="733"/>
    </row>
    <row r="179" spans="1:16">
      <c r="A179" s="645" t="s">
        <v>288</v>
      </c>
      <c r="B179" s="734" t="s">
        <v>69</v>
      </c>
      <c r="C179" s="734"/>
      <c r="D179" s="734"/>
      <c r="E179" s="646" t="s">
        <v>73</v>
      </c>
      <c r="F179" s="646" t="s">
        <v>81</v>
      </c>
      <c r="G179" s="647" t="s">
        <v>82</v>
      </c>
      <c r="H179" s="648" t="s">
        <v>83</v>
      </c>
    </row>
    <row r="180" spans="1:16" s="663" customFormat="1" ht="45" customHeight="1">
      <c r="A180" s="194">
        <v>88264</v>
      </c>
      <c r="B180" s="738" t="s">
        <v>312</v>
      </c>
      <c r="C180" s="738"/>
      <c r="D180" s="738"/>
      <c r="E180" s="195" t="s">
        <v>75</v>
      </c>
      <c r="F180" s="232">
        <v>0.3</v>
      </c>
      <c r="G180" s="207"/>
      <c r="H180" s="197">
        <f>TRUNC(F180*G180,2)</f>
        <v>0</v>
      </c>
    </row>
    <row r="181" spans="1:16" s="663" customFormat="1" ht="45" customHeight="1">
      <c r="A181" s="194">
        <v>88247</v>
      </c>
      <c r="B181" s="738" t="s">
        <v>322</v>
      </c>
      <c r="C181" s="738"/>
      <c r="D181" s="738"/>
      <c r="E181" s="195" t="s">
        <v>75</v>
      </c>
      <c r="F181" s="232">
        <v>0.3</v>
      </c>
      <c r="G181" s="207"/>
      <c r="H181" s="197">
        <f>TRUNC(F181*G181,2)</f>
        <v>0</v>
      </c>
    </row>
    <row r="182" spans="1:16">
      <c r="A182" s="724" t="s">
        <v>84</v>
      </c>
      <c r="B182" s="725"/>
      <c r="C182" s="725"/>
      <c r="D182" s="725"/>
      <c r="E182" s="725"/>
      <c r="F182" s="725"/>
      <c r="G182" s="725"/>
      <c r="H182" s="649">
        <f>SUM(H180:H181)</f>
        <v>0</v>
      </c>
    </row>
    <row r="183" spans="1:16" s="231" customFormat="1">
      <c r="A183" s="645" t="s">
        <v>288</v>
      </c>
      <c r="B183" s="734" t="s">
        <v>85</v>
      </c>
      <c r="C183" s="734"/>
      <c r="D183" s="734"/>
      <c r="E183" s="646" t="s">
        <v>73</v>
      </c>
      <c r="F183" s="646" t="s">
        <v>86</v>
      </c>
      <c r="G183" s="647" t="s">
        <v>82</v>
      </c>
      <c r="H183" s="648" t="s">
        <v>83</v>
      </c>
      <c r="I183" s="689"/>
      <c r="J183" s="690"/>
      <c r="K183" s="690"/>
      <c r="L183" s="690"/>
    </row>
    <row r="184" spans="1:16" s="663" customFormat="1" ht="45" customHeight="1">
      <c r="A184" s="487" t="s">
        <v>829</v>
      </c>
      <c r="B184" s="762" t="s">
        <v>420</v>
      </c>
      <c r="C184" s="762"/>
      <c r="D184" s="762"/>
      <c r="E184" s="488" t="s">
        <v>76</v>
      </c>
      <c r="F184" s="489">
        <v>1</v>
      </c>
      <c r="G184" s="490"/>
      <c r="H184" s="491">
        <f>TRUNC(F184*G184,2)</f>
        <v>0</v>
      </c>
    </row>
    <row r="185" spans="1:16">
      <c r="A185" s="724" t="s">
        <v>87</v>
      </c>
      <c r="B185" s="725"/>
      <c r="C185" s="725"/>
      <c r="D185" s="725"/>
      <c r="E185" s="725"/>
      <c r="F185" s="725"/>
      <c r="G185" s="725"/>
      <c r="H185" s="649">
        <f>SUM(H184:H184)</f>
        <v>0</v>
      </c>
    </row>
    <row r="186" spans="1:16" s="202" customFormat="1">
      <c r="A186" s="726" t="s">
        <v>88</v>
      </c>
      <c r="B186" s="727"/>
      <c r="C186" s="727"/>
      <c r="D186" s="727"/>
      <c r="E186" s="727"/>
      <c r="F186" s="727"/>
      <c r="G186" s="727"/>
      <c r="H186" s="103">
        <f>SUM(H185,H182)</f>
        <v>0</v>
      </c>
    </row>
    <row r="187" spans="1:16">
      <c r="A187" s="201"/>
      <c r="B187" s="202"/>
      <c r="C187" s="202"/>
      <c r="D187" s="202"/>
      <c r="E187" s="203"/>
      <c r="F187" s="203"/>
      <c r="G187" s="204"/>
      <c r="H187" s="203"/>
    </row>
    <row r="188" spans="1:16">
      <c r="A188" s="728" t="s">
        <v>925</v>
      </c>
      <c r="B188" s="729"/>
      <c r="C188" s="729"/>
      <c r="D188" s="729"/>
      <c r="E188" s="729" t="s">
        <v>321</v>
      </c>
      <c r="F188" s="729"/>
      <c r="G188" s="729"/>
      <c r="H188" s="730"/>
    </row>
    <row r="189" spans="1:16" s="663" customFormat="1" ht="53.25" customHeight="1">
      <c r="A189" s="731" t="s">
        <v>412</v>
      </c>
      <c r="B189" s="732"/>
      <c r="C189" s="732"/>
      <c r="D189" s="732"/>
      <c r="E189" s="732"/>
      <c r="F189" s="732"/>
      <c r="G189" s="732"/>
      <c r="H189" s="733"/>
      <c r="I189" s="672"/>
      <c r="J189" s="672"/>
      <c r="K189" s="672"/>
      <c r="L189" s="672"/>
      <c r="M189" s="672"/>
      <c r="N189" s="672"/>
      <c r="O189" s="672"/>
      <c r="P189" s="673"/>
    </row>
    <row r="190" spans="1:16">
      <c r="A190" s="645" t="s">
        <v>288</v>
      </c>
      <c r="B190" s="734" t="s">
        <v>69</v>
      </c>
      <c r="C190" s="734"/>
      <c r="D190" s="734"/>
      <c r="E190" s="646" t="s">
        <v>73</v>
      </c>
      <c r="F190" s="646" t="s">
        <v>81</v>
      </c>
      <c r="G190" s="647" t="s">
        <v>82</v>
      </c>
      <c r="H190" s="648" t="s">
        <v>83</v>
      </c>
      <c r="I190" s="201"/>
      <c r="J190" s="202"/>
      <c r="K190" s="202"/>
      <c r="L190" s="202"/>
      <c r="M190" s="203"/>
      <c r="N190" s="203"/>
      <c r="O190" s="204"/>
      <c r="P190" s="203"/>
    </row>
    <row r="191" spans="1:16" s="663" customFormat="1" ht="45" customHeight="1">
      <c r="A191" s="194">
        <v>88264</v>
      </c>
      <c r="B191" s="738" t="s">
        <v>312</v>
      </c>
      <c r="C191" s="738"/>
      <c r="D191" s="738"/>
      <c r="E191" s="195" t="s">
        <v>75</v>
      </c>
      <c r="F191" s="232">
        <v>0.3</v>
      </c>
      <c r="G191" s="207"/>
      <c r="H191" s="197">
        <f>TRUNC(F191*G191,2)</f>
        <v>0</v>
      </c>
      <c r="I191" s="668"/>
      <c r="J191" s="669"/>
      <c r="K191" s="669"/>
      <c r="L191" s="669"/>
      <c r="M191" s="669"/>
      <c r="N191" s="669"/>
      <c r="O191" s="669"/>
      <c r="P191" s="670"/>
    </row>
    <row r="192" spans="1:16" s="663" customFormat="1" ht="45" customHeight="1">
      <c r="A192" s="194">
        <v>88247</v>
      </c>
      <c r="B192" s="738" t="s">
        <v>322</v>
      </c>
      <c r="C192" s="738"/>
      <c r="D192" s="738"/>
      <c r="E192" s="195" t="s">
        <v>75</v>
      </c>
      <c r="F192" s="232">
        <v>0.3</v>
      </c>
      <c r="G192" s="207"/>
      <c r="H192" s="197">
        <f>TRUNC(F192*G192,2)</f>
        <v>0</v>
      </c>
      <c r="I192" s="668"/>
      <c r="J192" s="669"/>
      <c r="K192" s="669"/>
      <c r="L192" s="669"/>
      <c r="M192" s="669"/>
      <c r="N192" s="669"/>
      <c r="O192" s="669"/>
      <c r="P192" s="670"/>
    </row>
    <row r="193" spans="1:20" ht="18.75">
      <c r="A193" s="724" t="s">
        <v>84</v>
      </c>
      <c r="B193" s="725"/>
      <c r="C193" s="725"/>
      <c r="D193" s="725"/>
      <c r="E193" s="725"/>
      <c r="F193" s="725"/>
      <c r="G193" s="725"/>
      <c r="H193" s="649">
        <f>SUM(H191:H192)</f>
        <v>0</v>
      </c>
      <c r="I193" s="530"/>
      <c r="J193" s="531"/>
      <c r="K193" s="531"/>
      <c r="L193" s="531"/>
      <c r="M193" s="531"/>
      <c r="N193" s="531"/>
      <c r="O193" s="531"/>
      <c r="P193" s="532"/>
    </row>
    <row r="194" spans="1:20" s="231" customFormat="1" ht="18.75">
      <c r="A194" s="645" t="s">
        <v>288</v>
      </c>
      <c r="B194" s="734" t="s">
        <v>85</v>
      </c>
      <c r="C194" s="734"/>
      <c r="D194" s="734"/>
      <c r="E194" s="646" t="s">
        <v>73</v>
      </c>
      <c r="F194" s="646" t="s">
        <v>86</v>
      </c>
      <c r="G194" s="647" t="s">
        <v>82</v>
      </c>
      <c r="H194" s="648" t="s">
        <v>83</v>
      </c>
      <c r="I194" s="530"/>
      <c r="J194" s="531"/>
      <c r="K194" s="531"/>
      <c r="L194" s="531"/>
      <c r="M194" s="531"/>
      <c r="N194" s="531"/>
      <c r="O194" s="531"/>
      <c r="P194" s="532"/>
      <c r="Q194" s="689"/>
      <c r="R194" s="690"/>
      <c r="S194" s="690"/>
      <c r="T194" s="690"/>
    </row>
    <row r="195" spans="1:20" s="663" customFormat="1" ht="45" customHeight="1">
      <c r="A195" s="641">
        <v>39606</v>
      </c>
      <c r="B195" s="755" t="s">
        <v>909</v>
      </c>
      <c r="C195" s="755"/>
      <c r="D195" s="755"/>
      <c r="E195" s="642" t="s">
        <v>73</v>
      </c>
      <c r="F195" s="643">
        <v>1</v>
      </c>
      <c r="G195" s="224"/>
      <c r="H195" s="644">
        <f>TRUNC(F195*G195,2)</f>
        <v>0</v>
      </c>
      <c r="I195" s="668"/>
      <c r="J195" s="669"/>
      <c r="K195" s="669"/>
      <c r="L195" s="669"/>
      <c r="M195" s="669"/>
      <c r="N195" s="669"/>
      <c r="O195" s="669"/>
      <c r="P195" s="670"/>
    </row>
    <row r="196" spans="1:20">
      <c r="A196" s="724" t="s">
        <v>87</v>
      </c>
      <c r="B196" s="725"/>
      <c r="C196" s="725"/>
      <c r="D196" s="725"/>
      <c r="E196" s="725"/>
      <c r="F196" s="725"/>
      <c r="G196" s="725"/>
      <c r="H196" s="649">
        <f>SUM(H195)</f>
        <v>0</v>
      </c>
      <c r="I196" s="201"/>
      <c r="J196" s="202"/>
      <c r="K196" s="202"/>
      <c r="L196" s="202"/>
      <c r="M196" s="203"/>
      <c r="N196" s="203"/>
      <c r="O196" s="204"/>
      <c r="P196" s="203"/>
    </row>
    <row r="197" spans="1:20" s="202" customFormat="1">
      <c r="A197" s="726" t="s">
        <v>88</v>
      </c>
      <c r="B197" s="727"/>
      <c r="C197" s="727"/>
      <c r="D197" s="727"/>
      <c r="E197" s="727"/>
      <c r="F197" s="727"/>
      <c r="G197" s="727"/>
      <c r="H197" s="103">
        <f>H193+H196</f>
        <v>0</v>
      </c>
      <c r="I197" s="201"/>
      <c r="M197" s="203"/>
      <c r="N197" s="203"/>
      <c r="O197" s="204"/>
      <c r="P197" s="203"/>
    </row>
    <row r="198" spans="1:20">
      <c r="E198" s="182"/>
      <c r="F198" s="182"/>
      <c r="G198" s="182"/>
      <c r="H198" s="182"/>
      <c r="I198" s="201"/>
      <c r="J198" s="202"/>
      <c r="K198" s="202"/>
      <c r="L198" s="202"/>
      <c r="M198" s="203"/>
      <c r="N198" s="203"/>
      <c r="O198" s="204"/>
      <c r="P198" s="203"/>
    </row>
    <row r="199" spans="1:20">
      <c r="A199" s="728" t="s">
        <v>935</v>
      </c>
      <c r="B199" s="729"/>
      <c r="C199" s="729"/>
      <c r="D199" s="729"/>
      <c r="E199" s="729" t="s">
        <v>321</v>
      </c>
      <c r="F199" s="729"/>
      <c r="G199" s="729"/>
      <c r="H199" s="730"/>
    </row>
    <row r="200" spans="1:20" s="663" customFormat="1" ht="53.25" customHeight="1">
      <c r="A200" s="731" t="s">
        <v>413</v>
      </c>
      <c r="B200" s="732"/>
      <c r="C200" s="732"/>
      <c r="D200" s="732"/>
      <c r="E200" s="732"/>
      <c r="F200" s="732"/>
      <c r="G200" s="732"/>
      <c r="H200" s="733"/>
    </row>
    <row r="201" spans="1:20">
      <c r="A201" s="645" t="s">
        <v>288</v>
      </c>
      <c r="B201" s="734" t="s">
        <v>69</v>
      </c>
      <c r="C201" s="734"/>
      <c r="D201" s="734"/>
      <c r="E201" s="646" t="s">
        <v>73</v>
      </c>
      <c r="F201" s="646" t="s">
        <v>81</v>
      </c>
      <c r="G201" s="647" t="s">
        <v>82</v>
      </c>
      <c r="H201" s="648" t="s">
        <v>83</v>
      </c>
    </row>
    <row r="202" spans="1:20" s="663" customFormat="1" ht="45" customHeight="1">
      <c r="A202" s="194">
        <v>88264</v>
      </c>
      <c r="B202" s="738" t="s">
        <v>312</v>
      </c>
      <c r="C202" s="738"/>
      <c r="D202" s="738"/>
      <c r="E202" s="195" t="s">
        <v>75</v>
      </c>
      <c r="F202" s="232">
        <v>0.3</v>
      </c>
      <c r="G202" s="207"/>
      <c r="H202" s="197">
        <f>TRUNC(F202*G202,2)</f>
        <v>0</v>
      </c>
    </row>
    <row r="203" spans="1:20" s="663" customFormat="1" ht="45" customHeight="1">
      <c r="A203" s="194">
        <v>88247</v>
      </c>
      <c r="B203" s="738" t="s">
        <v>322</v>
      </c>
      <c r="C203" s="738"/>
      <c r="D203" s="738"/>
      <c r="E203" s="195" t="s">
        <v>75</v>
      </c>
      <c r="F203" s="232">
        <v>0.3</v>
      </c>
      <c r="G203" s="207"/>
      <c r="H203" s="197">
        <f>TRUNC(F203*G203,2)</f>
        <v>0</v>
      </c>
    </row>
    <row r="204" spans="1:20">
      <c r="A204" s="724" t="s">
        <v>84</v>
      </c>
      <c r="B204" s="725"/>
      <c r="C204" s="725"/>
      <c r="D204" s="725"/>
      <c r="E204" s="725"/>
      <c r="F204" s="725"/>
      <c r="G204" s="725"/>
      <c r="H204" s="649">
        <f>SUM(H202:H203)</f>
        <v>0</v>
      </c>
    </row>
    <row r="205" spans="1:20" s="231" customFormat="1">
      <c r="A205" s="645" t="s">
        <v>288</v>
      </c>
      <c r="B205" s="734" t="s">
        <v>85</v>
      </c>
      <c r="C205" s="734"/>
      <c r="D205" s="734"/>
      <c r="E205" s="646" t="s">
        <v>73</v>
      </c>
      <c r="F205" s="646" t="s">
        <v>86</v>
      </c>
      <c r="G205" s="647" t="s">
        <v>82</v>
      </c>
      <c r="H205" s="648" t="s">
        <v>83</v>
      </c>
      <c r="I205" s="689"/>
      <c r="J205" s="690"/>
      <c r="K205" s="690"/>
      <c r="L205" s="690"/>
    </row>
    <row r="206" spans="1:20" s="663" customFormat="1" ht="45" customHeight="1">
      <c r="A206" s="641">
        <v>39607</v>
      </c>
      <c r="B206" s="755" t="s">
        <v>910</v>
      </c>
      <c r="C206" s="755"/>
      <c r="D206" s="755"/>
      <c r="E206" s="642" t="s">
        <v>73</v>
      </c>
      <c r="F206" s="643">
        <v>1</v>
      </c>
      <c r="G206" s="224"/>
      <c r="H206" s="644">
        <f>TRUNC(F206*G206,2)</f>
        <v>0</v>
      </c>
    </row>
    <row r="207" spans="1:20">
      <c r="A207" s="724" t="s">
        <v>87</v>
      </c>
      <c r="B207" s="725"/>
      <c r="C207" s="725"/>
      <c r="D207" s="725"/>
      <c r="E207" s="725"/>
      <c r="F207" s="725"/>
      <c r="G207" s="725"/>
      <c r="H207" s="649">
        <f>SUM(H206)</f>
        <v>0</v>
      </c>
    </row>
    <row r="208" spans="1:20" s="202" customFormat="1">
      <c r="A208" s="726" t="s">
        <v>88</v>
      </c>
      <c r="B208" s="727"/>
      <c r="C208" s="727"/>
      <c r="D208" s="727"/>
      <c r="E208" s="727"/>
      <c r="F208" s="727"/>
      <c r="G208" s="727"/>
      <c r="H208" s="103">
        <f>H204+H207</f>
        <v>0</v>
      </c>
    </row>
    <row r="209" spans="1:12">
      <c r="A209" s="202"/>
      <c r="B209" s="202"/>
      <c r="C209" s="202"/>
      <c r="D209" s="202"/>
      <c r="E209" s="208"/>
      <c r="F209" s="208"/>
      <c r="G209" s="470"/>
      <c r="H209" s="208"/>
    </row>
    <row r="210" spans="1:12">
      <c r="A210" s="728" t="s">
        <v>1002</v>
      </c>
      <c r="B210" s="729"/>
      <c r="C210" s="729"/>
      <c r="D210" s="729"/>
      <c r="E210" s="729" t="s">
        <v>321</v>
      </c>
      <c r="F210" s="729"/>
      <c r="G210" s="729"/>
      <c r="H210" s="730"/>
    </row>
    <row r="211" spans="1:12" s="663" customFormat="1" ht="53.25" customHeight="1">
      <c r="A211" s="731" t="s">
        <v>911</v>
      </c>
      <c r="B211" s="732"/>
      <c r="C211" s="732"/>
      <c r="D211" s="732"/>
      <c r="E211" s="732"/>
      <c r="F211" s="732"/>
      <c r="G211" s="732"/>
      <c r="H211" s="733"/>
    </row>
    <row r="212" spans="1:12">
      <c r="A212" s="645" t="s">
        <v>288</v>
      </c>
      <c r="B212" s="734" t="s">
        <v>69</v>
      </c>
      <c r="C212" s="734"/>
      <c r="D212" s="734"/>
      <c r="E212" s="646" t="s">
        <v>73</v>
      </c>
      <c r="F212" s="646" t="s">
        <v>81</v>
      </c>
      <c r="G212" s="647" t="s">
        <v>82</v>
      </c>
      <c r="H212" s="648" t="s">
        <v>83</v>
      </c>
    </row>
    <row r="213" spans="1:12" s="663" customFormat="1" ht="45" customHeight="1">
      <c r="A213" s="194">
        <v>88264</v>
      </c>
      <c r="B213" s="738" t="s">
        <v>312</v>
      </c>
      <c r="C213" s="738"/>
      <c r="D213" s="738"/>
      <c r="E213" s="195" t="s">
        <v>75</v>
      </c>
      <c r="F213" s="232">
        <v>0.1</v>
      </c>
      <c r="G213" s="207"/>
      <c r="H213" s="197">
        <f>TRUNC(F213*G213,2)</f>
        <v>0</v>
      </c>
    </row>
    <row r="214" spans="1:12" s="663" customFormat="1" ht="45" customHeight="1">
      <c r="A214" s="194">
        <v>88247</v>
      </c>
      <c r="B214" s="738" t="s">
        <v>322</v>
      </c>
      <c r="C214" s="738"/>
      <c r="D214" s="738"/>
      <c r="E214" s="195" t="s">
        <v>75</v>
      </c>
      <c r="F214" s="232">
        <v>0.1</v>
      </c>
      <c r="G214" s="207"/>
      <c r="H214" s="197">
        <f>TRUNC(F214*G214,2)</f>
        <v>0</v>
      </c>
    </row>
    <row r="215" spans="1:12">
      <c r="A215" s="724" t="s">
        <v>84</v>
      </c>
      <c r="B215" s="725"/>
      <c r="C215" s="725"/>
      <c r="D215" s="725"/>
      <c r="E215" s="725"/>
      <c r="F215" s="725"/>
      <c r="G215" s="725"/>
      <c r="H215" s="649">
        <f>SUM(H213:H214)</f>
        <v>0</v>
      </c>
    </row>
    <row r="216" spans="1:12" s="231" customFormat="1">
      <c r="A216" s="645" t="s">
        <v>288</v>
      </c>
      <c r="B216" s="734" t="s">
        <v>85</v>
      </c>
      <c r="C216" s="734"/>
      <c r="D216" s="734"/>
      <c r="E216" s="646" t="s">
        <v>73</v>
      </c>
      <c r="F216" s="646" t="s">
        <v>86</v>
      </c>
      <c r="G216" s="647" t="s">
        <v>82</v>
      </c>
      <c r="H216" s="648" t="s">
        <v>83</v>
      </c>
      <c r="I216" s="689"/>
      <c r="J216" s="690"/>
      <c r="K216" s="690"/>
      <c r="L216" s="690"/>
    </row>
    <row r="217" spans="1:12" s="663" customFormat="1" ht="45" customHeight="1">
      <c r="A217" s="641">
        <v>408</v>
      </c>
      <c r="B217" s="755" t="s">
        <v>911</v>
      </c>
      <c r="C217" s="755"/>
      <c r="D217" s="755"/>
      <c r="E217" s="642" t="s">
        <v>73</v>
      </c>
      <c r="F217" s="643">
        <v>1</v>
      </c>
      <c r="G217" s="224"/>
      <c r="H217" s="644">
        <f>TRUNC(F217*G217,2)</f>
        <v>0</v>
      </c>
    </row>
    <row r="218" spans="1:12">
      <c r="A218" s="724" t="s">
        <v>87</v>
      </c>
      <c r="B218" s="725"/>
      <c r="C218" s="725"/>
      <c r="D218" s="725"/>
      <c r="E218" s="725"/>
      <c r="F218" s="725"/>
      <c r="G218" s="725"/>
      <c r="H218" s="649">
        <f>SUM(H217)</f>
        <v>0</v>
      </c>
    </row>
    <row r="219" spans="1:12" s="202" customFormat="1">
      <c r="A219" s="726" t="s">
        <v>88</v>
      </c>
      <c r="B219" s="727"/>
      <c r="C219" s="727"/>
      <c r="D219" s="727"/>
      <c r="E219" s="727"/>
      <c r="F219" s="727"/>
      <c r="G219" s="727"/>
      <c r="H219" s="103">
        <f>H215+H218</f>
        <v>0</v>
      </c>
    </row>
    <row r="220" spans="1:12" s="216" customFormat="1"/>
    <row r="221" spans="1:12" s="216" customFormat="1">
      <c r="A221" s="728" t="s">
        <v>1004</v>
      </c>
      <c r="B221" s="729"/>
      <c r="C221" s="729"/>
      <c r="D221" s="729"/>
      <c r="E221" s="729" t="s">
        <v>321</v>
      </c>
      <c r="F221" s="729"/>
      <c r="G221" s="729"/>
      <c r="H221" s="730"/>
    </row>
    <row r="222" spans="1:12" s="663" customFormat="1" ht="53.25" customHeight="1">
      <c r="A222" s="731" t="s">
        <v>416</v>
      </c>
      <c r="B222" s="732"/>
      <c r="C222" s="732"/>
      <c r="D222" s="732"/>
      <c r="E222" s="732"/>
      <c r="F222" s="732"/>
      <c r="G222" s="732"/>
      <c r="H222" s="733"/>
    </row>
    <row r="223" spans="1:12">
      <c r="A223" s="645" t="s">
        <v>288</v>
      </c>
      <c r="B223" s="734" t="s">
        <v>69</v>
      </c>
      <c r="C223" s="734"/>
      <c r="D223" s="734"/>
      <c r="E223" s="646" t="s">
        <v>73</v>
      </c>
      <c r="F223" s="646" t="s">
        <v>81</v>
      </c>
      <c r="G223" s="647" t="s">
        <v>82</v>
      </c>
      <c r="H223" s="648" t="s">
        <v>83</v>
      </c>
    </row>
    <row r="224" spans="1:12" s="663" customFormat="1" ht="45" customHeight="1">
      <c r="A224" s="194">
        <v>88264</v>
      </c>
      <c r="B224" s="738" t="s">
        <v>312</v>
      </c>
      <c r="C224" s="738"/>
      <c r="D224" s="738"/>
      <c r="E224" s="195" t="s">
        <v>75</v>
      </c>
      <c r="F224" s="232">
        <v>0.1062</v>
      </c>
      <c r="G224" s="207"/>
      <c r="H224" s="197">
        <f>TRUNC(F224*G224,2)</f>
        <v>0</v>
      </c>
    </row>
    <row r="225" spans="1:8" s="663" customFormat="1" ht="45" customHeight="1">
      <c r="A225" s="194">
        <v>88247</v>
      </c>
      <c r="B225" s="738" t="s">
        <v>322</v>
      </c>
      <c r="C225" s="738"/>
      <c r="D225" s="738"/>
      <c r="E225" s="195" t="s">
        <v>75</v>
      </c>
      <c r="F225" s="232">
        <v>0.1062</v>
      </c>
      <c r="G225" s="207"/>
      <c r="H225" s="197">
        <f>TRUNC(F225*G225,2)</f>
        <v>0</v>
      </c>
    </row>
    <row r="226" spans="1:8">
      <c r="A226" s="724" t="s">
        <v>84</v>
      </c>
      <c r="B226" s="725"/>
      <c r="C226" s="725"/>
      <c r="D226" s="725"/>
      <c r="E226" s="725"/>
      <c r="F226" s="725"/>
      <c r="G226" s="725"/>
      <c r="H226" s="649">
        <f>SUM(H224:H225)</f>
        <v>0</v>
      </c>
    </row>
    <row r="227" spans="1:8">
      <c r="A227" s="645" t="s">
        <v>288</v>
      </c>
      <c r="B227" s="734" t="s">
        <v>85</v>
      </c>
      <c r="C227" s="734"/>
      <c r="D227" s="734"/>
      <c r="E227" s="646" t="s">
        <v>73</v>
      </c>
      <c r="F227" s="646" t="s">
        <v>86</v>
      </c>
      <c r="G227" s="647" t="s">
        <v>82</v>
      </c>
      <c r="H227" s="648" t="s">
        <v>83</v>
      </c>
    </row>
    <row r="228" spans="1:8" s="663" customFormat="1" ht="45" customHeight="1">
      <c r="A228" s="194">
        <v>39601</v>
      </c>
      <c r="B228" s="738" t="s">
        <v>323</v>
      </c>
      <c r="C228" s="738"/>
      <c r="D228" s="738"/>
      <c r="E228" s="195" t="s">
        <v>76</v>
      </c>
      <c r="F228" s="232">
        <v>1</v>
      </c>
      <c r="G228" s="207"/>
      <c r="H228" s="197">
        <f>TRUNC(F228*G228,2)</f>
        <v>0</v>
      </c>
    </row>
    <row r="229" spans="1:8">
      <c r="A229" s="724" t="s">
        <v>87</v>
      </c>
      <c r="B229" s="725"/>
      <c r="C229" s="725"/>
      <c r="D229" s="725"/>
      <c r="E229" s="725"/>
      <c r="F229" s="725"/>
      <c r="G229" s="725"/>
      <c r="H229" s="649">
        <f>SUM(H228:H228)</f>
        <v>0</v>
      </c>
    </row>
    <row r="230" spans="1:8" s="202" customFormat="1">
      <c r="A230" s="726" t="s">
        <v>88</v>
      </c>
      <c r="B230" s="727"/>
      <c r="C230" s="727"/>
      <c r="D230" s="727"/>
      <c r="E230" s="727"/>
      <c r="F230" s="727"/>
      <c r="G230" s="727"/>
      <c r="H230" s="103">
        <f>SUM(H229,H226)</f>
        <v>0</v>
      </c>
    </row>
    <row r="231" spans="1:8" s="231" customFormat="1"/>
    <row r="232" spans="1:8" s="231" customFormat="1">
      <c r="A232" s="728" t="s">
        <v>1006</v>
      </c>
      <c r="B232" s="729"/>
      <c r="C232" s="729"/>
      <c r="D232" s="729"/>
      <c r="E232" s="729" t="s">
        <v>700</v>
      </c>
      <c r="F232" s="729"/>
      <c r="G232" s="729"/>
      <c r="H232" s="730"/>
    </row>
    <row r="233" spans="1:8" s="667" customFormat="1" ht="53.25" customHeight="1">
      <c r="A233" s="731" t="s">
        <v>425</v>
      </c>
      <c r="B233" s="732"/>
      <c r="C233" s="732"/>
      <c r="D233" s="732"/>
      <c r="E233" s="732"/>
      <c r="F233" s="732"/>
      <c r="G233" s="732"/>
      <c r="H233" s="733"/>
    </row>
    <row r="234" spans="1:8" s="231" customFormat="1">
      <c r="A234" s="652" t="s">
        <v>288</v>
      </c>
      <c r="B234" s="747" t="s">
        <v>69</v>
      </c>
      <c r="C234" s="747"/>
      <c r="D234" s="747"/>
      <c r="E234" s="647" t="s">
        <v>73</v>
      </c>
      <c r="F234" s="647" t="s">
        <v>81</v>
      </c>
      <c r="G234" s="647" t="s">
        <v>82</v>
      </c>
      <c r="H234" s="653" t="s">
        <v>83</v>
      </c>
    </row>
    <row r="235" spans="1:8" s="667" customFormat="1" ht="45" customHeight="1">
      <c r="A235" s="599">
        <v>88248</v>
      </c>
      <c r="B235" s="743" t="s">
        <v>244</v>
      </c>
      <c r="C235" s="743"/>
      <c r="D235" s="743"/>
      <c r="E235" s="352" t="s">
        <v>75</v>
      </c>
      <c r="F235" s="473">
        <v>3.5</v>
      </c>
      <c r="G235" s="207"/>
      <c r="H235" s="474">
        <f>TRUNC(F235*G235,2)</f>
        <v>0</v>
      </c>
    </row>
    <row r="236" spans="1:8" s="667" customFormat="1" ht="45" customHeight="1">
      <c r="A236" s="599">
        <v>88267</v>
      </c>
      <c r="B236" s="743" t="s">
        <v>114</v>
      </c>
      <c r="C236" s="743"/>
      <c r="D236" s="743"/>
      <c r="E236" s="352" t="s">
        <v>75</v>
      </c>
      <c r="F236" s="473">
        <v>3.5</v>
      </c>
      <c r="G236" s="207"/>
      <c r="H236" s="474">
        <f>TRUNC(F236*G236,2)</f>
        <v>0</v>
      </c>
    </row>
    <row r="237" spans="1:8" s="231" customFormat="1">
      <c r="A237" s="741" t="s">
        <v>84</v>
      </c>
      <c r="B237" s="742"/>
      <c r="C237" s="742"/>
      <c r="D237" s="742"/>
      <c r="E237" s="742"/>
      <c r="F237" s="742"/>
      <c r="G237" s="742"/>
      <c r="H237" s="654">
        <f>SUM(H235:H236)</f>
        <v>0</v>
      </c>
    </row>
    <row r="238" spans="1:8" s="231" customFormat="1">
      <c r="A238" s="652" t="s">
        <v>288</v>
      </c>
      <c r="B238" s="747" t="s">
        <v>85</v>
      </c>
      <c r="C238" s="747"/>
      <c r="D238" s="747"/>
      <c r="E238" s="647" t="s">
        <v>73</v>
      </c>
      <c r="F238" s="647" t="s">
        <v>86</v>
      </c>
      <c r="G238" s="647" t="s">
        <v>82</v>
      </c>
      <c r="H238" s="653" t="s">
        <v>83</v>
      </c>
    </row>
    <row r="239" spans="1:8" s="667" customFormat="1" ht="45" customHeight="1">
      <c r="A239" s="599">
        <v>34640</v>
      </c>
      <c r="B239" s="743" t="s">
        <v>425</v>
      </c>
      <c r="C239" s="743"/>
      <c r="D239" s="743"/>
      <c r="E239" s="352" t="s">
        <v>426</v>
      </c>
      <c r="F239" s="473">
        <v>1</v>
      </c>
      <c r="G239" s="207"/>
      <c r="H239" s="474">
        <f>TRUNC(F239*G239,2)</f>
        <v>0</v>
      </c>
    </row>
    <row r="240" spans="1:8" s="667" customFormat="1" ht="45" customHeight="1">
      <c r="A240" s="599">
        <v>11830</v>
      </c>
      <c r="B240" s="743" t="s">
        <v>1035</v>
      </c>
      <c r="C240" s="743"/>
      <c r="D240" s="743"/>
      <c r="E240" s="352" t="s">
        <v>426</v>
      </c>
      <c r="F240" s="473">
        <v>1</v>
      </c>
      <c r="G240" s="207"/>
      <c r="H240" s="474">
        <f>TRUNC(F240*G240,2)</f>
        <v>0</v>
      </c>
    </row>
    <row r="241" spans="1:8" s="216" customFormat="1">
      <c r="A241" s="741" t="s">
        <v>87</v>
      </c>
      <c r="B241" s="742"/>
      <c r="C241" s="742"/>
      <c r="D241" s="742"/>
      <c r="E241" s="742"/>
      <c r="F241" s="742"/>
      <c r="G241" s="742"/>
      <c r="H241" s="654">
        <f>SUM(H239:H240)</f>
        <v>0</v>
      </c>
    </row>
    <row r="242" spans="1:8" s="202" customFormat="1">
      <c r="A242" s="726" t="s">
        <v>88</v>
      </c>
      <c r="B242" s="727"/>
      <c r="C242" s="727"/>
      <c r="D242" s="727"/>
      <c r="E242" s="727"/>
      <c r="F242" s="727"/>
      <c r="G242" s="727"/>
      <c r="H242" s="103">
        <f>H237+H241</f>
        <v>0</v>
      </c>
    </row>
    <row r="243" spans="1:8" s="216" customFormat="1"/>
    <row r="244" spans="1:8" s="216" customFormat="1">
      <c r="A244" s="728" t="s">
        <v>1008</v>
      </c>
      <c r="B244" s="729"/>
      <c r="C244" s="729"/>
      <c r="D244" s="729"/>
      <c r="E244" s="729" t="s">
        <v>701</v>
      </c>
      <c r="F244" s="729"/>
      <c r="G244" s="729"/>
      <c r="H244" s="730"/>
    </row>
    <row r="245" spans="1:8" s="663" customFormat="1" ht="53.25" customHeight="1">
      <c r="A245" s="731" t="s">
        <v>912</v>
      </c>
      <c r="B245" s="732"/>
      <c r="C245" s="732"/>
      <c r="D245" s="732"/>
      <c r="E245" s="732"/>
      <c r="F245" s="732"/>
      <c r="G245" s="732"/>
      <c r="H245" s="733"/>
    </row>
    <row r="246" spans="1:8">
      <c r="A246" s="645" t="s">
        <v>288</v>
      </c>
      <c r="B246" s="734" t="s">
        <v>69</v>
      </c>
      <c r="C246" s="734"/>
      <c r="D246" s="734"/>
      <c r="E246" s="646" t="s">
        <v>73</v>
      </c>
      <c r="F246" s="646" t="s">
        <v>81</v>
      </c>
      <c r="G246" s="647" t="s">
        <v>82</v>
      </c>
      <c r="H246" s="648" t="s">
        <v>83</v>
      </c>
    </row>
    <row r="247" spans="1:8" s="663" customFormat="1" ht="45" customHeight="1">
      <c r="A247" s="190">
        <v>88267</v>
      </c>
      <c r="B247" s="735" t="s">
        <v>114</v>
      </c>
      <c r="C247" s="735"/>
      <c r="D247" s="735"/>
      <c r="E247" s="191" t="s">
        <v>75</v>
      </c>
      <c r="F247" s="234">
        <v>0.129</v>
      </c>
      <c r="G247" s="192"/>
      <c r="H247" s="193">
        <f>TRUNC(F247*G247,2)</f>
        <v>0</v>
      </c>
    </row>
    <row r="248" spans="1:8" s="663" customFormat="1" ht="45" customHeight="1">
      <c r="A248" s="198">
        <v>88248</v>
      </c>
      <c r="B248" s="736" t="s">
        <v>244</v>
      </c>
      <c r="C248" s="736"/>
      <c r="D248" s="736"/>
      <c r="E248" s="199" t="s">
        <v>75</v>
      </c>
      <c r="F248" s="233">
        <v>0.129</v>
      </c>
      <c r="G248" s="206"/>
      <c r="H248" s="200">
        <f>TRUNC(F248*G248,2)</f>
        <v>0</v>
      </c>
    </row>
    <row r="249" spans="1:8">
      <c r="A249" s="724"/>
      <c r="B249" s="725"/>
      <c r="C249" s="725"/>
      <c r="D249" s="725"/>
      <c r="E249" s="725"/>
      <c r="F249" s="725"/>
      <c r="G249" s="725"/>
      <c r="H249" s="649">
        <f>SUM(H247:H248)</f>
        <v>0</v>
      </c>
    </row>
    <row r="250" spans="1:8" s="493" customFormat="1">
      <c r="A250" s="645" t="s">
        <v>288</v>
      </c>
      <c r="B250" s="734" t="s">
        <v>85</v>
      </c>
      <c r="C250" s="734"/>
      <c r="D250" s="734"/>
      <c r="E250" s="646" t="s">
        <v>73</v>
      </c>
      <c r="F250" s="646" t="s">
        <v>86</v>
      </c>
      <c r="G250" s="647" t="s">
        <v>82</v>
      </c>
      <c r="H250" s="648" t="s">
        <v>83</v>
      </c>
    </row>
    <row r="251" spans="1:8" s="663" customFormat="1" ht="45" customHeight="1">
      <c r="A251" s="217">
        <v>122</v>
      </c>
      <c r="B251" s="737" t="s">
        <v>913</v>
      </c>
      <c r="C251" s="737"/>
      <c r="D251" s="737"/>
      <c r="E251" s="218" t="s">
        <v>73</v>
      </c>
      <c r="F251" s="236">
        <v>6.0000000000000001E-3</v>
      </c>
      <c r="G251" s="529"/>
      <c r="H251" s="220">
        <f t="shared" ref="H251:H253" si="2">TRUNC(F251*G251,2)</f>
        <v>0</v>
      </c>
    </row>
    <row r="252" spans="1:8" s="663" customFormat="1" ht="45" customHeight="1">
      <c r="A252" s="601">
        <v>20083</v>
      </c>
      <c r="B252" s="722" t="s">
        <v>914</v>
      </c>
      <c r="C252" s="722"/>
      <c r="D252" s="722"/>
      <c r="E252" s="602" t="s">
        <v>73</v>
      </c>
      <c r="F252" s="603">
        <v>6.0000000000000001E-3</v>
      </c>
      <c r="G252" s="224"/>
      <c r="H252" s="604">
        <f t="shared" si="2"/>
        <v>0</v>
      </c>
    </row>
    <row r="253" spans="1:8" s="665" customFormat="1" ht="45" customHeight="1">
      <c r="A253" s="601">
        <v>38383</v>
      </c>
      <c r="B253" s="722" t="s">
        <v>915</v>
      </c>
      <c r="C253" s="722"/>
      <c r="D253" s="722"/>
      <c r="E253" s="602" t="s">
        <v>73</v>
      </c>
      <c r="F253" s="603">
        <v>4.2999999999999997E-2</v>
      </c>
      <c r="G253" s="224"/>
      <c r="H253" s="604">
        <f t="shared" si="2"/>
        <v>0</v>
      </c>
    </row>
    <row r="254" spans="1:8" s="664" customFormat="1" ht="45" customHeight="1">
      <c r="A254" s="605">
        <v>1185</v>
      </c>
      <c r="B254" s="723" t="s">
        <v>916</v>
      </c>
      <c r="C254" s="723"/>
      <c r="D254" s="723"/>
      <c r="E254" s="606" t="s">
        <v>73</v>
      </c>
      <c r="F254" s="607">
        <v>1</v>
      </c>
      <c r="G254" s="221"/>
      <c r="H254" s="608">
        <f>TRUNC(F254*G254,2)</f>
        <v>0</v>
      </c>
    </row>
    <row r="255" spans="1:8" s="216" customFormat="1">
      <c r="A255" s="724" t="s">
        <v>87</v>
      </c>
      <c r="B255" s="725"/>
      <c r="C255" s="725"/>
      <c r="D255" s="725"/>
      <c r="E255" s="725"/>
      <c r="F255" s="725"/>
      <c r="G255" s="725"/>
      <c r="H255" s="649">
        <f>SUM(H251:H254)</f>
        <v>0</v>
      </c>
    </row>
    <row r="256" spans="1:8">
      <c r="A256" s="726" t="s">
        <v>88</v>
      </c>
      <c r="B256" s="727"/>
      <c r="C256" s="727"/>
      <c r="D256" s="727"/>
      <c r="E256" s="727"/>
      <c r="F256" s="727"/>
      <c r="G256" s="727"/>
      <c r="H256" s="103">
        <f>H249+H255</f>
        <v>0</v>
      </c>
    </row>
    <row r="257" spans="1:8">
      <c r="E257" s="182"/>
      <c r="F257" s="182"/>
      <c r="G257" s="182"/>
      <c r="H257" s="182"/>
    </row>
    <row r="258" spans="1:8">
      <c r="A258" s="728" t="s">
        <v>1010</v>
      </c>
      <c r="B258" s="729"/>
      <c r="C258" s="729"/>
      <c r="D258" s="729"/>
      <c r="E258" s="729" t="s">
        <v>1029</v>
      </c>
      <c r="F258" s="729"/>
      <c r="G258" s="729"/>
      <c r="H258" s="730"/>
    </row>
    <row r="259" spans="1:8" s="663" customFormat="1" ht="53.25" customHeight="1">
      <c r="A259" s="731" t="s">
        <v>1027</v>
      </c>
      <c r="B259" s="732"/>
      <c r="C259" s="732"/>
      <c r="D259" s="732"/>
      <c r="E259" s="732"/>
      <c r="F259" s="732"/>
      <c r="G259" s="732"/>
      <c r="H259" s="733"/>
    </row>
    <row r="260" spans="1:8" s="307" customFormat="1">
      <c r="A260" s="645" t="s">
        <v>288</v>
      </c>
      <c r="B260" s="734" t="s">
        <v>69</v>
      </c>
      <c r="C260" s="734"/>
      <c r="D260" s="734"/>
      <c r="E260" s="646" t="s">
        <v>73</v>
      </c>
      <c r="F260" s="646" t="s">
        <v>81</v>
      </c>
      <c r="G260" s="647" t="s">
        <v>82</v>
      </c>
      <c r="H260" s="648" t="s">
        <v>83</v>
      </c>
    </row>
    <row r="261" spans="1:8" s="667" customFormat="1" ht="45" customHeight="1">
      <c r="A261" s="190">
        <v>88267</v>
      </c>
      <c r="B261" s="735" t="s">
        <v>114</v>
      </c>
      <c r="C261" s="735"/>
      <c r="D261" s="735"/>
      <c r="E261" s="191" t="s">
        <v>75</v>
      </c>
      <c r="F261" s="234">
        <v>0.129</v>
      </c>
      <c r="G261" s="192"/>
      <c r="H261" s="193">
        <f>TRUNC(F261*G261,2)</f>
        <v>0</v>
      </c>
    </row>
    <row r="262" spans="1:8" s="663" customFormat="1" ht="45" customHeight="1">
      <c r="A262" s="198">
        <v>88248</v>
      </c>
      <c r="B262" s="736" t="s">
        <v>244</v>
      </c>
      <c r="C262" s="736"/>
      <c r="D262" s="736"/>
      <c r="E262" s="199" t="s">
        <v>75</v>
      </c>
      <c r="F262" s="233">
        <v>0.129</v>
      </c>
      <c r="G262" s="206"/>
      <c r="H262" s="200">
        <f>TRUNC(F262*G262,2)</f>
        <v>0</v>
      </c>
    </row>
    <row r="263" spans="1:8">
      <c r="A263" s="724"/>
      <c r="B263" s="725"/>
      <c r="C263" s="725"/>
      <c r="D263" s="725"/>
      <c r="E263" s="725"/>
      <c r="F263" s="725"/>
      <c r="G263" s="725"/>
      <c r="H263" s="649">
        <f>SUM(H261:H262)</f>
        <v>0</v>
      </c>
    </row>
    <row r="264" spans="1:8" s="202" customFormat="1">
      <c r="A264" s="645" t="s">
        <v>288</v>
      </c>
      <c r="B264" s="734" t="s">
        <v>85</v>
      </c>
      <c r="C264" s="734"/>
      <c r="D264" s="734"/>
      <c r="E264" s="646" t="s">
        <v>73</v>
      </c>
      <c r="F264" s="646" t="s">
        <v>86</v>
      </c>
      <c r="G264" s="647" t="s">
        <v>82</v>
      </c>
      <c r="H264" s="648" t="s">
        <v>83</v>
      </c>
    </row>
    <row r="265" spans="1:8" s="663" customFormat="1" ht="45" customHeight="1">
      <c r="A265" s="217">
        <v>20083</v>
      </c>
      <c r="B265" s="737" t="s">
        <v>914</v>
      </c>
      <c r="C265" s="737"/>
      <c r="D265" s="737"/>
      <c r="E265" s="218" t="s">
        <v>73</v>
      </c>
      <c r="F265" s="236">
        <v>6.0000000000000001E-3</v>
      </c>
      <c r="G265" s="219"/>
      <c r="H265" s="220">
        <f t="shared" ref="H265:H266" si="3">TRUNC(F265*G265,2)</f>
        <v>0</v>
      </c>
    </row>
    <row r="266" spans="1:8" s="663" customFormat="1" ht="45" customHeight="1">
      <c r="A266" s="605">
        <v>12613</v>
      </c>
      <c r="B266" s="723" t="s">
        <v>919</v>
      </c>
      <c r="C266" s="723"/>
      <c r="D266" s="723"/>
      <c r="E266" s="606" t="s">
        <v>73</v>
      </c>
      <c r="F266" s="607">
        <v>1</v>
      </c>
      <c r="G266" s="221"/>
      <c r="H266" s="608">
        <f t="shared" si="3"/>
        <v>0</v>
      </c>
    </row>
    <row r="267" spans="1:8">
      <c r="A267" s="724" t="s">
        <v>87</v>
      </c>
      <c r="B267" s="725"/>
      <c r="C267" s="725"/>
      <c r="D267" s="725"/>
      <c r="E267" s="725"/>
      <c r="F267" s="725"/>
      <c r="G267" s="725"/>
      <c r="H267" s="649">
        <f>SUM(H265:H266)</f>
        <v>0</v>
      </c>
    </row>
    <row r="268" spans="1:8">
      <c r="A268" s="726" t="s">
        <v>88</v>
      </c>
      <c r="B268" s="727"/>
      <c r="C268" s="727"/>
      <c r="D268" s="727"/>
      <c r="E268" s="727"/>
      <c r="F268" s="727"/>
      <c r="G268" s="727"/>
      <c r="H268" s="103">
        <f>H263+H267</f>
        <v>0</v>
      </c>
    </row>
    <row r="269" spans="1:8">
      <c r="A269" s="763"/>
      <c r="B269" s="764"/>
      <c r="C269" s="764"/>
      <c r="D269" s="764"/>
      <c r="E269" s="764"/>
      <c r="F269" s="764"/>
      <c r="G269" s="764"/>
      <c r="H269" s="658"/>
    </row>
    <row r="270" spans="1:8">
      <c r="A270" s="728" t="s">
        <v>1012</v>
      </c>
      <c r="B270" s="729"/>
      <c r="C270" s="729"/>
      <c r="D270" s="729"/>
      <c r="E270" s="729" t="s">
        <v>1029</v>
      </c>
      <c r="F270" s="729"/>
      <c r="G270" s="729"/>
      <c r="H270" s="730"/>
    </row>
    <row r="271" spans="1:8" s="663" customFormat="1" ht="53.25" customHeight="1">
      <c r="A271" s="731" t="s">
        <v>920</v>
      </c>
      <c r="B271" s="732"/>
      <c r="C271" s="732"/>
      <c r="D271" s="732"/>
      <c r="E271" s="732"/>
      <c r="F271" s="732"/>
      <c r="G271" s="732"/>
      <c r="H271" s="733"/>
    </row>
    <row r="272" spans="1:8">
      <c r="A272" s="645" t="s">
        <v>288</v>
      </c>
      <c r="B272" s="734" t="s">
        <v>69</v>
      </c>
      <c r="C272" s="734"/>
      <c r="D272" s="734"/>
      <c r="E272" s="646" t="s">
        <v>73</v>
      </c>
      <c r="F272" s="646" t="s">
        <v>81</v>
      </c>
      <c r="G272" s="647" t="s">
        <v>82</v>
      </c>
      <c r="H272" s="648" t="s">
        <v>83</v>
      </c>
    </row>
    <row r="273" spans="1:8" s="663" customFormat="1" ht="45" customHeight="1">
      <c r="A273" s="190">
        <v>88267</v>
      </c>
      <c r="B273" s="735" t="s">
        <v>114</v>
      </c>
      <c r="C273" s="735"/>
      <c r="D273" s="735"/>
      <c r="E273" s="191" t="s">
        <v>75</v>
      </c>
      <c r="F273" s="234">
        <v>0.129</v>
      </c>
      <c r="G273" s="192"/>
      <c r="H273" s="193">
        <f>TRUNC(F273*G273,2)</f>
        <v>0</v>
      </c>
    </row>
    <row r="274" spans="1:8" s="663" customFormat="1" ht="45" customHeight="1">
      <c r="A274" s="198">
        <v>88248</v>
      </c>
      <c r="B274" s="736" t="s">
        <v>244</v>
      </c>
      <c r="C274" s="736"/>
      <c r="D274" s="736"/>
      <c r="E274" s="199" t="s">
        <v>75</v>
      </c>
      <c r="F274" s="233">
        <v>0.129</v>
      </c>
      <c r="G274" s="206"/>
      <c r="H274" s="200">
        <f>TRUNC(F274*G274,2)</f>
        <v>0</v>
      </c>
    </row>
    <row r="275" spans="1:8">
      <c r="A275" s="724"/>
      <c r="B275" s="725"/>
      <c r="C275" s="725"/>
      <c r="D275" s="725"/>
      <c r="E275" s="725"/>
      <c r="F275" s="725"/>
      <c r="G275" s="725"/>
      <c r="H275" s="649">
        <f>SUM(H273:H274)</f>
        <v>0</v>
      </c>
    </row>
    <row r="276" spans="1:8">
      <c r="A276" s="645" t="s">
        <v>288</v>
      </c>
      <c r="B276" s="734" t="s">
        <v>85</v>
      </c>
      <c r="C276" s="734"/>
      <c r="D276" s="734"/>
      <c r="E276" s="646" t="s">
        <v>73</v>
      </c>
      <c r="F276" s="646" t="s">
        <v>86</v>
      </c>
      <c r="G276" s="647" t="s">
        <v>82</v>
      </c>
      <c r="H276" s="648" t="s">
        <v>83</v>
      </c>
    </row>
    <row r="277" spans="1:8" s="663" customFormat="1" ht="45" customHeight="1">
      <c r="A277" s="217">
        <v>20083</v>
      </c>
      <c r="B277" s="737" t="s">
        <v>914</v>
      </c>
      <c r="C277" s="737"/>
      <c r="D277" s="737"/>
      <c r="E277" s="218" t="s">
        <v>73</v>
      </c>
      <c r="F277" s="236">
        <v>6.0000000000000001E-3</v>
      </c>
      <c r="G277" s="219"/>
      <c r="H277" s="220">
        <f t="shared" ref="H277:H278" si="4">TRUNC(F277*G277,2)</f>
        <v>0</v>
      </c>
    </row>
    <row r="278" spans="1:8" s="663" customFormat="1" ht="45" customHeight="1">
      <c r="A278" s="601">
        <v>38383</v>
      </c>
      <c r="B278" s="722" t="s">
        <v>915</v>
      </c>
      <c r="C278" s="722"/>
      <c r="D278" s="722"/>
      <c r="E278" s="602" t="s">
        <v>73</v>
      </c>
      <c r="F278" s="603">
        <v>0.43</v>
      </c>
      <c r="G278" s="224"/>
      <c r="H278" s="604">
        <f t="shared" si="4"/>
        <v>0</v>
      </c>
    </row>
    <row r="279" spans="1:8" s="663" customFormat="1" ht="45" customHeight="1">
      <c r="A279" s="605">
        <v>11708</v>
      </c>
      <c r="B279" s="723" t="s">
        <v>578</v>
      </c>
      <c r="C279" s="723"/>
      <c r="D279" s="723"/>
      <c r="E279" s="606" t="s">
        <v>73</v>
      </c>
      <c r="F279" s="607">
        <v>1</v>
      </c>
      <c r="G279" s="221"/>
      <c r="H279" s="608">
        <f t="shared" ref="H279" si="5">TRUNC(F279*G279,2)</f>
        <v>0</v>
      </c>
    </row>
    <row r="280" spans="1:8">
      <c r="A280" s="724" t="s">
        <v>87</v>
      </c>
      <c r="B280" s="725"/>
      <c r="C280" s="725"/>
      <c r="D280" s="725"/>
      <c r="E280" s="725"/>
      <c r="F280" s="725"/>
      <c r="G280" s="725"/>
      <c r="H280" s="649">
        <f>SUM(H277:H279)</f>
        <v>0</v>
      </c>
    </row>
    <row r="281" spans="1:8">
      <c r="A281" s="726" t="s">
        <v>88</v>
      </c>
      <c r="B281" s="727"/>
      <c r="C281" s="727"/>
      <c r="D281" s="727"/>
      <c r="E281" s="727"/>
      <c r="F281" s="727"/>
      <c r="G281" s="727"/>
      <c r="H281" s="103">
        <f>H275+H280</f>
        <v>0</v>
      </c>
    </row>
    <row r="282" spans="1:8">
      <c r="A282" s="650"/>
      <c r="B282" s="650"/>
      <c r="C282" s="650"/>
      <c r="D282" s="650"/>
      <c r="E282" s="650"/>
      <c r="F282" s="650"/>
      <c r="G282" s="650"/>
      <c r="H282" s="651"/>
    </row>
    <row r="283" spans="1:8">
      <c r="A283" s="728" t="s">
        <v>1014</v>
      </c>
      <c r="B283" s="729"/>
      <c r="C283" s="729"/>
      <c r="D283" s="729"/>
      <c r="E283" s="729" t="s">
        <v>1029</v>
      </c>
      <c r="F283" s="729"/>
      <c r="G283" s="729"/>
      <c r="H283" s="730"/>
    </row>
    <row r="284" spans="1:8" s="665" customFormat="1" ht="53.25" customHeight="1">
      <c r="A284" s="731" t="s">
        <v>921</v>
      </c>
      <c r="B284" s="732"/>
      <c r="C284" s="732"/>
      <c r="D284" s="732"/>
      <c r="E284" s="732"/>
      <c r="F284" s="732"/>
      <c r="G284" s="732"/>
      <c r="H284" s="733"/>
    </row>
    <row r="285" spans="1:8" s="216" customFormat="1">
      <c r="A285" s="645" t="s">
        <v>288</v>
      </c>
      <c r="B285" s="734" t="s">
        <v>69</v>
      </c>
      <c r="C285" s="734"/>
      <c r="D285" s="734"/>
      <c r="E285" s="646" t="s">
        <v>73</v>
      </c>
      <c r="F285" s="646" t="s">
        <v>81</v>
      </c>
      <c r="G285" s="647" t="s">
        <v>82</v>
      </c>
      <c r="H285" s="648" t="s">
        <v>83</v>
      </c>
    </row>
    <row r="286" spans="1:8" s="664" customFormat="1" ht="45" customHeight="1">
      <c r="A286" s="190">
        <v>88267</v>
      </c>
      <c r="B286" s="735" t="s">
        <v>114</v>
      </c>
      <c r="C286" s="735"/>
      <c r="D286" s="735"/>
      <c r="E286" s="191" t="s">
        <v>75</v>
      </c>
      <c r="F286" s="234">
        <v>0.129</v>
      </c>
      <c r="G286" s="192"/>
      <c r="H286" s="193">
        <f>TRUNC(F286*G286,2)</f>
        <v>0</v>
      </c>
    </row>
    <row r="287" spans="1:8" s="663" customFormat="1" ht="45" customHeight="1">
      <c r="A287" s="198">
        <v>88248</v>
      </c>
      <c r="B287" s="736" t="s">
        <v>244</v>
      </c>
      <c r="C287" s="736"/>
      <c r="D287" s="736"/>
      <c r="E287" s="199" t="s">
        <v>75</v>
      </c>
      <c r="F287" s="233">
        <v>0.129</v>
      </c>
      <c r="G287" s="206"/>
      <c r="H287" s="200">
        <f>TRUNC(F287*G287,2)</f>
        <v>0</v>
      </c>
    </row>
    <row r="288" spans="1:8">
      <c r="A288" s="724"/>
      <c r="B288" s="725"/>
      <c r="C288" s="725"/>
      <c r="D288" s="725"/>
      <c r="E288" s="725"/>
      <c r="F288" s="725"/>
      <c r="G288" s="725"/>
      <c r="H288" s="649">
        <f>SUM(H286:H287)</f>
        <v>0</v>
      </c>
    </row>
    <row r="289" spans="1:8">
      <c r="A289" s="645" t="s">
        <v>288</v>
      </c>
      <c r="B289" s="734" t="s">
        <v>85</v>
      </c>
      <c r="C289" s="734"/>
      <c r="D289" s="734"/>
      <c r="E289" s="646" t="s">
        <v>73</v>
      </c>
      <c r="F289" s="646" t="s">
        <v>86</v>
      </c>
      <c r="G289" s="647" t="s">
        <v>82</v>
      </c>
      <c r="H289" s="648" t="s">
        <v>83</v>
      </c>
    </row>
    <row r="290" spans="1:8" s="663" customFormat="1" ht="45" customHeight="1">
      <c r="A290" s="217">
        <v>20083</v>
      </c>
      <c r="B290" s="737" t="s">
        <v>914</v>
      </c>
      <c r="C290" s="737"/>
      <c r="D290" s="737"/>
      <c r="E290" s="218" t="s">
        <v>73</v>
      </c>
      <c r="F290" s="236">
        <v>6.0000000000000001E-3</v>
      </c>
      <c r="G290" s="219"/>
      <c r="H290" s="220">
        <f t="shared" ref="H290:H296" si="6">TRUNC(F290*G290,2)</f>
        <v>0</v>
      </c>
    </row>
    <row r="291" spans="1:8" s="663" customFormat="1" ht="45" customHeight="1">
      <c r="A291" s="601">
        <v>20078</v>
      </c>
      <c r="B291" s="722" t="s">
        <v>926</v>
      </c>
      <c r="C291" s="722"/>
      <c r="D291" s="722"/>
      <c r="E291" s="602" t="s">
        <v>73</v>
      </c>
      <c r="F291" s="603">
        <v>0.03</v>
      </c>
      <c r="G291" s="224"/>
      <c r="H291" s="604">
        <f t="shared" ref="H291" si="7">TRUNC(F291*G291,2)</f>
        <v>0</v>
      </c>
    </row>
    <row r="292" spans="1:8" s="663" customFormat="1" ht="45" customHeight="1">
      <c r="A292" s="601">
        <v>38383</v>
      </c>
      <c r="B292" s="722" t="s">
        <v>915</v>
      </c>
      <c r="C292" s="722"/>
      <c r="D292" s="722"/>
      <c r="E292" s="602" t="s">
        <v>73</v>
      </c>
      <c r="F292" s="603">
        <v>4.2999999999999997E-2</v>
      </c>
      <c r="G292" s="224"/>
      <c r="H292" s="604">
        <f t="shared" si="6"/>
        <v>0</v>
      </c>
    </row>
    <row r="293" spans="1:8" s="663" customFormat="1" ht="45" customHeight="1">
      <c r="A293" s="601">
        <v>301</v>
      </c>
      <c r="B293" s="722" t="s">
        <v>927</v>
      </c>
      <c r="C293" s="722"/>
      <c r="D293" s="722"/>
      <c r="E293" s="602" t="s">
        <v>73</v>
      </c>
      <c r="F293" s="603">
        <v>1</v>
      </c>
      <c r="G293" s="224"/>
      <c r="H293" s="604">
        <f t="shared" ref="H293:H295" si="8">TRUNC(F293*G293,2)</f>
        <v>0</v>
      </c>
    </row>
    <row r="294" spans="1:8" s="665" customFormat="1" ht="45" customHeight="1">
      <c r="A294" s="601">
        <v>296</v>
      </c>
      <c r="B294" s="722" t="s">
        <v>928</v>
      </c>
      <c r="C294" s="722"/>
      <c r="D294" s="722"/>
      <c r="E294" s="602" t="s">
        <v>73</v>
      </c>
      <c r="F294" s="603">
        <v>1</v>
      </c>
      <c r="G294" s="224"/>
      <c r="H294" s="604">
        <f t="shared" si="8"/>
        <v>0</v>
      </c>
    </row>
    <row r="295" spans="1:8" s="664" customFormat="1" ht="45" customHeight="1">
      <c r="A295" s="601">
        <v>122</v>
      </c>
      <c r="B295" s="722" t="s">
        <v>929</v>
      </c>
      <c r="C295" s="722"/>
      <c r="D295" s="722"/>
      <c r="E295" s="602" t="s">
        <v>73</v>
      </c>
      <c r="F295" s="603">
        <v>6.0000000000000001E-3</v>
      </c>
      <c r="G295" s="224"/>
      <c r="H295" s="604">
        <f t="shared" si="8"/>
        <v>0</v>
      </c>
    </row>
    <row r="296" spans="1:8" s="664" customFormat="1" ht="45" customHeight="1">
      <c r="A296" s="605">
        <v>3659</v>
      </c>
      <c r="B296" s="723" t="s">
        <v>930</v>
      </c>
      <c r="C296" s="723"/>
      <c r="D296" s="723"/>
      <c r="E296" s="606" t="s">
        <v>73</v>
      </c>
      <c r="F296" s="607">
        <v>1</v>
      </c>
      <c r="G296" s="221"/>
      <c r="H296" s="608">
        <f t="shared" si="6"/>
        <v>0</v>
      </c>
    </row>
    <row r="297" spans="1:8">
      <c r="A297" s="724" t="s">
        <v>87</v>
      </c>
      <c r="B297" s="725"/>
      <c r="C297" s="725"/>
      <c r="D297" s="725"/>
      <c r="E297" s="725"/>
      <c r="F297" s="725"/>
      <c r="G297" s="725"/>
      <c r="H297" s="649">
        <f>SUM(H290:H296)</f>
        <v>0</v>
      </c>
    </row>
    <row r="298" spans="1:8">
      <c r="A298" s="726" t="s">
        <v>88</v>
      </c>
      <c r="B298" s="727"/>
      <c r="C298" s="727"/>
      <c r="D298" s="727"/>
      <c r="E298" s="727"/>
      <c r="F298" s="727"/>
      <c r="G298" s="727"/>
      <c r="H298" s="103">
        <f>H288+H297</f>
        <v>0</v>
      </c>
    </row>
    <row r="299" spans="1:8">
      <c r="A299" s="650"/>
      <c r="B299" s="650"/>
      <c r="C299" s="650"/>
      <c r="D299" s="650"/>
      <c r="E299" s="650"/>
      <c r="F299" s="650"/>
      <c r="G299" s="650"/>
      <c r="H299" s="651"/>
    </row>
    <row r="300" spans="1:8">
      <c r="A300" s="728" t="s">
        <v>1017</v>
      </c>
      <c r="B300" s="729"/>
      <c r="C300" s="729"/>
      <c r="D300" s="729"/>
      <c r="E300" s="729" t="s">
        <v>934</v>
      </c>
      <c r="F300" s="729"/>
      <c r="G300" s="729"/>
      <c r="H300" s="730"/>
    </row>
    <row r="301" spans="1:8" s="663" customFormat="1" ht="53.25" customHeight="1">
      <c r="A301" s="731" t="s">
        <v>1016</v>
      </c>
      <c r="B301" s="732"/>
      <c r="C301" s="732"/>
      <c r="D301" s="732"/>
      <c r="E301" s="732"/>
      <c r="F301" s="732"/>
      <c r="G301" s="732"/>
      <c r="H301" s="733"/>
    </row>
    <row r="302" spans="1:8">
      <c r="A302" s="645" t="s">
        <v>288</v>
      </c>
      <c r="B302" s="734" t="s">
        <v>69</v>
      </c>
      <c r="C302" s="734"/>
      <c r="D302" s="734"/>
      <c r="E302" s="646" t="s">
        <v>73</v>
      </c>
      <c r="F302" s="646" t="s">
        <v>81</v>
      </c>
      <c r="G302" s="647" t="s">
        <v>82</v>
      </c>
      <c r="H302" s="648" t="s">
        <v>83</v>
      </c>
    </row>
    <row r="303" spans="1:8" s="663" customFormat="1" ht="45" customHeight="1">
      <c r="A303" s="209">
        <v>88316</v>
      </c>
      <c r="B303" s="739" t="s">
        <v>112</v>
      </c>
      <c r="C303" s="739"/>
      <c r="D303" s="739"/>
      <c r="E303" s="210" t="s">
        <v>75</v>
      </c>
      <c r="F303" s="235">
        <v>0.2</v>
      </c>
      <c r="G303" s="666"/>
      <c r="H303" s="211">
        <f>TRUNC(F303*G303,2)</f>
        <v>0</v>
      </c>
    </row>
    <row r="304" spans="1:8">
      <c r="A304" s="724"/>
      <c r="B304" s="725"/>
      <c r="C304" s="725"/>
      <c r="D304" s="725"/>
      <c r="E304" s="725"/>
      <c r="F304" s="725"/>
      <c r="G304" s="725"/>
      <c r="H304" s="649">
        <f>SUM(H303:H303)</f>
        <v>0</v>
      </c>
    </row>
    <row r="305" spans="1:8" s="202" customFormat="1">
      <c r="A305" s="645" t="s">
        <v>288</v>
      </c>
      <c r="B305" s="734" t="s">
        <v>85</v>
      </c>
      <c r="C305" s="734"/>
      <c r="D305" s="734"/>
      <c r="E305" s="646" t="s">
        <v>73</v>
      </c>
      <c r="F305" s="646" t="s">
        <v>86</v>
      </c>
      <c r="G305" s="647" t="s">
        <v>82</v>
      </c>
      <c r="H305" s="648" t="s">
        <v>83</v>
      </c>
    </row>
    <row r="306" spans="1:8" s="664" customFormat="1" ht="45" customHeight="1">
      <c r="A306" s="217">
        <v>142</v>
      </c>
      <c r="B306" s="737" t="s">
        <v>1034</v>
      </c>
      <c r="C306" s="737"/>
      <c r="D306" s="737"/>
      <c r="E306" s="218" t="s">
        <v>73</v>
      </c>
      <c r="F306" s="236">
        <v>0.1</v>
      </c>
      <c r="G306" s="219"/>
      <c r="H306" s="220">
        <f t="shared" ref="H306:H307" si="9">TRUNC(F306*G306,2)</f>
        <v>0</v>
      </c>
    </row>
    <row r="307" spans="1:8" s="664" customFormat="1" ht="45" customHeight="1">
      <c r="A307" s="605">
        <v>589</v>
      </c>
      <c r="B307" s="723" t="s">
        <v>933</v>
      </c>
      <c r="C307" s="723"/>
      <c r="D307" s="723"/>
      <c r="E307" s="606" t="s">
        <v>16</v>
      </c>
      <c r="F307" s="607">
        <v>1</v>
      </c>
      <c r="G307" s="221"/>
      <c r="H307" s="608">
        <f t="shared" si="9"/>
        <v>0</v>
      </c>
    </row>
    <row r="308" spans="1:8">
      <c r="A308" s="724" t="s">
        <v>87</v>
      </c>
      <c r="B308" s="725"/>
      <c r="C308" s="725"/>
      <c r="D308" s="725"/>
      <c r="E308" s="725"/>
      <c r="F308" s="725"/>
      <c r="G308" s="725"/>
      <c r="H308" s="649">
        <f>SUM(H306:H307)</f>
        <v>0</v>
      </c>
    </row>
    <row r="309" spans="1:8">
      <c r="A309" s="726" t="s">
        <v>88</v>
      </c>
      <c r="B309" s="727"/>
      <c r="C309" s="727"/>
      <c r="D309" s="727"/>
      <c r="E309" s="727"/>
      <c r="F309" s="727"/>
      <c r="G309" s="727"/>
      <c r="H309" s="103">
        <f>H304+H308</f>
        <v>0</v>
      </c>
    </row>
    <row r="310" spans="1:8">
      <c r="A310" s="650"/>
      <c r="B310" s="650"/>
      <c r="C310" s="650"/>
      <c r="D310" s="650"/>
      <c r="E310" s="650"/>
      <c r="F310" s="650"/>
      <c r="G310" s="650"/>
      <c r="H310" s="651"/>
    </row>
    <row r="311" spans="1:8" ht="21.75" customHeight="1">
      <c r="A311" s="892" t="s">
        <v>1057</v>
      </c>
      <c r="B311" s="893"/>
      <c r="C311" s="893"/>
      <c r="D311" s="893"/>
      <c r="E311" s="893" t="s">
        <v>701</v>
      </c>
      <c r="F311" s="893"/>
      <c r="G311" s="893"/>
      <c r="H311" s="894"/>
    </row>
    <row r="312" spans="1:8" ht="27.75" customHeight="1">
      <c r="A312" s="895" t="s">
        <v>1047</v>
      </c>
      <c r="B312" s="896"/>
      <c r="C312" s="896"/>
      <c r="D312" s="896"/>
      <c r="E312" s="896"/>
      <c r="F312" s="896"/>
      <c r="G312" s="896"/>
      <c r="H312" s="897"/>
    </row>
    <row r="313" spans="1:8">
      <c r="A313" s="898" t="s">
        <v>288</v>
      </c>
      <c r="B313" s="899" t="s">
        <v>69</v>
      </c>
      <c r="C313" s="899"/>
      <c r="D313" s="899"/>
      <c r="E313" s="900" t="s">
        <v>73</v>
      </c>
      <c r="F313" s="901" t="s">
        <v>81</v>
      </c>
      <c r="G313" s="189" t="s">
        <v>82</v>
      </c>
      <c r="H313" s="902" t="s">
        <v>83</v>
      </c>
    </row>
    <row r="314" spans="1:8" ht="45" customHeight="1">
      <c r="A314" s="190">
        <v>88256</v>
      </c>
      <c r="B314" s="735" t="s">
        <v>1048</v>
      </c>
      <c r="C314" s="735"/>
      <c r="D314" s="735"/>
      <c r="E314" s="191" t="s">
        <v>75</v>
      </c>
      <c r="F314" s="234">
        <v>1.6</v>
      </c>
      <c r="G314" s="192"/>
      <c r="H314" s="193">
        <f>TRUNC(F314*G314,2)</f>
        <v>0</v>
      </c>
    </row>
    <row r="315" spans="1:8" ht="45" customHeight="1">
      <c r="A315" s="205">
        <v>88316</v>
      </c>
      <c r="B315" s="736" t="s">
        <v>112</v>
      </c>
      <c r="C315" s="736"/>
      <c r="D315" s="736"/>
      <c r="E315" s="199" t="s">
        <v>75</v>
      </c>
      <c r="F315" s="233">
        <v>1.25</v>
      </c>
      <c r="G315" s="206"/>
      <c r="H315" s="200">
        <f>TRUNC(F315*G315,2)</f>
        <v>0</v>
      </c>
    </row>
    <row r="316" spans="1:8">
      <c r="A316" s="903" t="s">
        <v>84</v>
      </c>
      <c r="B316" s="904"/>
      <c r="C316" s="904"/>
      <c r="D316" s="904"/>
      <c r="E316" s="904"/>
      <c r="F316" s="904"/>
      <c r="G316" s="904"/>
      <c r="H316" s="905">
        <f>SUM(H314:H315)</f>
        <v>0</v>
      </c>
    </row>
    <row r="317" spans="1:8">
      <c r="A317" s="898" t="s">
        <v>288</v>
      </c>
      <c r="B317" s="899" t="s">
        <v>85</v>
      </c>
      <c r="C317" s="899"/>
      <c r="D317" s="899"/>
      <c r="E317" s="900" t="s">
        <v>73</v>
      </c>
      <c r="F317" s="901" t="s">
        <v>86</v>
      </c>
      <c r="G317" s="189" t="s">
        <v>82</v>
      </c>
      <c r="H317" s="902" t="s">
        <v>83</v>
      </c>
    </row>
    <row r="318" spans="1:8" ht="33.75" customHeight="1">
      <c r="A318" s="190">
        <v>1106</v>
      </c>
      <c r="B318" s="735" t="s">
        <v>1049</v>
      </c>
      <c r="C318" s="735"/>
      <c r="D318" s="735"/>
      <c r="E318" s="191" t="s">
        <v>74</v>
      </c>
      <c r="F318" s="234">
        <v>2.73</v>
      </c>
      <c r="G318" s="192"/>
      <c r="H318" s="193">
        <f>TRUNC(F318*G318,2)</f>
        <v>0</v>
      </c>
    </row>
    <row r="319" spans="1:8" ht="43.5" customHeight="1">
      <c r="A319" s="194">
        <v>370</v>
      </c>
      <c r="B319" s="738" t="s">
        <v>1050</v>
      </c>
      <c r="C319" s="738"/>
      <c r="D319" s="738"/>
      <c r="E319" s="195" t="s">
        <v>77</v>
      </c>
      <c r="F319" s="232">
        <v>1.7999999999999999E-2</v>
      </c>
      <c r="G319" s="207"/>
      <c r="H319" s="197">
        <f t="shared" ref="H319:H321" si="10">TRUNC(F319*G319,2)</f>
        <v>0</v>
      </c>
    </row>
    <row r="320" spans="1:8" ht="33" customHeight="1">
      <c r="A320" s="194">
        <v>1379</v>
      </c>
      <c r="B320" s="738" t="s">
        <v>1051</v>
      </c>
      <c r="C320" s="738"/>
      <c r="D320" s="738"/>
      <c r="E320" s="195" t="s">
        <v>74</v>
      </c>
      <c r="F320" s="232">
        <v>2.8</v>
      </c>
      <c r="G320" s="207"/>
      <c r="H320" s="197">
        <f t="shared" si="10"/>
        <v>0</v>
      </c>
    </row>
    <row r="321" spans="1:8" ht="39" customHeight="1">
      <c r="A321" s="198">
        <v>36178</v>
      </c>
      <c r="B321" s="736" t="s">
        <v>1052</v>
      </c>
      <c r="C321" s="736"/>
      <c r="D321" s="736"/>
      <c r="E321" s="199" t="s">
        <v>73</v>
      </c>
      <c r="F321" s="233">
        <v>17.600000000000001</v>
      </c>
      <c r="G321" s="206"/>
      <c r="H321" s="200">
        <f t="shared" si="10"/>
        <v>0</v>
      </c>
    </row>
    <row r="322" spans="1:8">
      <c r="A322" s="903" t="s">
        <v>87</v>
      </c>
      <c r="B322" s="904"/>
      <c r="C322" s="904"/>
      <c r="D322" s="904"/>
      <c r="E322" s="904"/>
      <c r="F322" s="904"/>
      <c r="G322" s="904"/>
      <c r="H322" s="905">
        <f>SUM(H318:H321)</f>
        <v>0</v>
      </c>
    </row>
    <row r="323" spans="1:8">
      <c r="A323" s="906" t="s">
        <v>88</v>
      </c>
      <c r="B323" s="907"/>
      <c r="C323" s="907"/>
      <c r="D323" s="907"/>
      <c r="E323" s="907"/>
      <c r="F323" s="907"/>
      <c r="G323" s="907"/>
      <c r="H323" s="908">
        <f>H316+H322</f>
        <v>0</v>
      </c>
    </row>
    <row r="324" spans="1:8">
      <c r="A324" s="650"/>
      <c r="B324" s="650"/>
      <c r="C324" s="650"/>
      <c r="D324" s="650"/>
      <c r="E324" s="650"/>
      <c r="F324" s="650"/>
      <c r="G324" s="650"/>
      <c r="H324" s="651"/>
    </row>
    <row r="325" spans="1:8">
      <c r="A325" s="728" t="s">
        <v>1018</v>
      </c>
      <c r="B325" s="729"/>
      <c r="C325" s="729"/>
      <c r="D325" s="729"/>
      <c r="E325" s="729" t="s">
        <v>701</v>
      </c>
      <c r="F325" s="729"/>
      <c r="G325" s="729"/>
      <c r="H325" s="730"/>
    </row>
    <row r="326" spans="1:8" s="663" customFormat="1" ht="53.25" customHeight="1">
      <c r="A326" s="731" t="s">
        <v>292</v>
      </c>
      <c r="B326" s="732"/>
      <c r="C326" s="732"/>
      <c r="D326" s="732"/>
      <c r="E326" s="732"/>
      <c r="F326" s="732"/>
      <c r="G326" s="732"/>
      <c r="H326" s="733"/>
    </row>
    <row r="327" spans="1:8">
      <c r="A327" s="645" t="s">
        <v>288</v>
      </c>
      <c r="B327" s="734" t="s">
        <v>69</v>
      </c>
      <c r="C327" s="734"/>
      <c r="D327" s="734"/>
      <c r="E327" s="646" t="s">
        <v>73</v>
      </c>
      <c r="F327" s="646" t="s">
        <v>81</v>
      </c>
      <c r="G327" s="647" t="s">
        <v>82</v>
      </c>
      <c r="H327" s="648" t="s">
        <v>83</v>
      </c>
    </row>
    <row r="328" spans="1:8" s="665" customFormat="1" ht="45" customHeight="1">
      <c r="A328" s="209">
        <v>88316</v>
      </c>
      <c r="B328" s="739" t="s">
        <v>112</v>
      </c>
      <c r="C328" s="739"/>
      <c r="D328" s="739"/>
      <c r="E328" s="210" t="s">
        <v>75</v>
      </c>
      <c r="F328" s="235">
        <v>0.14000000000000001</v>
      </c>
      <c r="G328" s="671"/>
      <c r="H328" s="211">
        <f>TRUNC(F328*G328,2)</f>
        <v>0</v>
      </c>
    </row>
    <row r="329" spans="1:8">
      <c r="A329" s="724" t="s">
        <v>84</v>
      </c>
      <c r="B329" s="725"/>
      <c r="C329" s="725"/>
      <c r="D329" s="725"/>
      <c r="E329" s="725"/>
      <c r="F329" s="725"/>
      <c r="G329" s="725"/>
      <c r="H329" s="649">
        <f>SUM(H328:H328)</f>
        <v>0</v>
      </c>
    </row>
    <row r="330" spans="1:8">
      <c r="A330" s="645" t="s">
        <v>288</v>
      </c>
      <c r="B330" s="734" t="s">
        <v>85</v>
      </c>
      <c r="C330" s="734"/>
      <c r="D330" s="734"/>
      <c r="E330" s="646" t="s">
        <v>73</v>
      </c>
      <c r="F330" s="646" t="s">
        <v>86</v>
      </c>
      <c r="G330" s="647" t="s">
        <v>82</v>
      </c>
      <c r="H330" s="648" t="s">
        <v>83</v>
      </c>
    </row>
    <row r="331" spans="1:8" s="665" customFormat="1" ht="45" customHeight="1">
      <c r="A331" s="212">
        <v>3</v>
      </c>
      <c r="B331" s="740" t="s">
        <v>293</v>
      </c>
      <c r="C331" s="740"/>
      <c r="D331" s="740"/>
      <c r="E331" s="213" t="s">
        <v>294</v>
      </c>
      <c r="F331" s="237">
        <v>0.05</v>
      </c>
      <c r="G331" s="214"/>
      <c r="H331" s="215">
        <f>TRUNC(F331*G331,2)</f>
        <v>0</v>
      </c>
    </row>
    <row r="332" spans="1:8">
      <c r="A332" s="724" t="s">
        <v>87</v>
      </c>
      <c r="B332" s="725"/>
      <c r="C332" s="725"/>
      <c r="D332" s="725"/>
      <c r="E332" s="725"/>
      <c r="F332" s="725"/>
      <c r="G332" s="725"/>
      <c r="H332" s="649">
        <f>SUM(H331:H331)</f>
        <v>0</v>
      </c>
    </row>
    <row r="333" spans="1:8">
      <c r="A333" s="726" t="s">
        <v>88</v>
      </c>
      <c r="B333" s="727"/>
      <c r="C333" s="727"/>
      <c r="D333" s="727"/>
      <c r="E333" s="727"/>
      <c r="F333" s="727"/>
      <c r="G333" s="727"/>
      <c r="H333" s="103">
        <f>H329+H332</f>
        <v>0</v>
      </c>
    </row>
    <row r="334" spans="1:8">
      <c r="A334" s="659"/>
      <c r="B334" s="659"/>
      <c r="C334" s="659"/>
      <c r="D334" s="659"/>
      <c r="E334" s="659"/>
      <c r="F334" s="660"/>
      <c r="G334" s="661"/>
      <c r="H334" s="662"/>
    </row>
    <row r="335" spans="1:8">
      <c r="A335" s="728" t="s">
        <v>1020</v>
      </c>
      <c r="B335" s="729"/>
      <c r="C335" s="729"/>
      <c r="D335" s="729"/>
      <c r="E335" s="729" t="s">
        <v>1028</v>
      </c>
      <c r="F335" s="729"/>
      <c r="G335" s="729"/>
      <c r="H335" s="730"/>
    </row>
    <row r="336" spans="1:8" s="663" customFormat="1" ht="53.25" customHeight="1">
      <c r="A336" s="731" t="s">
        <v>963</v>
      </c>
      <c r="B336" s="732"/>
      <c r="C336" s="732"/>
      <c r="D336" s="732"/>
      <c r="E336" s="732"/>
      <c r="F336" s="732"/>
      <c r="G336" s="732"/>
      <c r="H336" s="733"/>
    </row>
    <row r="337" spans="1:8">
      <c r="A337" s="645" t="s">
        <v>288</v>
      </c>
      <c r="B337" s="734" t="s">
        <v>69</v>
      </c>
      <c r="C337" s="734"/>
      <c r="D337" s="734"/>
      <c r="E337" s="646" t="s">
        <v>73</v>
      </c>
      <c r="F337" s="646" t="s">
        <v>81</v>
      </c>
      <c r="G337" s="647" t="s">
        <v>82</v>
      </c>
      <c r="H337" s="648" t="s">
        <v>83</v>
      </c>
    </row>
    <row r="338" spans="1:8" s="663" customFormat="1" ht="45" customHeight="1">
      <c r="A338" s="209">
        <v>88316</v>
      </c>
      <c r="B338" s="739" t="s">
        <v>112</v>
      </c>
      <c r="C338" s="739"/>
      <c r="D338" s="739"/>
      <c r="E338" s="210" t="s">
        <v>75</v>
      </c>
      <c r="F338" s="235">
        <v>0.2</v>
      </c>
      <c r="G338" s="666"/>
      <c r="H338" s="211">
        <f>TRUNC(F338*G338,2)</f>
        <v>0</v>
      </c>
    </row>
    <row r="339" spans="1:8">
      <c r="A339" s="724"/>
      <c r="B339" s="725"/>
      <c r="C339" s="725"/>
      <c r="D339" s="725"/>
      <c r="E339" s="725"/>
      <c r="F339" s="725"/>
      <c r="G339" s="725"/>
      <c r="H339" s="649">
        <f>SUM(H338:H338)</f>
        <v>0</v>
      </c>
    </row>
    <row r="340" spans="1:8">
      <c r="A340" s="645" t="s">
        <v>288</v>
      </c>
      <c r="B340" s="734" t="s">
        <v>85</v>
      </c>
      <c r="C340" s="734"/>
      <c r="D340" s="734"/>
      <c r="E340" s="646" t="s">
        <v>73</v>
      </c>
      <c r="F340" s="646" t="s">
        <v>86</v>
      </c>
      <c r="G340" s="647" t="s">
        <v>82</v>
      </c>
      <c r="H340" s="648" t="s">
        <v>83</v>
      </c>
    </row>
    <row r="341" spans="1:8" s="663" customFormat="1" ht="84" customHeight="1">
      <c r="A341" s="217">
        <v>37559</v>
      </c>
      <c r="B341" s="737" t="s">
        <v>1033</v>
      </c>
      <c r="C341" s="737"/>
      <c r="D341" s="737"/>
      <c r="E341" s="218" t="s">
        <v>73</v>
      </c>
      <c r="F341" s="236">
        <v>1</v>
      </c>
      <c r="G341" s="219"/>
      <c r="H341" s="220">
        <f t="shared" ref="H341:H342" si="11">TRUNC(F341*G341,2)</f>
        <v>0</v>
      </c>
    </row>
    <row r="342" spans="1:8" s="663" customFormat="1" ht="45" customHeight="1">
      <c r="A342" s="605">
        <v>142</v>
      </c>
      <c r="B342" s="723" t="s">
        <v>1034</v>
      </c>
      <c r="C342" s="723"/>
      <c r="D342" s="723"/>
      <c r="E342" s="606" t="s">
        <v>73</v>
      </c>
      <c r="F342" s="607">
        <v>0.1</v>
      </c>
      <c r="G342" s="221"/>
      <c r="H342" s="608">
        <f t="shared" si="11"/>
        <v>0</v>
      </c>
    </row>
    <row r="343" spans="1:8">
      <c r="A343" s="724" t="s">
        <v>87</v>
      </c>
      <c r="B343" s="725"/>
      <c r="C343" s="725"/>
      <c r="D343" s="725"/>
      <c r="E343" s="725"/>
      <c r="F343" s="725"/>
      <c r="G343" s="725"/>
      <c r="H343" s="649">
        <f>SUM(H341:H342)</f>
        <v>0</v>
      </c>
    </row>
    <row r="344" spans="1:8">
      <c r="A344" s="726" t="s">
        <v>88</v>
      </c>
      <c r="B344" s="727"/>
      <c r="C344" s="727"/>
      <c r="D344" s="727"/>
      <c r="E344" s="727"/>
      <c r="F344" s="727"/>
      <c r="G344" s="727"/>
      <c r="H344" s="103">
        <f>H339+H343</f>
        <v>0</v>
      </c>
    </row>
    <row r="345" spans="1:8" s="202" customFormat="1"/>
    <row r="346" spans="1:8">
      <c r="E346" s="182"/>
      <c r="F346" s="182"/>
      <c r="G346" s="182"/>
      <c r="H346" s="182"/>
    </row>
    <row r="347" spans="1:8">
      <c r="E347" s="182"/>
      <c r="F347" s="182"/>
      <c r="G347" s="182"/>
      <c r="H347" s="182"/>
    </row>
    <row r="348" spans="1:8">
      <c r="E348" s="182"/>
      <c r="F348" s="182"/>
      <c r="G348" s="182"/>
      <c r="H348" s="182"/>
    </row>
    <row r="349" spans="1:8">
      <c r="E349" s="182"/>
      <c r="F349" s="182"/>
      <c r="G349" s="182"/>
      <c r="H349" s="182"/>
    </row>
    <row r="350" spans="1:8">
      <c r="E350" s="182"/>
      <c r="F350" s="182"/>
      <c r="G350" s="182"/>
      <c r="H350" s="182"/>
    </row>
    <row r="351" spans="1:8">
      <c r="E351" s="182"/>
      <c r="F351" s="182"/>
      <c r="G351" s="182"/>
      <c r="H351" s="182"/>
    </row>
    <row r="352" spans="1:8" s="202" customFormat="1"/>
    <row r="353" spans="5:8">
      <c r="E353" s="182"/>
      <c r="F353" s="182"/>
      <c r="G353" s="182"/>
      <c r="H353" s="182"/>
    </row>
    <row r="354" spans="5:8">
      <c r="E354" s="182"/>
      <c r="F354" s="182"/>
      <c r="G354" s="182"/>
      <c r="H354" s="182"/>
    </row>
    <row r="355" spans="5:8">
      <c r="E355" s="182"/>
      <c r="F355" s="182"/>
      <c r="G355" s="182"/>
      <c r="H355" s="182"/>
    </row>
    <row r="356" spans="5:8">
      <c r="E356" s="182"/>
      <c r="F356" s="182"/>
      <c r="G356" s="182"/>
      <c r="H356" s="182"/>
    </row>
    <row r="357" spans="5:8" s="202" customFormat="1"/>
    <row r="358" spans="5:8">
      <c r="E358" s="182"/>
      <c r="F358" s="182"/>
      <c r="G358" s="182"/>
      <c r="H358" s="182"/>
    </row>
    <row r="359" spans="5:8">
      <c r="E359" s="182"/>
      <c r="F359" s="182"/>
      <c r="G359" s="182"/>
      <c r="H359" s="182"/>
    </row>
    <row r="360" spans="5:8">
      <c r="E360" s="182"/>
      <c r="F360" s="182"/>
      <c r="G360" s="182"/>
      <c r="H360" s="182"/>
    </row>
    <row r="361" spans="5:8">
      <c r="E361" s="182"/>
      <c r="F361" s="182"/>
      <c r="G361" s="182"/>
      <c r="H361" s="182"/>
    </row>
    <row r="362" spans="5:8">
      <c r="E362" s="182"/>
      <c r="F362" s="182"/>
      <c r="G362" s="182"/>
      <c r="H362" s="182"/>
    </row>
    <row r="363" spans="5:8">
      <c r="E363" s="182"/>
      <c r="F363" s="182"/>
      <c r="G363" s="182"/>
      <c r="H363" s="182"/>
    </row>
    <row r="364" spans="5:8">
      <c r="E364" s="182"/>
      <c r="F364" s="182"/>
      <c r="G364" s="182"/>
      <c r="H364" s="182"/>
    </row>
    <row r="365" spans="5:8">
      <c r="E365" s="182"/>
      <c r="F365" s="182"/>
      <c r="G365" s="182"/>
      <c r="H365" s="182"/>
    </row>
    <row r="366" spans="5:8">
      <c r="E366" s="182"/>
      <c r="F366" s="182"/>
      <c r="G366" s="182"/>
      <c r="H366" s="182"/>
    </row>
    <row r="367" spans="5:8">
      <c r="E367" s="182"/>
      <c r="F367" s="182"/>
      <c r="G367" s="182"/>
      <c r="H367" s="182"/>
    </row>
    <row r="368" spans="5:8">
      <c r="E368" s="182"/>
      <c r="F368" s="182"/>
      <c r="G368" s="182"/>
      <c r="H368" s="182"/>
    </row>
    <row r="369" spans="5:8">
      <c r="E369" s="182"/>
      <c r="F369" s="182"/>
      <c r="G369" s="182"/>
      <c r="H369" s="182"/>
    </row>
    <row r="370" spans="5:8">
      <c r="E370" s="182"/>
      <c r="F370" s="182"/>
      <c r="G370" s="182"/>
      <c r="H370" s="182"/>
    </row>
    <row r="371" spans="5:8" s="202" customFormat="1"/>
  </sheetData>
  <mergeCells count="341">
    <mergeCell ref="B318:D318"/>
    <mergeCell ref="B319:D319"/>
    <mergeCell ref="B320:D320"/>
    <mergeCell ref="B321:D321"/>
    <mergeCell ref="A322:G322"/>
    <mergeCell ref="A323:G323"/>
    <mergeCell ref="B340:D340"/>
    <mergeCell ref="B341:D341"/>
    <mergeCell ref="B342:D342"/>
    <mergeCell ref="A343:G343"/>
    <mergeCell ref="A344:G344"/>
    <mergeCell ref="A221:D221"/>
    <mergeCell ref="E221:H221"/>
    <mergeCell ref="A222:H222"/>
    <mergeCell ref="B223:D223"/>
    <mergeCell ref="B224:D224"/>
    <mergeCell ref="B225:D225"/>
    <mergeCell ref="A226:G226"/>
    <mergeCell ref="B227:D227"/>
    <mergeCell ref="B228:D228"/>
    <mergeCell ref="A229:G229"/>
    <mergeCell ref="A230:G230"/>
    <mergeCell ref="B307:D307"/>
    <mergeCell ref="A308:G308"/>
    <mergeCell ref="A309:G309"/>
    <mergeCell ref="A335:D335"/>
    <mergeCell ref="E335:H335"/>
    <mergeCell ref="A336:H336"/>
    <mergeCell ref="B337:D337"/>
    <mergeCell ref="B338:D338"/>
    <mergeCell ref="A339:G339"/>
    <mergeCell ref="A300:D300"/>
    <mergeCell ref="E300:H300"/>
    <mergeCell ref="A301:H301"/>
    <mergeCell ref="B302:D302"/>
    <mergeCell ref="B303:D303"/>
    <mergeCell ref="A304:G304"/>
    <mergeCell ref="B305:D305"/>
    <mergeCell ref="B306:D306"/>
    <mergeCell ref="E325:H325"/>
    <mergeCell ref="B327:D327"/>
    <mergeCell ref="B330:D330"/>
    <mergeCell ref="A326:H326"/>
    <mergeCell ref="A332:G332"/>
    <mergeCell ref="A333:G333"/>
    <mergeCell ref="A325:D325"/>
    <mergeCell ref="A311:D311"/>
    <mergeCell ref="E311:H311"/>
    <mergeCell ref="A312:H312"/>
    <mergeCell ref="B313:D313"/>
    <mergeCell ref="B314:D314"/>
    <mergeCell ref="B315:D315"/>
    <mergeCell ref="A316:G316"/>
    <mergeCell ref="B317:D317"/>
    <mergeCell ref="B292:D292"/>
    <mergeCell ref="B296:D296"/>
    <mergeCell ref="A297:G297"/>
    <mergeCell ref="A298:G298"/>
    <mergeCell ref="B291:D291"/>
    <mergeCell ref="B293:D293"/>
    <mergeCell ref="B294:D294"/>
    <mergeCell ref="B295:D295"/>
    <mergeCell ref="A283:D283"/>
    <mergeCell ref="E283:H283"/>
    <mergeCell ref="A284:H284"/>
    <mergeCell ref="B285:D285"/>
    <mergeCell ref="B286:D286"/>
    <mergeCell ref="B287:D287"/>
    <mergeCell ref="A288:G288"/>
    <mergeCell ref="B289:D289"/>
    <mergeCell ref="B290:D290"/>
    <mergeCell ref="B272:D272"/>
    <mergeCell ref="B273:D273"/>
    <mergeCell ref="B274:D274"/>
    <mergeCell ref="A275:G275"/>
    <mergeCell ref="B276:D276"/>
    <mergeCell ref="B277:D277"/>
    <mergeCell ref="B278:D278"/>
    <mergeCell ref="A280:G280"/>
    <mergeCell ref="A281:G281"/>
    <mergeCell ref="B279:D279"/>
    <mergeCell ref="B265:D265"/>
    <mergeCell ref="B266:D266"/>
    <mergeCell ref="A267:G267"/>
    <mergeCell ref="A268:G268"/>
    <mergeCell ref="A269:G269"/>
    <mergeCell ref="A270:D270"/>
    <mergeCell ref="E270:H270"/>
    <mergeCell ref="A271:H271"/>
    <mergeCell ref="A258:D258"/>
    <mergeCell ref="E258:H258"/>
    <mergeCell ref="A259:H259"/>
    <mergeCell ref="B260:D260"/>
    <mergeCell ref="B261:D261"/>
    <mergeCell ref="B262:D262"/>
    <mergeCell ref="A263:G263"/>
    <mergeCell ref="B264:D264"/>
    <mergeCell ref="B236:D236"/>
    <mergeCell ref="A237:G237"/>
    <mergeCell ref="B234:D234"/>
    <mergeCell ref="B238:D238"/>
    <mergeCell ref="B151:D151"/>
    <mergeCell ref="A200:H200"/>
    <mergeCell ref="A178:H178"/>
    <mergeCell ref="A185:G185"/>
    <mergeCell ref="A186:G186"/>
    <mergeCell ref="A197:G197"/>
    <mergeCell ref="B172:D172"/>
    <mergeCell ref="E177:H177"/>
    <mergeCell ref="B157:D157"/>
    <mergeCell ref="A156:H156"/>
    <mergeCell ref="B158:D158"/>
    <mergeCell ref="E155:H155"/>
    <mergeCell ref="B194:D194"/>
    <mergeCell ref="A193:G193"/>
    <mergeCell ref="B180:D180"/>
    <mergeCell ref="B181:D181"/>
    <mergeCell ref="A182:G182"/>
    <mergeCell ref="B195:D195"/>
    <mergeCell ref="A249:G249"/>
    <mergeCell ref="B250:D250"/>
    <mergeCell ref="B254:D254"/>
    <mergeCell ref="A255:G255"/>
    <mergeCell ref="A256:G256"/>
    <mergeCell ref="B251:D251"/>
    <mergeCell ref="B252:D252"/>
    <mergeCell ref="B253:D253"/>
    <mergeCell ref="B239:D239"/>
    <mergeCell ref="B240:D240"/>
    <mergeCell ref="B28:D28"/>
    <mergeCell ref="B89:D89"/>
    <mergeCell ref="B90:D90"/>
    <mergeCell ref="A91:G91"/>
    <mergeCell ref="A78:G78"/>
    <mergeCell ref="A79:G79"/>
    <mergeCell ref="B88:D88"/>
    <mergeCell ref="E166:H166"/>
    <mergeCell ref="B170:D170"/>
    <mergeCell ref="B169:D169"/>
    <mergeCell ref="B117:D117"/>
    <mergeCell ref="A118:G118"/>
    <mergeCell ref="A121:D121"/>
    <mergeCell ref="E111:H111"/>
    <mergeCell ref="B113:D113"/>
    <mergeCell ref="B168:D168"/>
    <mergeCell ref="B162:D162"/>
    <mergeCell ref="B127:D127"/>
    <mergeCell ref="A128:G128"/>
    <mergeCell ref="A119:G119"/>
    <mergeCell ref="A122:H122"/>
    <mergeCell ref="B124:D124"/>
    <mergeCell ref="A111:D111"/>
    <mergeCell ref="A112:H112"/>
    <mergeCell ref="A9:H10"/>
    <mergeCell ref="A144:H144"/>
    <mergeCell ref="B145:D145"/>
    <mergeCell ref="A143:D143"/>
    <mergeCell ref="A153:G153"/>
    <mergeCell ref="B146:D146"/>
    <mergeCell ref="B147:D147"/>
    <mergeCell ref="A152:G152"/>
    <mergeCell ref="B84:D84"/>
    <mergeCell ref="B85:D85"/>
    <mergeCell ref="A86:G86"/>
    <mergeCell ref="A82:H82"/>
    <mergeCell ref="A81:D81"/>
    <mergeCell ref="E81:H81"/>
    <mergeCell ref="B83:D83"/>
    <mergeCell ref="B123:D123"/>
    <mergeCell ref="B126:D126"/>
    <mergeCell ref="A92:G92"/>
    <mergeCell ref="A35:D35"/>
    <mergeCell ref="A36:H36"/>
    <mergeCell ref="B38:D38"/>
    <mergeCell ref="A125:G125"/>
    <mergeCell ref="A33:G33"/>
    <mergeCell ref="B30:D30"/>
    <mergeCell ref="B148:D148"/>
    <mergeCell ref="E143:H143"/>
    <mergeCell ref="E188:H188"/>
    <mergeCell ref="B190:D190"/>
    <mergeCell ref="A189:H189"/>
    <mergeCell ref="B159:D159"/>
    <mergeCell ref="A160:G160"/>
    <mergeCell ref="B179:D179"/>
    <mergeCell ref="B183:D183"/>
    <mergeCell ref="B161:D161"/>
    <mergeCell ref="A175:G175"/>
    <mergeCell ref="A155:D155"/>
    <mergeCell ref="B184:D184"/>
    <mergeCell ref="A166:D166"/>
    <mergeCell ref="A167:H167"/>
    <mergeCell ref="A163:G163"/>
    <mergeCell ref="A164:G164"/>
    <mergeCell ref="A177:D177"/>
    <mergeCell ref="A188:D188"/>
    <mergeCell ref="A171:G171"/>
    <mergeCell ref="B150:D150"/>
    <mergeCell ref="B149:D149"/>
    <mergeCell ref="B173:D173"/>
    <mergeCell ref="A174:G174"/>
    <mergeCell ref="B201:D201"/>
    <mergeCell ref="B205:D205"/>
    <mergeCell ref="E210:H210"/>
    <mergeCell ref="E199:H199"/>
    <mergeCell ref="A196:G196"/>
    <mergeCell ref="A199:D199"/>
    <mergeCell ref="B217:D217"/>
    <mergeCell ref="A218:G218"/>
    <mergeCell ref="A219:G219"/>
    <mergeCell ref="B202:D202"/>
    <mergeCell ref="B203:D203"/>
    <mergeCell ref="A204:G204"/>
    <mergeCell ref="B206:D206"/>
    <mergeCell ref="A208:G208"/>
    <mergeCell ref="A210:D210"/>
    <mergeCell ref="A211:H211"/>
    <mergeCell ref="B214:D214"/>
    <mergeCell ref="A215:G215"/>
    <mergeCell ref="B213:D213"/>
    <mergeCell ref="E11:H11"/>
    <mergeCell ref="A12:H12"/>
    <mergeCell ref="B13:D13"/>
    <mergeCell ref="B17:D17"/>
    <mergeCell ref="A16:G16"/>
    <mergeCell ref="B18:D18"/>
    <mergeCell ref="B15:D15"/>
    <mergeCell ref="B14:D14"/>
    <mergeCell ref="B19:D19"/>
    <mergeCell ref="A11:D11"/>
    <mergeCell ref="B70:D70"/>
    <mergeCell ref="B71:D71"/>
    <mergeCell ref="A72:G72"/>
    <mergeCell ref="B74:D74"/>
    <mergeCell ref="A65:D65"/>
    <mergeCell ref="A51:H51"/>
    <mergeCell ref="A48:G48"/>
    <mergeCell ref="A66:H66"/>
    <mergeCell ref="A50:D50"/>
    <mergeCell ref="A59:G59"/>
    <mergeCell ref="B68:D68"/>
    <mergeCell ref="B61:D61"/>
    <mergeCell ref="A62:G62"/>
    <mergeCell ref="B69:D69"/>
    <mergeCell ref="E50:H50"/>
    <mergeCell ref="B52:D52"/>
    <mergeCell ref="B56:D56"/>
    <mergeCell ref="A63:G63"/>
    <mergeCell ref="B53:D53"/>
    <mergeCell ref="A47:G47"/>
    <mergeCell ref="B54:D54"/>
    <mergeCell ref="B60:D60"/>
    <mergeCell ref="A55:G55"/>
    <mergeCell ref="B20:D20"/>
    <mergeCell ref="B21:D21"/>
    <mergeCell ref="B22:D22"/>
    <mergeCell ref="A23:G23"/>
    <mergeCell ref="A24:G24"/>
    <mergeCell ref="B46:D46"/>
    <mergeCell ref="A40:G40"/>
    <mergeCell ref="B42:D42"/>
    <mergeCell ref="B43:D43"/>
    <mergeCell ref="A44:G44"/>
    <mergeCell ref="E35:H35"/>
    <mergeCell ref="B37:D37"/>
    <mergeCell ref="B41:D41"/>
    <mergeCell ref="B45:D45"/>
    <mergeCell ref="A26:D26"/>
    <mergeCell ref="A27:H27"/>
    <mergeCell ref="B29:D29"/>
    <mergeCell ref="B31:D31"/>
    <mergeCell ref="A32:G32"/>
    <mergeCell ref="E26:H26"/>
    <mergeCell ref="B76:D76"/>
    <mergeCell ref="B75:D75"/>
    <mergeCell ref="B77:D77"/>
    <mergeCell ref="B116:D116"/>
    <mergeCell ref="B39:D39"/>
    <mergeCell ref="B57:D57"/>
    <mergeCell ref="B58:D58"/>
    <mergeCell ref="E65:H65"/>
    <mergeCell ref="B67:D67"/>
    <mergeCell ref="B73:D73"/>
    <mergeCell ref="B87:D87"/>
    <mergeCell ref="A94:D94"/>
    <mergeCell ref="E94:H94"/>
    <mergeCell ref="A95:H95"/>
    <mergeCell ref="B96:D96"/>
    <mergeCell ref="B97:D97"/>
    <mergeCell ref="A99:G99"/>
    <mergeCell ref="B100:D100"/>
    <mergeCell ref="B98:D98"/>
    <mergeCell ref="A108:G108"/>
    <mergeCell ref="A109:G109"/>
    <mergeCell ref="B101:D101"/>
    <mergeCell ref="B102:D102"/>
    <mergeCell ref="B103:D103"/>
    <mergeCell ref="I183:L183"/>
    <mergeCell ref="Q194:T194"/>
    <mergeCell ref="I205:L205"/>
    <mergeCell ref="I216:L216"/>
    <mergeCell ref="B328:D328"/>
    <mergeCell ref="A329:G329"/>
    <mergeCell ref="B331:D331"/>
    <mergeCell ref="B191:D191"/>
    <mergeCell ref="B192:D192"/>
    <mergeCell ref="B212:D212"/>
    <mergeCell ref="B216:D216"/>
    <mergeCell ref="A207:G207"/>
    <mergeCell ref="A241:G241"/>
    <mergeCell ref="A242:G242"/>
    <mergeCell ref="A232:D232"/>
    <mergeCell ref="A233:H233"/>
    <mergeCell ref="B235:D235"/>
    <mergeCell ref="E232:H232"/>
    <mergeCell ref="A244:D244"/>
    <mergeCell ref="E244:H244"/>
    <mergeCell ref="A245:H245"/>
    <mergeCell ref="B246:D246"/>
    <mergeCell ref="B247:D247"/>
    <mergeCell ref="B248:D248"/>
    <mergeCell ref="B104:D104"/>
    <mergeCell ref="B105:D105"/>
    <mergeCell ref="B106:D106"/>
    <mergeCell ref="B107:D107"/>
    <mergeCell ref="B139:D139"/>
    <mergeCell ref="A140:G140"/>
    <mergeCell ref="A141:G141"/>
    <mergeCell ref="A131:D131"/>
    <mergeCell ref="E131:H131"/>
    <mergeCell ref="A132:H132"/>
    <mergeCell ref="B133:D133"/>
    <mergeCell ref="B134:D134"/>
    <mergeCell ref="B135:D135"/>
    <mergeCell ref="A136:G136"/>
    <mergeCell ref="B137:D137"/>
    <mergeCell ref="B138:D138"/>
    <mergeCell ref="E121:H121"/>
    <mergeCell ref="B114:D114"/>
    <mergeCell ref="A115:G115"/>
    <mergeCell ref="A129:G129"/>
  </mergeCells>
  <phoneticPr fontId="50" type="noConversion"/>
  <printOptions horizontalCentered="1"/>
  <pageMargins left="0.25" right="0.25" top="0.75" bottom="0.75" header="0.3" footer="0.3"/>
  <pageSetup paperSize="9" scale="70" fitToHeight="0" orientation="portrait" r:id="rId1"/>
  <headerFooter>
    <oddFooter>&amp;L&amp;A&amp;C&amp;"-,Negrito"Lorrane Jatobá de Almeida&amp;"-,Regular"
 Arquiteta e Urbanista
CAU 00A1868934&amp;RPágina &amp;P de &amp;N</oddFooter>
  </headerFooter>
  <rowBreaks count="6" manualBreakCount="6">
    <brk id="99" max="7" man="1"/>
    <brk id="130" max="7" man="1"/>
    <brk id="193" max="7" man="1"/>
    <brk id="226" max="7" man="1"/>
    <brk id="257" max="7" man="1"/>
    <brk id="288"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BP139"/>
  <sheetViews>
    <sheetView showGridLines="0" view="pageBreakPreview" zoomScaleNormal="90" zoomScaleSheetLayoutView="100" workbookViewId="0">
      <selection activeCell="B2" sqref="B2"/>
    </sheetView>
  </sheetViews>
  <sheetFormatPr defaultRowHeight="15"/>
  <cols>
    <col min="1" max="1" width="9.140625" customWidth="1"/>
    <col min="2" max="2" width="34.5703125" customWidth="1"/>
    <col min="3" max="3" width="26.85546875" customWidth="1"/>
    <col min="4" max="6" width="20.7109375" customWidth="1"/>
    <col min="7" max="7" width="10.5703125" customWidth="1"/>
    <col min="9" max="9" width="13.5703125" customWidth="1"/>
    <col min="10" max="10" width="12.5703125" customWidth="1"/>
    <col min="11" max="11" width="14.5703125" customWidth="1"/>
  </cols>
  <sheetData>
    <row r="1" spans="1:68">
      <c r="A1" s="184"/>
      <c r="B1" s="238"/>
      <c r="C1" s="182"/>
      <c r="D1" s="182"/>
      <c r="E1" s="185"/>
      <c r="F1" s="239"/>
      <c r="G1" s="185"/>
      <c r="H1" s="185"/>
      <c r="I1" s="111"/>
      <c r="J1" s="111"/>
    </row>
    <row r="2" spans="1:68">
      <c r="A2" s="184"/>
      <c r="B2" s="238"/>
      <c r="C2" s="187" t="s">
        <v>156</v>
      </c>
      <c r="D2" s="188" t="str">
        <f>Resumo!D2</f>
        <v>Construção da Capela Mortuária da Zona Leste</v>
      </c>
      <c r="E2" s="185"/>
      <c r="F2" s="239"/>
      <c r="G2" s="185"/>
      <c r="H2" s="185"/>
      <c r="I2" s="111"/>
      <c r="J2" s="111"/>
    </row>
    <row r="3" spans="1:68">
      <c r="A3" s="184"/>
      <c r="B3" s="238"/>
      <c r="C3" s="187" t="s">
        <v>103</v>
      </c>
      <c r="D3" s="188" t="str">
        <f>Resumo!D3</f>
        <v>R. São Francisco de Assis, Lote A.C., Área Comunitária</v>
      </c>
      <c r="E3" s="185"/>
      <c r="F3" s="239"/>
      <c r="G3" s="185"/>
      <c r="H3" s="185"/>
      <c r="I3" s="111"/>
      <c r="J3" s="111"/>
    </row>
    <row r="4" spans="1:68">
      <c r="A4" s="184"/>
      <c r="B4" s="238"/>
      <c r="C4" s="187" t="s">
        <v>679</v>
      </c>
      <c r="D4" s="188" t="str">
        <f>Resumo!D4</f>
        <v>Vila Bela</v>
      </c>
      <c r="E4" s="185"/>
      <c r="F4" s="239"/>
      <c r="G4" s="185"/>
      <c r="H4" s="185"/>
      <c r="I4" s="111"/>
      <c r="J4" s="111"/>
    </row>
    <row r="5" spans="1:68">
      <c r="A5" s="184"/>
      <c r="B5" s="238"/>
      <c r="C5" s="187" t="s">
        <v>681</v>
      </c>
      <c r="D5" s="188" t="str">
        <f>Resumo!D5</f>
        <v>Sorriso - MT</v>
      </c>
      <c r="E5" s="185"/>
      <c r="F5" s="239"/>
      <c r="G5" s="185"/>
      <c r="H5" s="185"/>
      <c r="I5" s="111"/>
      <c r="J5" s="111"/>
    </row>
    <row r="6" spans="1:68">
      <c r="A6" s="184"/>
      <c r="B6" s="238"/>
      <c r="C6" s="187"/>
      <c r="D6" s="188"/>
      <c r="E6" s="185"/>
      <c r="F6" s="239"/>
      <c r="G6" s="185"/>
      <c r="H6" s="185"/>
      <c r="I6" s="111"/>
      <c r="J6" s="111"/>
    </row>
    <row r="7" spans="1:68">
      <c r="A7" s="184"/>
      <c r="B7" s="238"/>
      <c r="C7" s="187" t="s">
        <v>683</v>
      </c>
      <c r="D7" s="941">
        <f>Resumo!D7</f>
        <v>0</v>
      </c>
      <c r="E7" s="185"/>
      <c r="F7" s="239"/>
      <c r="G7" s="185"/>
      <c r="H7" s="185"/>
      <c r="I7" s="111"/>
      <c r="J7" s="111"/>
    </row>
    <row r="8" spans="1:68">
      <c r="A8" s="184"/>
      <c r="B8" s="238"/>
      <c r="C8" s="182"/>
      <c r="D8" s="182"/>
      <c r="E8" s="185"/>
      <c r="F8" s="239"/>
      <c r="G8" s="185"/>
      <c r="H8" s="185"/>
      <c r="I8" s="111"/>
      <c r="J8" s="111"/>
    </row>
    <row r="9" spans="1:68" s="33" customFormat="1" ht="30" customHeight="1">
      <c r="A9" s="715" t="s">
        <v>232</v>
      </c>
      <c r="B9" s="716"/>
      <c r="C9" s="716"/>
      <c r="D9" s="716"/>
      <c r="E9" s="716"/>
      <c r="F9" s="716"/>
      <c r="G9" s="716"/>
      <c r="H9" s="716"/>
      <c r="I9" s="716"/>
      <c r="J9" s="717"/>
      <c r="K9" s="240"/>
      <c r="L9" s="110"/>
      <c r="M9" s="110"/>
      <c r="N9" s="110"/>
      <c r="O9" s="110"/>
      <c r="P9" s="110"/>
      <c r="Q9" s="110"/>
      <c r="R9" s="110"/>
      <c r="S9" s="110"/>
      <c r="T9" s="110"/>
      <c r="U9" s="110"/>
      <c r="V9" s="110"/>
      <c r="W9" s="110"/>
      <c r="X9" s="110"/>
      <c r="Y9" s="110"/>
      <c r="Z9" s="110"/>
      <c r="AA9" s="241"/>
      <c r="AB9" s="242"/>
      <c r="AP9" s="38"/>
      <c r="AQ9" s="38"/>
      <c r="AR9" s="38"/>
      <c r="AS9" s="38"/>
      <c r="AT9" s="38"/>
      <c r="AU9" s="38"/>
      <c r="AV9" s="38"/>
      <c r="AW9" s="38"/>
      <c r="AX9" s="38"/>
      <c r="AY9" s="38"/>
      <c r="AZ9" s="38"/>
      <c r="BA9" s="38"/>
      <c r="BB9" s="38"/>
      <c r="BC9" s="38"/>
      <c r="BD9" s="38"/>
      <c r="BE9" s="38"/>
      <c r="BF9" s="38"/>
      <c r="BG9" s="38"/>
    </row>
    <row r="10" spans="1:68" s="38" customFormat="1" ht="30">
      <c r="A10" s="243" t="s">
        <v>233</v>
      </c>
      <c r="B10" s="244" t="s">
        <v>234</v>
      </c>
      <c r="C10" s="245" t="s">
        <v>235</v>
      </c>
      <c r="D10" s="244" t="s">
        <v>236</v>
      </c>
      <c r="E10" s="244" t="s">
        <v>237</v>
      </c>
      <c r="F10" s="244" t="s">
        <v>238</v>
      </c>
      <c r="G10" s="246" t="s">
        <v>239</v>
      </c>
      <c r="H10" s="244" t="s">
        <v>240</v>
      </c>
      <c r="I10" s="189" t="s">
        <v>721</v>
      </c>
      <c r="J10" s="247" t="s">
        <v>711</v>
      </c>
      <c r="K10" s="248"/>
      <c r="L10" s="249"/>
      <c r="M10" s="249"/>
      <c r="N10" s="249"/>
      <c r="O10" s="249"/>
      <c r="P10" s="249"/>
      <c r="Q10" s="249"/>
      <c r="R10" s="249"/>
      <c r="S10" s="249"/>
      <c r="T10" s="249"/>
      <c r="U10" s="249"/>
      <c r="V10" s="249"/>
      <c r="W10" s="249"/>
      <c r="X10" s="249"/>
      <c r="Y10" s="249"/>
      <c r="Z10" s="249"/>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row>
    <row r="11" spans="1:68" s="33" customFormat="1" ht="24.95" customHeight="1">
      <c r="A11" s="765" t="s">
        <v>707</v>
      </c>
      <c r="B11" s="771" t="s">
        <v>636</v>
      </c>
      <c r="C11" s="250" t="s">
        <v>637</v>
      </c>
      <c r="D11" s="251"/>
      <c r="E11" s="250" t="s">
        <v>714</v>
      </c>
      <c r="F11" s="250" t="s">
        <v>656</v>
      </c>
      <c r="G11" s="252">
        <v>44701</v>
      </c>
      <c r="H11" s="253" t="s">
        <v>310</v>
      </c>
      <c r="I11" s="254">
        <v>9135</v>
      </c>
      <c r="J11" s="768">
        <f>MEDIAN(I11:I13)</f>
        <v>5957.38</v>
      </c>
      <c r="K11" s="255"/>
      <c r="L11" s="38"/>
      <c r="M11" s="38"/>
      <c r="N11" s="38"/>
      <c r="O11" s="38"/>
      <c r="P11" s="38"/>
      <c r="Q11" s="38"/>
      <c r="R11" s="38"/>
      <c r="S11" s="38"/>
      <c r="T11" s="38"/>
      <c r="U11" s="38"/>
      <c r="V11" s="38"/>
      <c r="W11" s="38"/>
      <c r="X11" s="38"/>
      <c r="Y11" s="38"/>
      <c r="Z11" s="38"/>
    </row>
    <row r="12" spans="1:68" s="33" customFormat="1" ht="24.95" customHeight="1">
      <c r="A12" s="766"/>
      <c r="B12" s="772"/>
      <c r="C12" s="256" t="s">
        <v>638</v>
      </c>
      <c r="D12" s="256"/>
      <c r="E12" s="257" t="s">
        <v>715</v>
      </c>
      <c r="F12" s="256" t="s">
        <v>657</v>
      </c>
      <c r="G12" s="258">
        <v>44701</v>
      </c>
      <c r="H12" s="259" t="s">
        <v>310</v>
      </c>
      <c r="I12" s="260">
        <v>5957.38</v>
      </c>
      <c r="J12" s="769"/>
    </row>
    <row r="13" spans="1:68" s="33" customFormat="1" ht="24.95" customHeight="1">
      <c r="A13" s="767"/>
      <c r="B13" s="773"/>
      <c r="C13" s="261" t="s">
        <v>639</v>
      </c>
      <c r="D13" s="262"/>
      <c r="E13" s="261" t="s">
        <v>713</v>
      </c>
      <c r="F13" s="263" t="s">
        <v>719</v>
      </c>
      <c r="G13" s="264">
        <v>44701</v>
      </c>
      <c r="H13" s="265" t="s">
        <v>310</v>
      </c>
      <c r="I13" s="266">
        <v>5447</v>
      </c>
      <c r="J13" s="770"/>
    </row>
    <row r="14" spans="1:68" s="33" customFormat="1" ht="24.95" customHeight="1">
      <c r="A14" s="765" t="s">
        <v>708</v>
      </c>
      <c r="B14" s="771" t="s">
        <v>705</v>
      </c>
      <c r="C14" s="250" t="s">
        <v>637</v>
      </c>
      <c r="D14" s="251"/>
      <c r="E14" s="250" t="s">
        <v>714</v>
      </c>
      <c r="F14" s="250" t="s">
        <v>656</v>
      </c>
      <c r="G14" s="252">
        <v>44701</v>
      </c>
      <c r="H14" s="253" t="s">
        <v>310</v>
      </c>
      <c r="I14" s="254">
        <v>1440</v>
      </c>
      <c r="J14" s="768">
        <f>MEDIAN(I14:I16)</f>
        <v>1269.79</v>
      </c>
      <c r="K14" s="255"/>
      <c r="L14" s="38"/>
      <c r="M14" s="38"/>
      <c r="N14" s="38"/>
      <c r="O14" s="38"/>
      <c r="P14" s="38"/>
      <c r="Q14" s="38"/>
      <c r="R14" s="38"/>
      <c r="S14" s="38"/>
      <c r="T14" s="38"/>
      <c r="U14" s="38"/>
      <c r="V14" s="38"/>
      <c r="W14" s="38"/>
      <c r="X14" s="38"/>
      <c r="Y14" s="38"/>
      <c r="Z14" s="38"/>
    </row>
    <row r="15" spans="1:68" s="33" customFormat="1" ht="24.95" customHeight="1">
      <c r="A15" s="766"/>
      <c r="B15" s="772"/>
      <c r="C15" s="256" t="s">
        <v>638</v>
      </c>
      <c r="D15" s="256"/>
      <c r="E15" s="257" t="s">
        <v>712</v>
      </c>
      <c r="F15" s="256" t="s">
        <v>657</v>
      </c>
      <c r="G15" s="258">
        <v>44701</v>
      </c>
      <c r="H15" s="259" t="s">
        <v>310</v>
      </c>
      <c r="I15" s="260">
        <v>1269.79</v>
      </c>
      <c r="J15" s="769"/>
    </row>
    <row r="16" spans="1:68" s="33" customFormat="1" ht="24.95" customHeight="1">
      <c r="A16" s="767"/>
      <c r="B16" s="773"/>
      <c r="C16" s="261" t="s">
        <v>639</v>
      </c>
      <c r="D16" s="262"/>
      <c r="E16" s="261" t="s">
        <v>713</v>
      </c>
      <c r="F16" s="263" t="s">
        <v>719</v>
      </c>
      <c r="G16" s="264">
        <v>44701</v>
      </c>
      <c r="H16" s="265" t="s">
        <v>310</v>
      </c>
      <c r="I16" s="266">
        <v>1197</v>
      </c>
      <c r="J16" s="770"/>
    </row>
    <row r="17" spans="1:26" s="33" customFormat="1" ht="24.95" customHeight="1">
      <c r="A17" s="765" t="s">
        <v>709</v>
      </c>
      <c r="B17" s="771" t="s">
        <v>706</v>
      </c>
      <c r="C17" s="250" t="s">
        <v>637</v>
      </c>
      <c r="D17" s="251"/>
      <c r="E17" s="250" t="s">
        <v>714</v>
      </c>
      <c r="F17" s="250" t="s">
        <v>656</v>
      </c>
      <c r="G17" s="252">
        <v>44701</v>
      </c>
      <c r="H17" s="253" t="s">
        <v>310</v>
      </c>
      <c r="I17" s="254">
        <v>660</v>
      </c>
      <c r="J17" s="768">
        <f>MEDIAN(I17:I19)</f>
        <v>466</v>
      </c>
      <c r="K17" s="255"/>
      <c r="L17" s="38"/>
      <c r="M17" s="38"/>
      <c r="N17" s="38"/>
      <c r="O17" s="38"/>
      <c r="P17" s="38"/>
      <c r="Q17" s="38"/>
      <c r="R17" s="38"/>
      <c r="S17" s="38"/>
      <c r="T17" s="38"/>
      <c r="U17" s="38"/>
      <c r="V17" s="38"/>
      <c r="W17" s="38"/>
      <c r="X17" s="38"/>
      <c r="Y17" s="38"/>
      <c r="Z17" s="38"/>
    </row>
    <row r="18" spans="1:26" s="33" customFormat="1" ht="24.95" customHeight="1">
      <c r="A18" s="766"/>
      <c r="B18" s="772"/>
      <c r="C18" s="256" t="s">
        <v>638</v>
      </c>
      <c r="D18" s="256"/>
      <c r="E18" s="257" t="s">
        <v>715</v>
      </c>
      <c r="F18" s="256" t="s">
        <v>657</v>
      </c>
      <c r="G18" s="258">
        <v>44701</v>
      </c>
      <c r="H18" s="259" t="s">
        <v>310</v>
      </c>
      <c r="I18" s="260">
        <v>395.3</v>
      </c>
      <c r="J18" s="769"/>
    </row>
    <row r="19" spans="1:26" s="33" customFormat="1" ht="24.95" customHeight="1">
      <c r="A19" s="767"/>
      <c r="B19" s="773"/>
      <c r="C19" s="261" t="s">
        <v>639</v>
      </c>
      <c r="D19" s="262"/>
      <c r="E19" s="261" t="s">
        <v>713</v>
      </c>
      <c r="F19" s="263" t="s">
        <v>719</v>
      </c>
      <c r="G19" s="264">
        <v>44701</v>
      </c>
      <c r="H19" s="265" t="s">
        <v>310</v>
      </c>
      <c r="I19" s="266">
        <v>466</v>
      </c>
      <c r="J19" s="770"/>
    </row>
    <row r="20" spans="1:26" s="33" customFormat="1" ht="24.95" customHeight="1">
      <c r="A20" s="765" t="s">
        <v>710</v>
      </c>
      <c r="B20" s="771" t="s">
        <v>828</v>
      </c>
      <c r="C20" s="250" t="s">
        <v>660</v>
      </c>
      <c r="D20" s="251"/>
      <c r="E20" s="250" t="s">
        <v>658</v>
      </c>
      <c r="F20" s="250" t="s">
        <v>659</v>
      </c>
      <c r="G20" s="252">
        <v>44704</v>
      </c>
      <c r="H20" s="253" t="s">
        <v>310</v>
      </c>
      <c r="I20" s="254">
        <v>3790</v>
      </c>
      <c r="J20" s="768">
        <f>MEDIAN(I20:I22)</f>
        <v>3500</v>
      </c>
      <c r="K20" s="255"/>
      <c r="L20" s="38"/>
      <c r="M20" s="38"/>
      <c r="N20" s="38"/>
      <c r="O20" s="38"/>
      <c r="P20" s="38"/>
      <c r="Q20" s="38"/>
      <c r="R20" s="38"/>
      <c r="S20" s="38"/>
      <c r="T20" s="38"/>
      <c r="U20" s="38"/>
      <c r="V20" s="38"/>
      <c r="W20" s="38"/>
      <c r="X20" s="38"/>
      <c r="Y20" s="38"/>
      <c r="Z20" s="38"/>
    </row>
    <row r="21" spans="1:26" s="33" customFormat="1" ht="24.95" customHeight="1">
      <c r="A21" s="766"/>
      <c r="B21" s="772"/>
      <c r="C21" s="256" t="s">
        <v>718</v>
      </c>
      <c r="D21" s="256"/>
      <c r="E21" s="257" t="s">
        <v>716</v>
      </c>
      <c r="F21" s="256" t="s">
        <v>720</v>
      </c>
      <c r="G21" s="258">
        <v>44704</v>
      </c>
      <c r="H21" s="259" t="s">
        <v>310</v>
      </c>
      <c r="I21" s="260">
        <v>3500</v>
      </c>
      <c r="J21" s="769"/>
    </row>
    <row r="22" spans="1:26" s="33" customFormat="1" ht="24.95" customHeight="1">
      <c r="A22" s="767"/>
      <c r="B22" s="773"/>
      <c r="C22" s="261" t="s">
        <v>320</v>
      </c>
      <c r="D22" s="262"/>
      <c r="E22" s="261" t="s">
        <v>717</v>
      </c>
      <c r="F22" s="263" t="s">
        <v>661</v>
      </c>
      <c r="G22" s="264">
        <v>44704</v>
      </c>
      <c r="H22" s="265" t="s">
        <v>310</v>
      </c>
      <c r="I22" s="266">
        <v>3330.4</v>
      </c>
      <c r="J22" s="770"/>
    </row>
    <row r="23" spans="1:26" s="12" customFormat="1" ht="24.95" customHeight="1">
      <c r="A23" s="765" t="s">
        <v>829</v>
      </c>
      <c r="B23" s="771" t="s">
        <v>420</v>
      </c>
      <c r="C23" s="250" t="s">
        <v>1030</v>
      </c>
      <c r="D23" s="251"/>
      <c r="E23" s="250"/>
      <c r="F23" s="250"/>
      <c r="G23" s="252">
        <v>44866</v>
      </c>
      <c r="H23" s="253" t="s">
        <v>240</v>
      </c>
      <c r="I23" s="254">
        <v>72.37</v>
      </c>
      <c r="J23" s="768">
        <f>MEDIAN(I23:I25)</f>
        <v>85.7</v>
      </c>
      <c r="K23" s="494"/>
      <c r="L23" s="495"/>
      <c r="M23" s="495"/>
      <c r="N23" s="495"/>
      <c r="O23" s="495"/>
      <c r="P23" s="495"/>
      <c r="Q23" s="495"/>
      <c r="R23" s="495"/>
      <c r="S23" s="495"/>
      <c r="T23" s="495"/>
      <c r="U23" s="495"/>
      <c r="V23" s="495"/>
      <c r="W23" s="495"/>
      <c r="X23" s="495"/>
      <c r="Y23" s="495"/>
      <c r="Z23" s="495"/>
    </row>
    <row r="24" spans="1:26" s="12" customFormat="1" ht="24.95" customHeight="1">
      <c r="A24" s="766"/>
      <c r="B24" s="772"/>
      <c r="C24" s="256" t="s">
        <v>1031</v>
      </c>
      <c r="D24" s="256"/>
      <c r="E24" s="257"/>
      <c r="F24" s="256"/>
      <c r="G24" s="258">
        <v>44866</v>
      </c>
      <c r="H24" s="259" t="s">
        <v>310</v>
      </c>
      <c r="I24" s="260">
        <v>99.8</v>
      </c>
      <c r="J24" s="769"/>
    </row>
    <row r="25" spans="1:26" s="12" customFormat="1" ht="24.95" customHeight="1">
      <c r="A25" s="767"/>
      <c r="B25" s="773"/>
      <c r="C25" s="527" t="s">
        <v>1032</v>
      </c>
      <c r="D25" s="528"/>
      <c r="E25" s="527"/>
      <c r="F25" s="263"/>
      <c r="G25" s="264">
        <v>44896</v>
      </c>
      <c r="H25" s="263" t="s">
        <v>310</v>
      </c>
      <c r="I25" s="674">
        <v>85.7</v>
      </c>
      <c r="J25" s="770"/>
    </row>
    <row r="26" spans="1:26" s="12" customFormat="1" ht="24.95" customHeight="1">
      <c r="A26" s="495"/>
      <c r="B26" s="495"/>
      <c r="C26" s="495"/>
      <c r="D26" s="495"/>
      <c r="E26" s="495"/>
      <c r="F26" s="495"/>
      <c r="G26" s="495"/>
      <c r="H26" s="495"/>
      <c r="I26" s="495"/>
      <c r="J26" s="495"/>
      <c r="K26" s="495"/>
      <c r="L26" s="495"/>
      <c r="M26" s="495"/>
      <c r="N26" s="495"/>
      <c r="O26" s="495"/>
    </row>
    <row r="27" spans="1:26" s="12" customFormat="1" ht="24.95" customHeight="1"/>
    <row r="28" spans="1:26" s="12" customFormat="1" ht="24.95" customHeight="1"/>
    <row r="31" spans="1:26" ht="15" customHeight="1"/>
    <row r="35" ht="15" customHeight="1"/>
    <row r="39" ht="15" customHeight="1"/>
    <row r="43" ht="15" customHeight="1"/>
    <row r="51" ht="15" customHeight="1"/>
    <row r="63" ht="15" customHeight="1"/>
    <row r="67" ht="15" customHeight="1"/>
    <row r="71" ht="15" customHeight="1"/>
    <row r="75" ht="15" customHeight="1"/>
    <row r="87" ht="15" customHeight="1"/>
    <row r="91" ht="15" customHeight="1"/>
    <row r="107" ht="15" customHeight="1"/>
    <row r="112" ht="15" customHeight="1"/>
    <row r="139" ht="24.75" customHeight="1"/>
  </sheetData>
  <mergeCells count="16">
    <mergeCell ref="A9:J9"/>
    <mergeCell ref="A23:A25"/>
    <mergeCell ref="J23:J25"/>
    <mergeCell ref="B23:B25"/>
    <mergeCell ref="A11:A13"/>
    <mergeCell ref="B11:B13"/>
    <mergeCell ref="J11:J13"/>
    <mergeCell ref="A14:A16"/>
    <mergeCell ref="B14:B16"/>
    <mergeCell ref="J14:J16"/>
    <mergeCell ref="B20:B22"/>
    <mergeCell ref="A20:A22"/>
    <mergeCell ref="J20:J22"/>
    <mergeCell ref="A17:A19"/>
    <mergeCell ref="B17:B19"/>
    <mergeCell ref="J17:J19"/>
  </mergeCells>
  <conditionalFormatting sqref="B10">
    <cfRule type="duplicateValues" dxfId="27" priority="38"/>
  </conditionalFormatting>
  <conditionalFormatting sqref="A10">
    <cfRule type="duplicateValues" dxfId="26" priority="39"/>
  </conditionalFormatting>
  <conditionalFormatting sqref="B11:B13">
    <cfRule type="duplicateValues" dxfId="19" priority="31"/>
  </conditionalFormatting>
  <conditionalFormatting sqref="A11:A13">
    <cfRule type="duplicateValues" dxfId="18" priority="29"/>
  </conditionalFormatting>
  <conditionalFormatting sqref="A11:A13">
    <cfRule type="duplicateValues" dxfId="17" priority="30"/>
  </conditionalFormatting>
  <conditionalFormatting sqref="B14:B16">
    <cfRule type="duplicateValues" dxfId="16" priority="28"/>
  </conditionalFormatting>
  <conditionalFormatting sqref="A14:A16">
    <cfRule type="duplicateValues" dxfId="15" priority="26"/>
  </conditionalFormatting>
  <conditionalFormatting sqref="A14:A16">
    <cfRule type="duplicateValues" dxfId="14" priority="27"/>
  </conditionalFormatting>
  <conditionalFormatting sqref="B17:B19">
    <cfRule type="duplicateValues" dxfId="13" priority="25"/>
  </conditionalFormatting>
  <conditionalFormatting sqref="A17:A19">
    <cfRule type="duplicateValues" dxfId="12" priority="23"/>
  </conditionalFormatting>
  <conditionalFormatting sqref="A17:A19">
    <cfRule type="duplicateValues" dxfId="11" priority="24"/>
  </conditionalFormatting>
  <conditionalFormatting sqref="B20:B22">
    <cfRule type="duplicateValues" dxfId="10" priority="22"/>
  </conditionalFormatting>
  <conditionalFormatting sqref="A20:A22">
    <cfRule type="duplicateValues" dxfId="9" priority="20"/>
  </conditionalFormatting>
  <conditionalFormatting sqref="A20:A22">
    <cfRule type="duplicateValues" dxfId="8" priority="21"/>
  </conditionalFormatting>
  <conditionalFormatting sqref="B23:B25">
    <cfRule type="duplicateValues" dxfId="4" priority="16"/>
  </conditionalFormatting>
  <conditionalFormatting sqref="A23:A25">
    <cfRule type="duplicateValues" dxfId="3" priority="14"/>
  </conditionalFormatting>
  <conditionalFormatting sqref="A23:A25">
    <cfRule type="duplicateValues" dxfId="2" priority="15"/>
  </conditionalFormatting>
  <conditionalFormatting sqref="A9">
    <cfRule type="duplicateValues" dxfId="0" priority="1"/>
  </conditionalFormatting>
  <pageMargins left="0.70866141732283472" right="0.70866141732283472" top="0.74803149606299213" bottom="0.74803149606299213" header="0.31496062992125984" footer="0.31496062992125984"/>
  <pageSetup paperSize="9" scale="73" fitToHeight="0" orientation="landscape" horizontalDpi="360" verticalDpi="360" r:id="rId1"/>
  <headerFooter>
    <oddFooter>&amp;L&amp;A&amp;C&amp;"-,Negrito"Lorrane Jatobá de Almeida&amp;"-,Regular"
 Arquiteta e Urbanista
CAU 00A1868934&amp;RPágina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XEB263"/>
  <sheetViews>
    <sheetView showGridLines="0" view="pageBreakPreview" zoomScaleNormal="80" zoomScaleSheetLayoutView="100" workbookViewId="0">
      <selection activeCell="A2" sqref="A2"/>
    </sheetView>
  </sheetViews>
  <sheetFormatPr defaultRowHeight="15"/>
  <cols>
    <col min="1" max="1" width="26.5703125" bestFit="1" customWidth="1"/>
    <col min="2" max="2" width="15.140625" customWidth="1"/>
    <col min="3" max="9" width="13.7109375" customWidth="1"/>
    <col min="10" max="10" width="12.85546875" customWidth="1"/>
    <col min="13" max="13" width="12.85546875" customWidth="1"/>
  </cols>
  <sheetData>
    <row r="1" spans="1:31">
      <c r="A1" s="184"/>
      <c r="B1" s="238"/>
      <c r="C1" s="182"/>
      <c r="D1" s="182"/>
      <c r="E1" s="185"/>
      <c r="F1" s="239"/>
      <c r="G1" s="185"/>
      <c r="H1" s="185"/>
      <c r="I1" s="276"/>
    </row>
    <row r="2" spans="1:31">
      <c r="A2" s="184"/>
      <c r="B2" s="238"/>
      <c r="C2" s="187" t="s">
        <v>156</v>
      </c>
      <c r="D2" s="188" t="str">
        <f>Resumo!D2</f>
        <v>Construção da Capela Mortuária da Zona Leste</v>
      </c>
      <c r="E2" s="185"/>
      <c r="F2" s="239"/>
      <c r="G2" s="185"/>
      <c r="H2" s="185"/>
      <c r="I2" s="276"/>
    </row>
    <row r="3" spans="1:31">
      <c r="A3" s="184"/>
      <c r="B3" s="238"/>
      <c r="C3" s="187" t="s">
        <v>103</v>
      </c>
      <c r="D3" s="188" t="str">
        <f>Resumo!D3</f>
        <v>R. São Francisco de Assis, Lote A.C., Área Comunitária</v>
      </c>
      <c r="E3" s="185"/>
      <c r="F3" s="239"/>
      <c r="G3" s="185"/>
      <c r="H3" s="185"/>
      <c r="I3" s="276"/>
    </row>
    <row r="4" spans="1:31">
      <c r="A4" s="184"/>
      <c r="B4" s="238"/>
      <c r="C4" s="187" t="s">
        <v>679</v>
      </c>
      <c r="D4" s="188" t="str">
        <f>Resumo!D4</f>
        <v>Vila Bela</v>
      </c>
      <c r="E4" s="185"/>
      <c r="F4" s="239"/>
      <c r="G4" s="185"/>
      <c r="H4" s="185"/>
      <c r="I4" s="276"/>
    </row>
    <row r="5" spans="1:31">
      <c r="A5" s="184"/>
      <c r="B5" s="238"/>
      <c r="C5" s="187" t="s">
        <v>681</v>
      </c>
      <c r="D5" s="188" t="str">
        <f>Resumo!D5</f>
        <v>Sorriso - MT</v>
      </c>
      <c r="E5" s="185"/>
      <c r="F5" s="239"/>
      <c r="G5" s="185"/>
      <c r="H5" s="185"/>
      <c r="I5" s="276"/>
    </row>
    <row r="6" spans="1:31">
      <c r="A6" s="184"/>
      <c r="B6" s="238"/>
      <c r="C6" s="187"/>
      <c r="D6" s="188"/>
      <c r="E6" s="185"/>
      <c r="F6" s="239"/>
      <c r="G6" s="185"/>
      <c r="H6" s="185"/>
      <c r="I6" s="276"/>
    </row>
    <row r="7" spans="1:31">
      <c r="A7" s="184"/>
      <c r="B7" s="238"/>
      <c r="C7" s="187" t="s">
        <v>683</v>
      </c>
      <c r="D7" s="941">
        <f>Resumo!D7</f>
        <v>0</v>
      </c>
      <c r="E7" s="185"/>
      <c r="F7" s="239"/>
      <c r="G7" s="185"/>
      <c r="H7" s="185"/>
      <c r="I7" s="276"/>
    </row>
    <row r="8" spans="1:31">
      <c r="A8" s="184"/>
      <c r="B8" s="238"/>
      <c r="C8" s="182"/>
      <c r="D8" s="182"/>
      <c r="E8" s="185"/>
      <c r="F8" s="239"/>
      <c r="G8" s="185"/>
      <c r="H8" s="185"/>
      <c r="I8" s="276"/>
    </row>
    <row r="9" spans="1:31">
      <c r="A9" s="29"/>
      <c r="B9" s="29"/>
      <c r="C9" s="29"/>
      <c r="D9" s="29"/>
      <c r="E9" s="29"/>
      <c r="F9" s="29"/>
      <c r="G9" s="29"/>
      <c r="H9" s="29"/>
      <c r="I9" s="29"/>
      <c r="J9" s="8"/>
    </row>
    <row r="10" spans="1:31" s="29" customFormat="1" ht="30" customHeight="1">
      <c r="A10" s="715" t="s">
        <v>246</v>
      </c>
      <c r="B10" s="716"/>
      <c r="C10" s="716"/>
      <c r="D10" s="716"/>
      <c r="E10" s="716"/>
      <c r="F10" s="716"/>
      <c r="G10" s="716"/>
      <c r="H10" s="716"/>
      <c r="I10" s="717"/>
      <c r="J10" s="283"/>
      <c r="N10" s="39"/>
      <c r="O10" s="39"/>
      <c r="P10" s="39"/>
      <c r="Q10" s="39"/>
      <c r="R10" s="39"/>
      <c r="S10" s="39"/>
      <c r="T10" s="39"/>
      <c r="U10" s="39"/>
      <c r="V10" s="39"/>
      <c r="W10" s="39"/>
      <c r="X10" s="39"/>
      <c r="Y10" s="39"/>
      <c r="Z10" s="39"/>
      <c r="AA10" s="39"/>
      <c r="AB10" s="39"/>
      <c r="AC10" s="39"/>
      <c r="AD10" s="39"/>
      <c r="AE10" s="39"/>
    </row>
    <row r="11" spans="1:31">
      <c r="A11" s="29"/>
      <c r="B11" s="29"/>
      <c r="C11" s="29"/>
      <c r="D11" s="29"/>
      <c r="E11" s="29"/>
      <c r="F11" s="29"/>
      <c r="G11" s="29"/>
      <c r="H11" s="29"/>
      <c r="I11" s="29"/>
      <c r="J11" s="8"/>
    </row>
    <row r="12" spans="1:31" s="29" customFormat="1" ht="18.75">
      <c r="A12" s="774" t="s">
        <v>836</v>
      </c>
      <c r="B12" s="775"/>
      <c r="C12" s="775"/>
      <c r="D12" s="775"/>
      <c r="E12" s="775"/>
      <c r="F12" s="775"/>
      <c r="G12" s="775"/>
      <c r="H12" s="775"/>
      <c r="I12" s="776"/>
      <c r="J12" s="283"/>
      <c r="N12" s="39"/>
      <c r="O12" s="39"/>
      <c r="P12" s="39"/>
      <c r="Q12" s="39"/>
      <c r="R12" s="39"/>
      <c r="S12" s="39"/>
      <c r="T12" s="39"/>
      <c r="U12" s="39"/>
      <c r="V12" s="39"/>
      <c r="W12" s="39"/>
      <c r="X12" s="39"/>
      <c r="Y12" s="39"/>
      <c r="Z12" s="39"/>
      <c r="AA12" s="39"/>
      <c r="AB12" s="39"/>
      <c r="AC12" s="39"/>
      <c r="AD12" s="39"/>
      <c r="AE12" s="39"/>
    </row>
    <row r="13" spans="1:31" s="29" customFormat="1" ht="18.75">
      <c r="A13" s="774" t="s">
        <v>843</v>
      </c>
      <c r="B13" s="775"/>
      <c r="C13" s="775"/>
      <c r="D13" s="775"/>
      <c r="E13" s="775"/>
      <c r="F13" s="775"/>
      <c r="G13" s="775"/>
      <c r="H13" s="775"/>
      <c r="I13" s="776"/>
      <c r="J13" s="283"/>
      <c r="N13" s="39"/>
      <c r="O13" s="39"/>
      <c r="P13" s="39"/>
      <c r="Q13" s="39"/>
      <c r="R13" s="39"/>
      <c r="S13" s="39"/>
      <c r="T13" s="39"/>
      <c r="U13" s="39"/>
      <c r="V13" s="39"/>
      <c r="W13" s="39"/>
      <c r="X13" s="39"/>
      <c r="Y13" s="39"/>
      <c r="Z13" s="39"/>
      <c r="AA13" s="39"/>
      <c r="AB13" s="39"/>
      <c r="AC13" s="39"/>
      <c r="AD13" s="39"/>
      <c r="AE13" s="39"/>
    </row>
    <row r="14" spans="1:31" s="29" customFormat="1" ht="18.75">
      <c r="A14" s="823" t="s">
        <v>70</v>
      </c>
      <c r="B14" s="816"/>
      <c r="C14" s="816"/>
      <c r="D14" s="816"/>
      <c r="E14" s="816"/>
      <c r="F14" s="816"/>
      <c r="G14" s="816"/>
      <c r="H14" s="816"/>
      <c r="I14" s="817"/>
      <c r="J14" s="283"/>
      <c r="N14" s="39"/>
      <c r="O14" s="39"/>
      <c r="P14" s="39"/>
      <c r="Q14" s="39"/>
      <c r="R14" s="39"/>
      <c r="S14" s="39"/>
      <c r="T14" s="39"/>
      <c r="U14" s="39"/>
      <c r="V14" s="39"/>
      <c r="W14" s="39"/>
      <c r="X14" s="39"/>
      <c r="Y14" s="39"/>
      <c r="Z14" s="39"/>
      <c r="AA14" s="39"/>
      <c r="AB14" s="39"/>
      <c r="AC14" s="39"/>
      <c r="AD14" s="39"/>
      <c r="AE14" s="39"/>
    </row>
    <row r="15" spans="1:31" s="29" customFormat="1" ht="18.75">
      <c r="A15" s="799" t="s">
        <v>723</v>
      </c>
      <c r="B15" s="780"/>
      <c r="C15" s="504" t="s">
        <v>837</v>
      </c>
      <c r="D15" s="504"/>
      <c r="E15" s="504" t="s">
        <v>838</v>
      </c>
      <c r="F15" s="518"/>
      <c r="G15" s="504" t="s">
        <v>839</v>
      </c>
      <c r="H15" s="780" t="s">
        <v>735</v>
      </c>
      <c r="I15" s="828"/>
      <c r="J15" s="283"/>
      <c r="N15" s="39"/>
      <c r="O15" s="39"/>
      <c r="P15" s="39"/>
      <c r="Q15" s="39"/>
      <c r="R15" s="39"/>
      <c r="S15" s="39"/>
      <c r="T15" s="39"/>
      <c r="U15" s="39"/>
      <c r="V15" s="39"/>
      <c r="W15" s="39"/>
      <c r="X15" s="39"/>
      <c r="Y15" s="39"/>
      <c r="Z15" s="39"/>
      <c r="AA15" s="39"/>
      <c r="AB15" s="39"/>
      <c r="AC15" s="39"/>
      <c r="AD15" s="39"/>
      <c r="AE15" s="39"/>
    </row>
    <row r="16" spans="1:31" s="29" customFormat="1" ht="18.75">
      <c r="A16" s="830" t="s">
        <v>840</v>
      </c>
      <c r="B16" s="831"/>
      <c r="C16" s="287">
        <v>1</v>
      </c>
      <c r="D16" s="287"/>
      <c r="E16" s="287">
        <v>0.9</v>
      </c>
      <c r="F16" s="287"/>
      <c r="G16" s="287">
        <v>2.1</v>
      </c>
      <c r="H16" s="777">
        <f>C16*E16*G16</f>
        <v>1.89</v>
      </c>
      <c r="I16" s="777"/>
      <c r="J16" s="283"/>
      <c r="N16" s="39"/>
      <c r="O16" s="39"/>
      <c r="P16" s="39"/>
      <c r="Q16" s="39"/>
      <c r="R16" s="39"/>
      <c r="S16" s="39"/>
      <c r="T16" s="39"/>
      <c r="U16" s="39"/>
      <c r="V16" s="39"/>
      <c r="W16" s="39"/>
      <c r="X16" s="39"/>
      <c r="Y16" s="39"/>
      <c r="Z16" s="39"/>
      <c r="AA16" s="39"/>
      <c r="AB16" s="39"/>
      <c r="AC16" s="39"/>
      <c r="AD16" s="39"/>
      <c r="AE16" s="39"/>
    </row>
    <row r="17" spans="1:16356" s="29" customFormat="1" ht="18.75">
      <c r="A17" s="832" t="s">
        <v>841</v>
      </c>
      <c r="B17" s="833"/>
      <c r="C17" s="287">
        <v>2</v>
      </c>
      <c r="D17" s="287"/>
      <c r="E17" s="287">
        <v>0.8</v>
      </c>
      <c r="F17" s="287"/>
      <c r="G17" s="287">
        <v>2.1</v>
      </c>
      <c r="H17" s="778">
        <f>C17*E17*G17</f>
        <v>3.36</v>
      </c>
      <c r="I17" s="778"/>
      <c r="J17" s="283"/>
      <c r="N17" s="39"/>
      <c r="O17" s="39"/>
      <c r="P17" s="39"/>
      <c r="Q17" s="39"/>
      <c r="R17" s="39"/>
      <c r="S17" s="39"/>
      <c r="T17" s="39"/>
      <c r="U17" s="39"/>
      <c r="V17" s="39"/>
      <c r="W17" s="39"/>
      <c r="X17" s="39"/>
      <c r="Y17" s="39"/>
      <c r="Z17" s="39"/>
      <c r="AA17" s="39"/>
      <c r="AB17" s="39"/>
      <c r="AC17" s="39"/>
      <c r="AD17" s="39"/>
      <c r="AE17" s="39"/>
    </row>
    <row r="18" spans="1:16356" s="61" customFormat="1">
      <c r="A18" s="834" t="s">
        <v>842</v>
      </c>
      <c r="B18" s="835"/>
      <c r="C18" s="287">
        <v>1</v>
      </c>
      <c r="D18" s="287"/>
      <c r="E18" s="287">
        <v>0.7</v>
      </c>
      <c r="F18" s="287"/>
      <c r="G18" s="287">
        <v>2.1</v>
      </c>
      <c r="H18" s="829">
        <f>C18*E18*G18</f>
        <v>1.47</v>
      </c>
      <c r="I18" s="829"/>
    </row>
    <row r="19" spans="1:16356" s="61" customFormat="1">
      <c r="A19" s="825" t="s">
        <v>736</v>
      </c>
      <c r="B19" s="826"/>
      <c r="C19" s="826"/>
      <c r="D19" s="826"/>
      <c r="E19" s="826"/>
      <c r="F19" s="826"/>
      <c r="G19" s="826"/>
      <c r="H19" s="705">
        <f>SUM(H16:I18)</f>
        <v>6.72</v>
      </c>
      <c r="I19" s="707"/>
    </row>
    <row r="20" spans="1:16356" s="61" customFormat="1">
      <c r="A20" s="823" t="s">
        <v>71</v>
      </c>
      <c r="B20" s="816"/>
      <c r="C20" s="816"/>
      <c r="D20" s="816"/>
      <c r="E20" s="816"/>
      <c r="F20" s="816"/>
      <c r="G20" s="816"/>
      <c r="H20" s="816"/>
      <c r="I20" s="817"/>
    </row>
    <row r="21" spans="1:16356" s="61" customFormat="1">
      <c r="A21" s="799" t="s">
        <v>723</v>
      </c>
      <c r="B21" s="780"/>
      <c r="C21" s="504" t="s">
        <v>837</v>
      </c>
      <c r="D21" s="504"/>
      <c r="E21" s="504" t="s">
        <v>838</v>
      </c>
      <c r="F21" s="518"/>
      <c r="G21" s="504" t="s">
        <v>839</v>
      </c>
      <c r="H21" s="780" t="s">
        <v>735</v>
      </c>
      <c r="I21" s="828"/>
    </row>
    <row r="22" spans="1:16356" s="61" customFormat="1">
      <c r="A22" s="832" t="s">
        <v>844</v>
      </c>
      <c r="B22" s="833"/>
      <c r="C22" s="287">
        <v>2</v>
      </c>
      <c r="D22" s="287"/>
      <c r="E22" s="287">
        <v>1.5</v>
      </c>
      <c r="F22" s="287"/>
      <c r="G22" s="287">
        <v>1.1000000000000001</v>
      </c>
      <c r="H22" s="778">
        <f>C22*E22*G22</f>
        <v>3.3</v>
      </c>
      <c r="I22" s="778"/>
    </row>
    <row r="23" spans="1:16356" s="61" customFormat="1">
      <c r="A23" s="832" t="s">
        <v>845</v>
      </c>
      <c r="B23" s="833"/>
      <c r="C23" s="287">
        <v>1</v>
      </c>
      <c r="D23" s="287"/>
      <c r="E23" s="287">
        <v>0.5</v>
      </c>
      <c r="F23" s="287"/>
      <c r="G23" s="287">
        <v>0.7</v>
      </c>
      <c r="H23" s="778">
        <f>C23*E23*G23</f>
        <v>0.35</v>
      </c>
      <c r="I23" s="778"/>
    </row>
    <row r="24" spans="1:16356" s="276" customFormat="1">
      <c r="A24" s="825" t="s">
        <v>736</v>
      </c>
      <c r="B24" s="826"/>
      <c r="C24" s="826"/>
      <c r="D24" s="826"/>
      <c r="E24" s="826"/>
      <c r="F24" s="826"/>
      <c r="G24" s="826"/>
      <c r="H24" s="705">
        <f>SUM(H22:I23)</f>
        <v>3.65</v>
      </c>
      <c r="I24" s="707"/>
      <c r="J24" s="280"/>
    </row>
    <row r="25" spans="1:16356" s="29" customFormat="1">
      <c r="A25" s="597"/>
      <c r="B25" s="597"/>
      <c r="C25" s="597"/>
      <c r="D25" s="597"/>
      <c r="E25" s="597"/>
      <c r="F25" s="597"/>
      <c r="G25" s="295"/>
      <c r="H25" s="39"/>
      <c r="I25" s="39"/>
      <c r="J25" s="39"/>
    </row>
    <row r="26" spans="1:16356" s="29" customFormat="1">
      <c r="A26" s="774" t="s">
        <v>10</v>
      </c>
      <c r="B26" s="775"/>
      <c r="C26" s="775"/>
      <c r="D26" s="775"/>
      <c r="E26" s="775"/>
      <c r="F26" s="775"/>
      <c r="G26" s="775"/>
      <c r="H26" s="775"/>
      <c r="I26" s="776"/>
      <c r="J26" s="39"/>
    </row>
    <row r="27" spans="1:16356" s="29" customFormat="1">
      <c r="A27" s="799" t="s">
        <v>723</v>
      </c>
      <c r="B27" s="780"/>
      <c r="C27" s="780"/>
      <c r="D27" s="780"/>
      <c r="E27" s="780"/>
      <c r="F27" s="780"/>
      <c r="G27" s="279" t="s">
        <v>724</v>
      </c>
      <c r="H27" s="780" t="s">
        <v>725</v>
      </c>
      <c r="I27" s="828"/>
      <c r="J27" s="39"/>
    </row>
    <row r="28" spans="1:16356" s="39" customFormat="1">
      <c r="A28" s="836" t="s">
        <v>330</v>
      </c>
      <c r="B28" s="837"/>
      <c r="C28" s="837"/>
      <c r="D28" s="837"/>
      <c r="E28" s="837"/>
      <c r="F28" s="837"/>
      <c r="G28" s="281">
        <f>G29*1.3</f>
        <v>34.28</v>
      </c>
      <c r="H28" s="840" t="s">
        <v>726</v>
      </c>
      <c r="I28" s="841"/>
    </row>
    <row r="29" spans="1:16356" s="61" customFormat="1">
      <c r="A29" s="838" t="s">
        <v>261</v>
      </c>
      <c r="B29" s="839"/>
      <c r="C29" s="839"/>
      <c r="D29" s="839"/>
      <c r="E29" s="839"/>
      <c r="F29" s="839"/>
      <c r="G29" s="282">
        <v>26.37</v>
      </c>
      <c r="H29" s="842"/>
      <c r="I29" s="843"/>
      <c r="J29" s="300"/>
      <c r="K29" s="824"/>
      <c r="L29" s="824"/>
      <c r="M29" s="824"/>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4"/>
      <c r="AV29" s="824"/>
      <c r="AW29" s="824"/>
      <c r="AX29" s="824"/>
      <c r="AY29" s="824"/>
      <c r="AZ29" s="824"/>
      <c r="BA29" s="824"/>
      <c r="BB29" s="824"/>
      <c r="BC29" s="824"/>
      <c r="BD29" s="824"/>
      <c r="BE29" s="824"/>
      <c r="BF29" s="824"/>
      <c r="BG29" s="824"/>
      <c r="BH29" s="824"/>
      <c r="BI29" s="824"/>
      <c r="BJ29" s="824"/>
      <c r="BK29" s="824"/>
      <c r="BL29" s="824"/>
      <c r="BM29" s="824"/>
      <c r="BN29" s="824"/>
      <c r="BO29" s="824"/>
      <c r="BP29" s="824"/>
      <c r="BQ29" s="824"/>
      <c r="BR29" s="824"/>
      <c r="BS29" s="824"/>
      <c r="BT29" s="824"/>
      <c r="BU29" s="824"/>
      <c r="BV29" s="824"/>
      <c r="BW29" s="824"/>
      <c r="BX29" s="824"/>
      <c r="BY29" s="824"/>
      <c r="BZ29" s="824"/>
      <c r="CA29" s="824"/>
      <c r="CB29" s="824"/>
      <c r="CC29" s="824"/>
      <c r="CD29" s="824"/>
      <c r="CE29" s="824"/>
      <c r="CF29" s="824"/>
      <c r="CG29" s="824"/>
      <c r="CH29" s="824"/>
      <c r="CI29" s="824"/>
      <c r="CJ29" s="824"/>
      <c r="CK29" s="824"/>
      <c r="CL29" s="824"/>
      <c r="CM29" s="824"/>
      <c r="CN29" s="824"/>
      <c r="CO29" s="824"/>
      <c r="CP29" s="824"/>
      <c r="CQ29" s="824"/>
      <c r="CR29" s="824"/>
      <c r="CS29" s="824"/>
      <c r="CT29" s="824"/>
      <c r="CU29" s="824"/>
      <c r="CV29" s="824"/>
      <c r="CW29" s="824"/>
      <c r="CX29" s="824"/>
      <c r="CY29" s="824"/>
      <c r="CZ29" s="824"/>
      <c r="DA29" s="824"/>
      <c r="DB29" s="824"/>
      <c r="DC29" s="824"/>
      <c r="DD29" s="824"/>
      <c r="DE29" s="824"/>
      <c r="DF29" s="824"/>
      <c r="DG29" s="824"/>
      <c r="DH29" s="824"/>
      <c r="DI29" s="824"/>
      <c r="DJ29" s="824"/>
      <c r="DK29" s="824"/>
      <c r="DL29" s="824"/>
      <c r="DM29" s="824"/>
      <c r="DN29" s="824"/>
      <c r="DO29" s="824"/>
      <c r="DP29" s="824"/>
      <c r="DQ29" s="824"/>
      <c r="DR29" s="824"/>
      <c r="DS29" s="824"/>
      <c r="DT29" s="824"/>
      <c r="DU29" s="824"/>
      <c r="DV29" s="824"/>
      <c r="DW29" s="824"/>
      <c r="DX29" s="824"/>
      <c r="DY29" s="824"/>
      <c r="DZ29" s="824"/>
      <c r="EA29" s="824"/>
      <c r="EB29" s="824"/>
      <c r="EC29" s="824"/>
      <c r="ED29" s="824"/>
      <c r="EE29" s="824"/>
      <c r="EF29" s="824"/>
      <c r="EG29" s="824"/>
      <c r="EH29" s="824"/>
      <c r="EI29" s="824"/>
      <c r="EJ29" s="824"/>
      <c r="EK29" s="824"/>
      <c r="EL29" s="824"/>
      <c r="EM29" s="824"/>
      <c r="EN29" s="824"/>
      <c r="EO29" s="824"/>
      <c r="EP29" s="824"/>
      <c r="EQ29" s="824"/>
      <c r="ER29" s="824"/>
      <c r="ES29" s="824"/>
      <c r="ET29" s="824"/>
      <c r="EU29" s="824"/>
      <c r="EV29" s="824"/>
      <c r="EW29" s="824"/>
      <c r="EX29" s="824"/>
      <c r="EY29" s="824"/>
      <c r="EZ29" s="824"/>
      <c r="FA29" s="824"/>
      <c r="FB29" s="824"/>
      <c r="FC29" s="824"/>
      <c r="FD29" s="824"/>
      <c r="FE29" s="824"/>
      <c r="FF29" s="824"/>
      <c r="FG29" s="824"/>
      <c r="FH29" s="824"/>
      <c r="FI29" s="824"/>
      <c r="FJ29" s="824"/>
      <c r="FK29" s="824"/>
      <c r="FL29" s="824"/>
      <c r="FM29" s="824"/>
      <c r="FN29" s="824"/>
      <c r="FO29" s="824"/>
      <c r="FP29" s="824"/>
      <c r="FQ29" s="824"/>
      <c r="FR29" s="824"/>
      <c r="FS29" s="824"/>
      <c r="FT29" s="824"/>
      <c r="FU29" s="824"/>
      <c r="FV29" s="824"/>
      <c r="FW29" s="824"/>
      <c r="FX29" s="824"/>
      <c r="FY29" s="824"/>
      <c r="FZ29" s="824"/>
      <c r="GA29" s="824"/>
      <c r="GB29" s="824"/>
      <c r="GC29" s="824"/>
      <c r="GD29" s="824"/>
      <c r="GE29" s="824"/>
      <c r="GF29" s="824"/>
      <c r="GG29" s="824"/>
      <c r="GH29" s="824"/>
      <c r="GI29" s="824"/>
      <c r="GJ29" s="824"/>
      <c r="GK29" s="824"/>
      <c r="GL29" s="824"/>
      <c r="GM29" s="824"/>
      <c r="GN29" s="824"/>
      <c r="GO29" s="824"/>
      <c r="GP29" s="824"/>
      <c r="GQ29" s="824"/>
      <c r="GR29" s="824"/>
      <c r="GS29" s="824"/>
      <c r="GT29" s="824"/>
      <c r="GU29" s="824"/>
      <c r="GV29" s="824"/>
      <c r="GW29" s="824"/>
      <c r="GX29" s="824"/>
      <c r="GY29" s="824"/>
      <c r="GZ29" s="824"/>
      <c r="HA29" s="824"/>
      <c r="HB29" s="824"/>
      <c r="HC29" s="824"/>
      <c r="HD29" s="824"/>
      <c r="HE29" s="824"/>
      <c r="HF29" s="824"/>
      <c r="HG29" s="824"/>
      <c r="HH29" s="824"/>
      <c r="HI29" s="824"/>
      <c r="HJ29" s="824"/>
      <c r="HK29" s="824"/>
      <c r="HL29" s="824"/>
      <c r="HM29" s="824"/>
      <c r="HN29" s="824"/>
      <c r="HO29" s="824"/>
      <c r="HP29" s="824"/>
      <c r="HQ29" s="824"/>
      <c r="HR29" s="824"/>
      <c r="HS29" s="824"/>
      <c r="HT29" s="824"/>
      <c r="HU29" s="824"/>
      <c r="HV29" s="824"/>
      <c r="HW29" s="824"/>
      <c r="HX29" s="824"/>
      <c r="HY29" s="824"/>
      <c r="HZ29" s="824"/>
      <c r="IA29" s="824"/>
      <c r="IB29" s="824"/>
      <c r="IC29" s="824"/>
      <c r="ID29" s="824"/>
      <c r="IE29" s="824"/>
      <c r="IF29" s="824"/>
      <c r="IG29" s="824"/>
      <c r="IH29" s="824"/>
      <c r="II29" s="824"/>
      <c r="IJ29" s="824"/>
      <c r="IK29" s="824"/>
      <c r="IL29" s="824"/>
      <c r="IM29" s="824"/>
      <c r="IN29" s="824"/>
      <c r="IO29" s="824"/>
      <c r="IP29" s="824"/>
      <c r="IQ29" s="824"/>
      <c r="IR29" s="824"/>
      <c r="IS29" s="824"/>
      <c r="IT29" s="824"/>
      <c r="IU29" s="824"/>
      <c r="IV29" s="824"/>
      <c r="IW29" s="824"/>
      <c r="IX29" s="824"/>
      <c r="IY29" s="824"/>
      <c r="IZ29" s="824"/>
      <c r="JA29" s="824"/>
      <c r="JB29" s="824"/>
      <c r="JC29" s="824"/>
      <c r="JD29" s="824"/>
      <c r="JE29" s="824"/>
      <c r="JF29" s="824"/>
      <c r="JG29" s="824"/>
      <c r="JH29" s="824"/>
      <c r="JI29" s="824"/>
      <c r="JJ29" s="824"/>
      <c r="JK29" s="824"/>
      <c r="JL29" s="824"/>
      <c r="JM29" s="824"/>
      <c r="JN29" s="824"/>
      <c r="JO29" s="824"/>
      <c r="JP29" s="824"/>
      <c r="JQ29" s="824"/>
      <c r="JR29" s="824"/>
      <c r="JS29" s="824"/>
      <c r="JT29" s="824"/>
      <c r="JU29" s="824"/>
      <c r="JV29" s="824"/>
      <c r="JW29" s="824"/>
      <c r="JX29" s="824"/>
      <c r="JY29" s="824"/>
      <c r="JZ29" s="824"/>
      <c r="KA29" s="824"/>
      <c r="KB29" s="824"/>
      <c r="KC29" s="824"/>
      <c r="KD29" s="824"/>
      <c r="KE29" s="824"/>
      <c r="KF29" s="824"/>
      <c r="KG29" s="824"/>
      <c r="KH29" s="824"/>
      <c r="KI29" s="824"/>
      <c r="KJ29" s="824"/>
      <c r="KK29" s="824"/>
      <c r="KL29" s="824"/>
      <c r="KM29" s="824"/>
      <c r="KN29" s="824"/>
      <c r="KO29" s="824"/>
      <c r="KP29" s="824"/>
      <c r="KQ29" s="824"/>
      <c r="KR29" s="824"/>
      <c r="KS29" s="824"/>
      <c r="KT29" s="824"/>
      <c r="KU29" s="824"/>
      <c r="KV29" s="824"/>
      <c r="KW29" s="824"/>
      <c r="KX29" s="824"/>
      <c r="KY29" s="824"/>
      <c r="KZ29" s="824"/>
      <c r="LA29" s="824"/>
      <c r="LB29" s="824"/>
      <c r="LC29" s="824"/>
      <c r="LD29" s="824"/>
      <c r="LE29" s="824"/>
      <c r="LF29" s="824"/>
      <c r="LG29" s="824"/>
      <c r="LH29" s="824"/>
      <c r="LI29" s="824"/>
      <c r="LJ29" s="824"/>
      <c r="LK29" s="824"/>
      <c r="LL29" s="824"/>
      <c r="LM29" s="824"/>
      <c r="LN29" s="824"/>
      <c r="LO29" s="824"/>
      <c r="LP29" s="824"/>
      <c r="LQ29" s="824"/>
      <c r="LR29" s="824"/>
      <c r="LS29" s="824"/>
      <c r="LT29" s="824"/>
      <c r="LU29" s="824"/>
      <c r="LV29" s="824"/>
      <c r="LW29" s="824"/>
      <c r="LX29" s="824"/>
      <c r="LY29" s="824"/>
      <c r="LZ29" s="824"/>
      <c r="MA29" s="824"/>
      <c r="MB29" s="824"/>
      <c r="MC29" s="824"/>
      <c r="MD29" s="824"/>
      <c r="ME29" s="824"/>
      <c r="MF29" s="824"/>
      <c r="MG29" s="824"/>
      <c r="MH29" s="824"/>
      <c r="MI29" s="824"/>
      <c r="MJ29" s="824"/>
      <c r="MK29" s="824"/>
      <c r="ML29" s="824"/>
      <c r="MM29" s="824"/>
      <c r="MN29" s="824"/>
      <c r="MO29" s="824"/>
      <c r="MP29" s="824"/>
      <c r="MQ29" s="824"/>
      <c r="MR29" s="824"/>
      <c r="MS29" s="824"/>
      <c r="MT29" s="824"/>
      <c r="MU29" s="824"/>
      <c r="MV29" s="824"/>
      <c r="MW29" s="824"/>
      <c r="MX29" s="824"/>
      <c r="MY29" s="824"/>
      <c r="MZ29" s="824"/>
      <c r="NA29" s="824"/>
      <c r="NB29" s="824"/>
      <c r="NC29" s="824"/>
      <c r="ND29" s="824"/>
      <c r="NE29" s="824"/>
      <c r="NF29" s="824"/>
      <c r="NG29" s="824"/>
      <c r="NH29" s="824"/>
      <c r="NI29" s="824"/>
      <c r="NJ29" s="824"/>
      <c r="NK29" s="824"/>
      <c r="NL29" s="824"/>
      <c r="NM29" s="824"/>
      <c r="NN29" s="824"/>
      <c r="NO29" s="824"/>
      <c r="NP29" s="824"/>
      <c r="NQ29" s="824"/>
      <c r="NR29" s="824"/>
      <c r="NS29" s="824"/>
      <c r="NT29" s="824"/>
      <c r="NU29" s="824"/>
      <c r="NV29" s="824"/>
      <c r="NW29" s="824"/>
      <c r="NX29" s="824"/>
      <c r="NY29" s="824"/>
      <c r="NZ29" s="824"/>
      <c r="OA29" s="824"/>
      <c r="OB29" s="824"/>
      <c r="OC29" s="824"/>
      <c r="OD29" s="824"/>
      <c r="OE29" s="824"/>
      <c r="OF29" s="824"/>
      <c r="OG29" s="824"/>
      <c r="OH29" s="824"/>
      <c r="OI29" s="824"/>
      <c r="OJ29" s="824"/>
      <c r="OK29" s="824"/>
      <c r="OL29" s="824"/>
      <c r="OM29" s="824"/>
      <c r="ON29" s="824"/>
      <c r="OO29" s="824"/>
      <c r="OP29" s="824"/>
      <c r="OQ29" s="824"/>
      <c r="OR29" s="824"/>
      <c r="OS29" s="824"/>
      <c r="OT29" s="824"/>
      <c r="OU29" s="824"/>
      <c r="OV29" s="824"/>
      <c r="OW29" s="824"/>
      <c r="OX29" s="824"/>
      <c r="OY29" s="824"/>
      <c r="OZ29" s="824"/>
      <c r="PA29" s="824"/>
      <c r="PB29" s="824"/>
      <c r="PC29" s="824"/>
      <c r="PD29" s="824"/>
      <c r="PE29" s="824"/>
      <c r="PF29" s="824"/>
      <c r="PG29" s="824"/>
      <c r="PH29" s="824"/>
      <c r="PI29" s="824"/>
      <c r="PJ29" s="824"/>
      <c r="PK29" s="824"/>
      <c r="PL29" s="824"/>
      <c r="PM29" s="824"/>
      <c r="PN29" s="824"/>
      <c r="PO29" s="824"/>
      <c r="PP29" s="824"/>
      <c r="PQ29" s="824"/>
      <c r="PR29" s="824"/>
      <c r="PS29" s="824"/>
      <c r="PT29" s="824"/>
      <c r="PU29" s="824"/>
      <c r="PV29" s="824"/>
      <c r="PW29" s="824"/>
      <c r="PX29" s="824"/>
      <c r="PY29" s="824"/>
      <c r="PZ29" s="824"/>
      <c r="QA29" s="824"/>
      <c r="QB29" s="824"/>
      <c r="QC29" s="824"/>
      <c r="QD29" s="824"/>
      <c r="QE29" s="824"/>
      <c r="QF29" s="824"/>
      <c r="QG29" s="824"/>
      <c r="QH29" s="824"/>
      <c r="QI29" s="824"/>
      <c r="QJ29" s="824"/>
      <c r="QK29" s="824"/>
      <c r="QL29" s="824"/>
      <c r="QM29" s="824"/>
      <c r="QN29" s="824"/>
      <c r="QO29" s="824"/>
      <c r="QP29" s="824"/>
      <c r="QQ29" s="824"/>
      <c r="QR29" s="824"/>
      <c r="QS29" s="824"/>
      <c r="QT29" s="824"/>
      <c r="QU29" s="824"/>
      <c r="QV29" s="824"/>
      <c r="QW29" s="824"/>
      <c r="QX29" s="824"/>
      <c r="QY29" s="824"/>
      <c r="QZ29" s="824"/>
      <c r="RA29" s="824"/>
      <c r="RB29" s="824"/>
      <c r="RC29" s="824"/>
      <c r="RD29" s="824"/>
      <c r="RE29" s="824"/>
      <c r="RF29" s="824"/>
      <c r="RG29" s="824"/>
      <c r="RH29" s="824"/>
      <c r="RI29" s="824"/>
      <c r="RJ29" s="824"/>
      <c r="RK29" s="824"/>
      <c r="RL29" s="824"/>
      <c r="RM29" s="824"/>
      <c r="RN29" s="824"/>
      <c r="RO29" s="824"/>
      <c r="RP29" s="824"/>
      <c r="RQ29" s="824"/>
      <c r="RR29" s="824"/>
      <c r="RS29" s="824"/>
      <c r="RT29" s="824"/>
      <c r="RU29" s="824"/>
      <c r="RV29" s="824"/>
      <c r="RW29" s="824"/>
      <c r="RX29" s="824"/>
      <c r="RY29" s="824"/>
      <c r="RZ29" s="824"/>
      <c r="SA29" s="824"/>
      <c r="SB29" s="824"/>
      <c r="SC29" s="824"/>
      <c r="SD29" s="824"/>
      <c r="SE29" s="824"/>
      <c r="SF29" s="824"/>
      <c r="SG29" s="824"/>
      <c r="SH29" s="824"/>
      <c r="SI29" s="824"/>
      <c r="SJ29" s="824"/>
      <c r="SK29" s="824"/>
      <c r="SL29" s="824"/>
      <c r="SM29" s="824"/>
      <c r="SN29" s="824"/>
      <c r="SO29" s="824"/>
      <c r="SP29" s="824"/>
      <c r="SQ29" s="824"/>
      <c r="SR29" s="824"/>
      <c r="SS29" s="824"/>
      <c r="ST29" s="824"/>
      <c r="SU29" s="824"/>
      <c r="SV29" s="824"/>
      <c r="SW29" s="824"/>
      <c r="SX29" s="824"/>
      <c r="SY29" s="824"/>
      <c r="SZ29" s="824"/>
      <c r="TA29" s="824"/>
      <c r="TB29" s="824"/>
      <c r="TC29" s="824"/>
      <c r="TD29" s="824"/>
      <c r="TE29" s="824"/>
      <c r="TF29" s="824"/>
      <c r="TG29" s="824"/>
      <c r="TH29" s="824"/>
      <c r="TI29" s="824"/>
      <c r="TJ29" s="824"/>
      <c r="TK29" s="824"/>
      <c r="TL29" s="824"/>
      <c r="TM29" s="824"/>
      <c r="TN29" s="824"/>
      <c r="TO29" s="824"/>
      <c r="TP29" s="824"/>
      <c r="TQ29" s="824"/>
      <c r="TR29" s="824"/>
      <c r="TS29" s="824"/>
      <c r="TT29" s="824"/>
      <c r="TU29" s="824"/>
      <c r="TV29" s="824"/>
      <c r="TW29" s="824"/>
      <c r="TX29" s="824"/>
      <c r="TY29" s="824"/>
      <c r="TZ29" s="824"/>
      <c r="UA29" s="824"/>
      <c r="UB29" s="824"/>
      <c r="UC29" s="824"/>
      <c r="UD29" s="824"/>
      <c r="UE29" s="824"/>
      <c r="UF29" s="824"/>
      <c r="UG29" s="824"/>
      <c r="UH29" s="824"/>
      <c r="UI29" s="824"/>
      <c r="UJ29" s="824"/>
      <c r="UK29" s="824"/>
      <c r="UL29" s="824"/>
      <c r="UM29" s="824"/>
      <c r="UN29" s="824"/>
      <c r="UO29" s="824"/>
      <c r="UP29" s="824"/>
      <c r="UQ29" s="824"/>
      <c r="UR29" s="824"/>
      <c r="US29" s="824"/>
      <c r="UT29" s="824"/>
      <c r="UU29" s="824"/>
      <c r="UV29" s="824"/>
      <c r="UW29" s="824"/>
      <c r="UX29" s="824"/>
      <c r="UY29" s="824"/>
      <c r="UZ29" s="824"/>
      <c r="VA29" s="824"/>
      <c r="VB29" s="824"/>
      <c r="VC29" s="824"/>
      <c r="VD29" s="824"/>
      <c r="VE29" s="824"/>
      <c r="VF29" s="824"/>
      <c r="VG29" s="824"/>
      <c r="VH29" s="824"/>
      <c r="VI29" s="824"/>
      <c r="VJ29" s="824"/>
      <c r="VK29" s="824"/>
      <c r="VL29" s="824"/>
      <c r="VM29" s="824"/>
      <c r="VN29" s="824"/>
      <c r="VO29" s="824"/>
      <c r="VP29" s="824"/>
      <c r="VQ29" s="824"/>
      <c r="VR29" s="824"/>
      <c r="VS29" s="824"/>
      <c r="VT29" s="824"/>
      <c r="VU29" s="824"/>
      <c r="VV29" s="824"/>
      <c r="VW29" s="824"/>
      <c r="VX29" s="824"/>
      <c r="VY29" s="824"/>
      <c r="VZ29" s="824"/>
      <c r="WA29" s="824"/>
      <c r="WB29" s="824"/>
      <c r="WC29" s="824"/>
      <c r="WD29" s="824"/>
      <c r="WE29" s="824"/>
      <c r="WF29" s="824"/>
      <c r="WG29" s="824"/>
      <c r="WH29" s="824"/>
      <c r="WI29" s="824"/>
      <c r="WJ29" s="824"/>
      <c r="WK29" s="824"/>
      <c r="WL29" s="824"/>
      <c r="WM29" s="824"/>
      <c r="WN29" s="824"/>
      <c r="WO29" s="824"/>
      <c r="WP29" s="824"/>
      <c r="WQ29" s="824"/>
      <c r="WR29" s="824"/>
      <c r="WS29" s="824"/>
      <c r="WT29" s="824"/>
      <c r="WU29" s="824"/>
      <c r="WV29" s="824"/>
      <c r="WW29" s="824"/>
      <c r="WX29" s="824"/>
      <c r="WY29" s="824"/>
      <c r="WZ29" s="824"/>
      <c r="XA29" s="824"/>
      <c r="XB29" s="824"/>
      <c r="XC29" s="824"/>
      <c r="XD29" s="824"/>
      <c r="XE29" s="824"/>
      <c r="XF29" s="824"/>
      <c r="XG29" s="824"/>
      <c r="XH29" s="824"/>
      <c r="XI29" s="824"/>
      <c r="XJ29" s="824"/>
      <c r="XK29" s="824"/>
      <c r="XL29" s="824"/>
      <c r="XM29" s="824"/>
      <c r="XN29" s="824"/>
      <c r="XO29" s="824"/>
      <c r="XP29" s="824"/>
      <c r="XQ29" s="824"/>
      <c r="XR29" s="824"/>
      <c r="XS29" s="824"/>
      <c r="XT29" s="824"/>
      <c r="XU29" s="824"/>
      <c r="XV29" s="824"/>
      <c r="XW29" s="824"/>
      <c r="XX29" s="824"/>
      <c r="XY29" s="824"/>
      <c r="XZ29" s="824"/>
      <c r="YA29" s="824"/>
      <c r="YB29" s="824"/>
      <c r="YC29" s="824"/>
      <c r="YD29" s="824"/>
      <c r="YE29" s="824"/>
      <c r="YF29" s="824"/>
      <c r="YG29" s="824"/>
      <c r="YH29" s="824"/>
      <c r="YI29" s="824"/>
      <c r="YJ29" s="824"/>
      <c r="YK29" s="824"/>
      <c r="YL29" s="824"/>
      <c r="YM29" s="824"/>
      <c r="YN29" s="824"/>
      <c r="YO29" s="824"/>
      <c r="YP29" s="824"/>
      <c r="YQ29" s="824"/>
      <c r="YR29" s="824"/>
      <c r="YS29" s="824"/>
      <c r="YT29" s="824"/>
      <c r="YU29" s="824"/>
      <c r="YV29" s="824"/>
      <c r="YW29" s="824"/>
      <c r="YX29" s="824"/>
      <c r="YY29" s="824"/>
      <c r="YZ29" s="824"/>
      <c r="ZA29" s="824"/>
      <c r="ZB29" s="824"/>
      <c r="ZC29" s="824"/>
      <c r="ZD29" s="824"/>
      <c r="ZE29" s="824"/>
      <c r="ZF29" s="824"/>
      <c r="ZG29" s="824"/>
      <c r="ZH29" s="824"/>
      <c r="ZI29" s="824"/>
      <c r="ZJ29" s="824"/>
      <c r="ZK29" s="824"/>
      <c r="ZL29" s="824"/>
      <c r="ZM29" s="824"/>
      <c r="ZN29" s="824"/>
      <c r="ZO29" s="824"/>
      <c r="ZP29" s="824"/>
      <c r="ZQ29" s="824"/>
      <c r="ZR29" s="824"/>
      <c r="ZS29" s="824"/>
      <c r="ZT29" s="824"/>
      <c r="ZU29" s="824"/>
      <c r="ZV29" s="824"/>
      <c r="ZW29" s="824"/>
      <c r="ZX29" s="824"/>
      <c r="ZY29" s="824"/>
      <c r="ZZ29" s="824"/>
      <c r="AAA29" s="824"/>
      <c r="AAB29" s="824"/>
      <c r="AAC29" s="824"/>
      <c r="AAD29" s="824"/>
      <c r="AAE29" s="824"/>
      <c r="AAF29" s="824"/>
      <c r="AAG29" s="824"/>
      <c r="AAH29" s="824"/>
      <c r="AAI29" s="824"/>
      <c r="AAJ29" s="824"/>
      <c r="AAK29" s="824"/>
      <c r="AAL29" s="824"/>
      <c r="AAM29" s="824"/>
      <c r="AAN29" s="824"/>
      <c r="AAO29" s="824"/>
      <c r="AAP29" s="824"/>
      <c r="AAQ29" s="824"/>
      <c r="AAR29" s="824"/>
      <c r="AAS29" s="824"/>
      <c r="AAT29" s="824"/>
      <c r="AAU29" s="824"/>
      <c r="AAV29" s="824"/>
      <c r="AAW29" s="824"/>
      <c r="AAX29" s="824"/>
      <c r="AAY29" s="824"/>
      <c r="AAZ29" s="824"/>
      <c r="ABA29" s="824"/>
      <c r="ABB29" s="824"/>
      <c r="ABC29" s="824"/>
      <c r="ABD29" s="824"/>
      <c r="ABE29" s="824"/>
      <c r="ABF29" s="824"/>
      <c r="ABG29" s="824"/>
      <c r="ABH29" s="824"/>
      <c r="ABI29" s="824"/>
      <c r="ABJ29" s="824"/>
      <c r="ABK29" s="824"/>
      <c r="ABL29" s="824"/>
      <c r="ABM29" s="824"/>
      <c r="ABN29" s="824"/>
      <c r="ABO29" s="824"/>
      <c r="ABP29" s="824"/>
      <c r="ABQ29" s="824"/>
      <c r="ABR29" s="824"/>
      <c r="ABS29" s="824"/>
      <c r="ABT29" s="824"/>
      <c r="ABU29" s="824"/>
      <c r="ABV29" s="824"/>
      <c r="ABW29" s="824"/>
      <c r="ABX29" s="824"/>
      <c r="ABY29" s="824"/>
      <c r="ABZ29" s="824"/>
      <c r="ACA29" s="824"/>
      <c r="ACB29" s="824"/>
      <c r="ACC29" s="824"/>
      <c r="ACD29" s="824"/>
      <c r="ACE29" s="824"/>
      <c r="ACF29" s="824"/>
      <c r="ACG29" s="824"/>
      <c r="ACH29" s="824"/>
      <c r="ACI29" s="824"/>
      <c r="ACJ29" s="824"/>
      <c r="ACK29" s="824"/>
      <c r="ACL29" s="824"/>
      <c r="ACM29" s="824"/>
      <c r="ACN29" s="824"/>
      <c r="ACO29" s="824"/>
      <c r="ACP29" s="824"/>
      <c r="ACQ29" s="824"/>
      <c r="ACR29" s="824"/>
      <c r="ACS29" s="824"/>
      <c r="ACT29" s="824"/>
      <c r="ACU29" s="824"/>
      <c r="ACV29" s="824"/>
      <c r="ACW29" s="824"/>
      <c r="ACX29" s="824"/>
      <c r="ACY29" s="824"/>
      <c r="ACZ29" s="824"/>
      <c r="ADA29" s="824"/>
      <c r="ADB29" s="824"/>
      <c r="ADC29" s="824"/>
      <c r="ADD29" s="824"/>
      <c r="ADE29" s="824"/>
      <c r="ADF29" s="824"/>
      <c r="ADG29" s="824"/>
      <c r="ADH29" s="824"/>
      <c r="ADI29" s="824"/>
      <c r="ADJ29" s="824"/>
      <c r="ADK29" s="824"/>
      <c r="ADL29" s="824"/>
      <c r="ADM29" s="824"/>
      <c r="ADN29" s="824"/>
      <c r="ADO29" s="824"/>
      <c r="ADP29" s="824"/>
      <c r="ADQ29" s="824"/>
      <c r="ADR29" s="824"/>
      <c r="ADS29" s="824"/>
      <c r="ADT29" s="824"/>
      <c r="ADU29" s="824"/>
      <c r="ADV29" s="824"/>
      <c r="ADW29" s="824"/>
      <c r="ADX29" s="824"/>
      <c r="ADY29" s="824"/>
      <c r="ADZ29" s="824"/>
      <c r="AEA29" s="824"/>
      <c r="AEB29" s="824"/>
      <c r="AEC29" s="824"/>
      <c r="AED29" s="824"/>
      <c r="AEE29" s="824"/>
      <c r="AEF29" s="824"/>
      <c r="AEG29" s="824"/>
      <c r="AEH29" s="824"/>
      <c r="AEI29" s="824"/>
      <c r="AEJ29" s="824"/>
      <c r="AEK29" s="824"/>
      <c r="AEL29" s="824"/>
      <c r="AEM29" s="824"/>
      <c r="AEN29" s="824"/>
      <c r="AEO29" s="824"/>
      <c r="AEP29" s="824"/>
      <c r="AEQ29" s="824"/>
      <c r="AER29" s="824"/>
      <c r="AES29" s="824"/>
      <c r="AET29" s="824"/>
      <c r="AEU29" s="824"/>
      <c r="AEV29" s="824"/>
      <c r="AEW29" s="824"/>
      <c r="AEX29" s="824"/>
      <c r="AEY29" s="824"/>
      <c r="AEZ29" s="824"/>
      <c r="AFA29" s="824"/>
      <c r="AFB29" s="824"/>
      <c r="AFC29" s="824"/>
      <c r="AFD29" s="824"/>
      <c r="AFE29" s="824"/>
      <c r="AFF29" s="824"/>
      <c r="AFG29" s="824"/>
      <c r="AFH29" s="824"/>
      <c r="AFI29" s="824"/>
      <c r="AFJ29" s="824"/>
      <c r="AFK29" s="824"/>
      <c r="AFL29" s="824"/>
      <c r="AFM29" s="824"/>
      <c r="AFN29" s="824"/>
      <c r="AFO29" s="824"/>
      <c r="AFP29" s="824"/>
      <c r="AFQ29" s="824"/>
      <c r="AFR29" s="824"/>
      <c r="AFS29" s="824"/>
      <c r="AFT29" s="824"/>
      <c r="AFU29" s="824"/>
      <c r="AFV29" s="824"/>
      <c r="AFW29" s="824"/>
      <c r="AFX29" s="824"/>
      <c r="AFY29" s="824"/>
      <c r="AFZ29" s="824"/>
      <c r="AGA29" s="824"/>
      <c r="AGB29" s="824"/>
      <c r="AGC29" s="824"/>
      <c r="AGD29" s="824"/>
      <c r="AGE29" s="824"/>
      <c r="AGF29" s="824"/>
      <c r="AGG29" s="824"/>
      <c r="AGH29" s="824"/>
      <c r="AGI29" s="824"/>
      <c r="AGJ29" s="824"/>
      <c r="AGK29" s="824"/>
      <c r="AGL29" s="824"/>
      <c r="AGM29" s="824"/>
      <c r="AGN29" s="824"/>
      <c r="AGO29" s="824"/>
      <c r="AGP29" s="824"/>
      <c r="AGQ29" s="824"/>
      <c r="AGR29" s="824"/>
      <c r="AGS29" s="824"/>
      <c r="AGT29" s="824"/>
      <c r="AGU29" s="824"/>
      <c r="AGV29" s="824"/>
      <c r="AGW29" s="824"/>
      <c r="AGX29" s="824"/>
      <c r="AGY29" s="824"/>
      <c r="AGZ29" s="824"/>
      <c r="AHA29" s="824"/>
      <c r="AHB29" s="824"/>
      <c r="AHC29" s="824"/>
      <c r="AHD29" s="824"/>
      <c r="AHE29" s="824"/>
      <c r="AHF29" s="824"/>
      <c r="AHG29" s="824"/>
      <c r="AHH29" s="824"/>
      <c r="AHI29" s="824"/>
      <c r="AHJ29" s="824"/>
      <c r="AHK29" s="824"/>
      <c r="AHL29" s="824"/>
      <c r="AHM29" s="824"/>
      <c r="AHN29" s="824"/>
      <c r="AHO29" s="824"/>
      <c r="AHP29" s="824"/>
      <c r="AHQ29" s="824"/>
      <c r="AHR29" s="824"/>
      <c r="AHS29" s="824"/>
      <c r="AHT29" s="824"/>
      <c r="AHU29" s="824"/>
      <c r="AHV29" s="824"/>
      <c r="AHW29" s="824"/>
      <c r="AHX29" s="824"/>
      <c r="AHY29" s="824"/>
      <c r="AHZ29" s="824"/>
      <c r="AIA29" s="824"/>
      <c r="AIB29" s="824"/>
      <c r="AIC29" s="824"/>
      <c r="AID29" s="824"/>
      <c r="AIE29" s="824"/>
      <c r="AIF29" s="824"/>
      <c r="AIG29" s="824"/>
      <c r="AIH29" s="824"/>
      <c r="AII29" s="824"/>
      <c r="AIJ29" s="824"/>
      <c r="AIK29" s="824"/>
      <c r="AIL29" s="824"/>
      <c r="AIM29" s="824"/>
      <c r="AIN29" s="824"/>
      <c r="AIO29" s="824"/>
      <c r="AIP29" s="824"/>
      <c r="AIQ29" s="824"/>
      <c r="AIR29" s="824"/>
      <c r="AIS29" s="824"/>
      <c r="AIT29" s="824"/>
      <c r="AIU29" s="824"/>
      <c r="AIV29" s="824"/>
      <c r="AIW29" s="824"/>
      <c r="AIX29" s="824"/>
      <c r="AIY29" s="824"/>
      <c r="AIZ29" s="824"/>
      <c r="AJA29" s="824"/>
      <c r="AJB29" s="824"/>
      <c r="AJC29" s="824"/>
      <c r="AJD29" s="824"/>
      <c r="AJE29" s="824"/>
      <c r="AJF29" s="824"/>
      <c r="AJG29" s="824"/>
      <c r="AJH29" s="824"/>
      <c r="AJI29" s="824"/>
      <c r="AJJ29" s="824"/>
      <c r="AJK29" s="824"/>
      <c r="AJL29" s="824"/>
      <c r="AJM29" s="824"/>
      <c r="AJN29" s="824"/>
      <c r="AJO29" s="824"/>
      <c r="AJP29" s="824"/>
      <c r="AJQ29" s="824"/>
      <c r="AJR29" s="824"/>
      <c r="AJS29" s="824"/>
      <c r="AJT29" s="824"/>
      <c r="AJU29" s="824"/>
      <c r="AJV29" s="824"/>
      <c r="AJW29" s="824"/>
      <c r="AJX29" s="824"/>
      <c r="AJY29" s="824"/>
      <c r="AJZ29" s="824"/>
      <c r="AKA29" s="824"/>
      <c r="AKB29" s="824"/>
      <c r="AKC29" s="824"/>
      <c r="AKD29" s="824"/>
      <c r="AKE29" s="824"/>
      <c r="AKF29" s="824"/>
      <c r="AKG29" s="824"/>
      <c r="AKH29" s="824"/>
      <c r="AKI29" s="824"/>
      <c r="AKJ29" s="824"/>
      <c r="AKK29" s="824"/>
      <c r="AKL29" s="824"/>
      <c r="AKM29" s="824"/>
      <c r="AKN29" s="824"/>
      <c r="AKO29" s="824"/>
      <c r="AKP29" s="824"/>
      <c r="AKQ29" s="824"/>
      <c r="AKR29" s="824"/>
      <c r="AKS29" s="824"/>
      <c r="AKT29" s="824"/>
      <c r="AKU29" s="824"/>
      <c r="AKV29" s="824"/>
      <c r="AKW29" s="824"/>
      <c r="AKX29" s="824"/>
      <c r="AKY29" s="824"/>
      <c r="AKZ29" s="824"/>
      <c r="ALA29" s="824"/>
      <c r="ALB29" s="824"/>
      <c r="ALC29" s="824"/>
      <c r="ALD29" s="824"/>
      <c r="ALE29" s="824"/>
      <c r="ALF29" s="824"/>
      <c r="ALG29" s="824"/>
      <c r="ALH29" s="824"/>
      <c r="ALI29" s="824"/>
      <c r="ALJ29" s="824"/>
      <c r="ALK29" s="824"/>
      <c r="ALL29" s="824"/>
      <c r="ALM29" s="824"/>
      <c r="ALN29" s="824"/>
      <c r="ALO29" s="824"/>
      <c r="ALP29" s="824"/>
      <c r="ALQ29" s="824"/>
      <c r="ALR29" s="824"/>
      <c r="ALS29" s="824"/>
      <c r="ALT29" s="824"/>
      <c r="ALU29" s="824"/>
      <c r="ALV29" s="824"/>
      <c r="ALW29" s="824"/>
      <c r="ALX29" s="824"/>
      <c r="ALY29" s="824"/>
      <c r="ALZ29" s="824"/>
      <c r="AMA29" s="824"/>
      <c r="AMB29" s="824"/>
      <c r="AMC29" s="824"/>
      <c r="AMD29" s="824"/>
      <c r="AME29" s="824"/>
      <c r="AMF29" s="824"/>
      <c r="AMG29" s="824"/>
      <c r="AMH29" s="824"/>
      <c r="AMI29" s="824"/>
      <c r="AMJ29" s="824"/>
      <c r="AMK29" s="824"/>
      <c r="AML29" s="824"/>
      <c r="AMM29" s="824"/>
      <c r="AMN29" s="824"/>
      <c r="AMO29" s="824"/>
      <c r="AMP29" s="824"/>
      <c r="AMQ29" s="824"/>
      <c r="AMR29" s="824"/>
      <c r="AMS29" s="824"/>
      <c r="AMT29" s="824"/>
      <c r="AMU29" s="824"/>
      <c r="AMV29" s="824"/>
      <c r="AMW29" s="824"/>
      <c r="AMX29" s="824"/>
      <c r="AMY29" s="824"/>
      <c r="AMZ29" s="824"/>
      <c r="ANA29" s="824"/>
      <c r="ANB29" s="824"/>
      <c r="ANC29" s="824"/>
      <c r="AND29" s="824"/>
      <c r="ANE29" s="824"/>
      <c r="ANF29" s="824"/>
      <c r="ANG29" s="824"/>
      <c r="ANH29" s="824"/>
      <c r="ANI29" s="824"/>
      <c r="ANJ29" s="824"/>
      <c r="ANK29" s="824"/>
      <c r="ANL29" s="824"/>
      <c r="ANM29" s="824"/>
      <c r="ANN29" s="824"/>
      <c r="ANO29" s="824"/>
      <c r="ANP29" s="824"/>
      <c r="ANQ29" s="824"/>
      <c r="ANR29" s="824"/>
      <c r="ANS29" s="824"/>
      <c r="ANT29" s="824"/>
      <c r="ANU29" s="824"/>
      <c r="ANV29" s="824"/>
      <c r="ANW29" s="824"/>
      <c r="ANX29" s="824"/>
      <c r="ANY29" s="824"/>
      <c r="ANZ29" s="824"/>
      <c r="AOA29" s="824"/>
      <c r="AOB29" s="824"/>
      <c r="AOC29" s="824"/>
      <c r="AOD29" s="824"/>
      <c r="AOE29" s="824"/>
      <c r="AOF29" s="824"/>
      <c r="AOG29" s="824"/>
      <c r="AOH29" s="824"/>
      <c r="AOI29" s="824"/>
      <c r="AOJ29" s="824"/>
      <c r="AOK29" s="824"/>
      <c r="AOL29" s="824"/>
      <c r="AOM29" s="824"/>
      <c r="AON29" s="824"/>
      <c r="AOO29" s="824"/>
      <c r="AOP29" s="824"/>
      <c r="AOQ29" s="824"/>
      <c r="AOR29" s="824"/>
      <c r="AOS29" s="824"/>
      <c r="AOT29" s="824"/>
      <c r="AOU29" s="824"/>
      <c r="AOV29" s="824"/>
      <c r="AOW29" s="824"/>
      <c r="AOX29" s="824"/>
      <c r="AOY29" s="824"/>
      <c r="AOZ29" s="824"/>
      <c r="APA29" s="824"/>
      <c r="APB29" s="824"/>
      <c r="APC29" s="824"/>
      <c r="APD29" s="824"/>
      <c r="APE29" s="824"/>
      <c r="APF29" s="824"/>
      <c r="APG29" s="824"/>
      <c r="APH29" s="824"/>
      <c r="API29" s="824"/>
      <c r="APJ29" s="824"/>
      <c r="APK29" s="824"/>
      <c r="APL29" s="824"/>
      <c r="APM29" s="824"/>
      <c r="APN29" s="824"/>
      <c r="APO29" s="824"/>
      <c r="APP29" s="824"/>
      <c r="APQ29" s="824"/>
      <c r="APR29" s="824"/>
      <c r="APS29" s="824"/>
      <c r="APT29" s="824"/>
      <c r="APU29" s="824"/>
      <c r="APV29" s="824"/>
      <c r="APW29" s="824"/>
      <c r="APX29" s="824"/>
      <c r="APY29" s="824"/>
      <c r="APZ29" s="824"/>
      <c r="AQA29" s="824"/>
      <c r="AQB29" s="824"/>
      <c r="AQC29" s="824"/>
      <c r="AQD29" s="824"/>
      <c r="AQE29" s="824"/>
      <c r="AQF29" s="824"/>
      <c r="AQG29" s="824"/>
      <c r="AQH29" s="824"/>
      <c r="AQI29" s="824"/>
      <c r="AQJ29" s="824"/>
      <c r="AQK29" s="824"/>
      <c r="AQL29" s="824"/>
      <c r="AQM29" s="824"/>
      <c r="AQN29" s="824"/>
      <c r="AQO29" s="824"/>
      <c r="AQP29" s="824"/>
      <c r="AQQ29" s="824"/>
      <c r="AQR29" s="824"/>
      <c r="AQS29" s="824"/>
      <c r="AQT29" s="824"/>
      <c r="AQU29" s="824"/>
      <c r="AQV29" s="824"/>
      <c r="AQW29" s="824"/>
      <c r="AQX29" s="824"/>
      <c r="AQY29" s="824"/>
      <c r="AQZ29" s="824"/>
      <c r="ARA29" s="824"/>
      <c r="ARB29" s="824"/>
      <c r="ARC29" s="824"/>
      <c r="ARD29" s="824"/>
      <c r="ARE29" s="824"/>
      <c r="ARF29" s="824"/>
      <c r="ARG29" s="824"/>
      <c r="ARH29" s="824"/>
      <c r="ARI29" s="824"/>
      <c r="ARJ29" s="824"/>
      <c r="ARK29" s="824"/>
      <c r="ARL29" s="824"/>
      <c r="ARM29" s="824"/>
      <c r="ARN29" s="824"/>
      <c r="ARO29" s="824"/>
      <c r="ARP29" s="824"/>
      <c r="ARQ29" s="824"/>
      <c r="ARR29" s="824"/>
      <c r="ARS29" s="824"/>
      <c r="ART29" s="824"/>
      <c r="ARU29" s="824"/>
      <c r="ARV29" s="824"/>
      <c r="ARW29" s="824"/>
      <c r="ARX29" s="824"/>
      <c r="ARY29" s="824"/>
      <c r="ARZ29" s="824"/>
      <c r="ASA29" s="824"/>
      <c r="ASB29" s="824"/>
      <c r="ASC29" s="824"/>
      <c r="ASD29" s="824"/>
      <c r="ASE29" s="824"/>
      <c r="ASF29" s="824"/>
      <c r="ASG29" s="824"/>
      <c r="ASH29" s="824"/>
      <c r="ASI29" s="824"/>
      <c r="ASJ29" s="824"/>
      <c r="ASK29" s="824"/>
      <c r="ASL29" s="824"/>
      <c r="ASM29" s="824"/>
      <c r="ASN29" s="824"/>
      <c r="ASO29" s="824"/>
      <c r="ASP29" s="824"/>
      <c r="ASQ29" s="824"/>
      <c r="ASR29" s="824"/>
      <c r="ASS29" s="824"/>
      <c r="AST29" s="824"/>
      <c r="ASU29" s="824"/>
      <c r="ASV29" s="824"/>
      <c r="ASW29" s="824"/>
      <c r="ASX29" s="824"/>
      <c r="ASY29" s="824"/>
      <c r="ASZ29" s="824"/>
      <c r="ATA29" s="824"/>
      <c r="ATB29" s="824"/>
      <c r="ATC29" s="824"/>
      <c r="ATD29" s="824"/>
      <c r="ATE29" s="824"/>
      <c r="ATF29" s="824"/>
      <c r="ATG29" s="824"/>
      <c r="ATH29" s="824"/>
      <c r="ATI29" s="824"/>
      <c r="ATJ29" s="824"/>
      <c r="ATK29" s="824"/>
      <c r="ATL29" s="824"/>
      <c r="ATM29" s="824"/>
      <c r="ATN29" s="824"/>
      <c r="ATO29" s="824"/>
      <c r="ATP29" s="824"/>
      <c r="ATQ29" s="824"/>
      <c r="ATR29" s="824"/>
      <c r="ATS29" s="824"/>
      <c r="ATT29" s="824"/>
      <c r="ATU29" s="824"/>
      <c r="ATV29" s="824"/>
      <c r="ATW29" s="824"/>
      <c r="ATX29" s="824"/>
      <c r="ATY29" s="824"/>
      <c r="ATZ29" s="824"/>
      <c r="AUA29" s="824"/>
      <c r="AUB29" s="824"/>
      <c r="AUC29" s="824"/>
      <c r="AUD29" s="824"/>
      <c r="AUE29" s="824"/>
      <c r="AUF29" s="824"/>
      <c r="AUG29" s="824"/>
      <c r="AUH29" s="824"/>
      <c r="AUI29" s="824"/>
      <c r="AUJ29" s="824"/>
      <c r="AUK29" s="824"/>
      <c r="AUL29" s="824"/>
      <c r="AUM29" s="824"/>
      <c r="AUN29" s="824"/>
      <c r="AUO29" s="824"/>
      <c r="AUP29" s="824"/>
      <c r="AUQ29" s="824"/>
      <c r="AUR29" s="824"/>
      <c r="AUS29" s="824"/>
      <c r="AUT29" s="824"/>
      <c r="AUU29" s="824"/>
      <c r="AUV29" s="824"/>
      <c r="AUW29" s="824"/>
      <c r="AUX29" s="824"/>
      <c r="AUY29" s="824"/>
      <c r="AUZ29" s="824"/>
      <c r="AVA29" s="824"/>
      <c r="AVB29" s="824"/>
      <c r="AVC29" s="824"/>
      <c r="AVD29" s="824"/>
      <c r="AVE29" s="824"/>
      <c r="AVF29" s="824"/>
      <c r="AVG29" s="824"/>
      <c r="AVH29" s="824"/>
      <c r="AVI29" s="824"/>
      <c r="AVJ29" s="824"/>
      <c r="AVK29" s="824"/>
      <c r="AVL29" s="824"/>
      <c r="AVM29" s="824"/>
      <c r="AVN29" s="824"/>
      <c r="AVO29" s="824"/>
      <c r="AVP29" s="824"/>
      <c r="AVQ29" s="824"/>
      <c r="AVR29" s="824"/>
      <c r="AVS29" s="824"/>
      <c r="AVT29" s="824"/>
      <c r="AVU29" s="824"/>
      <c r="AVV29" s="824"/>
      <c r="AVW29" s="824"/>
      <c r="AVX29" s="824"/>
      <c r="AVY29" s="824"/>
      <c r="AVZ29" s="824"/>
      <c r="AWA29" s="824"/>
      <c r="AWB29" s="824"/>
      <c r="AWC29" s="824"/>
      <c r="AWD29" s="824"/>
      <c r="AWE29" s="824"/>
      <c r="AWF29" s="824"/>
      <c r="AWG29" s="824"/>
      <c r="AWH29" s="824"/>
      <c r="AWI29" s="824"/>
      <c r="AWJ29" s="824"/>
      <c r="AWK29" s="824"/>
      <c r="AWL29" s="824"/>
      <c r="AWM29" s="824"/>
      <c r="AWN29" s="824"/>
      <c r="AWO29" s="824"/>
      <c r="AWP29" s="824"/>
      <c r="AWQ29" s="824"/>
      <c r="AWR29" s="824"/>
      <c r="AWS29" s="824"/>
      <c r="AWT29" s="824"/>
      <c r="AWU29" s="824"/>
      <c r="AWV29" s="824"/>
      <c r="AWW29" s="824"/>
      <c r="AWX29" s="824"/>
      <c r="AWY29" s="824"/>
      <c r="AWZ29" s="824"/>
      <c r="AXA29" s="824"/>
      <c r="AXB29" s="824"/>
      <c r="AXC29" s="824"/>
      <c r="AXD29" s="824"/>
      <c r="AXE29" s="824"/>
      <c r="AXF29" s="824"/>
      <c r="AXG29" s="824"/>
      <c r="AXH29" s="824"/>
      <c r="AXI29" s="824"/>
      <c r="AXJ29" s="824"/>
      <c r="AXK29" s="824"/>
      <c r="AXL29" s="824"/>
      <c r="AXM29" s="824"/>
      <c r="AXN29" s="824"/>
      <c r="AXO29" s="824"/>
      <c r="AXP29" s="824"/>
      <c r="AXQ29" s="824"/>
      <c r="AXR29" s="824"/>
      <c r="AXS29" s="824"/>
      <c r="AXT29" s="824"/>
      <c r="AXU29" s="824"/>
      <c r="AXV29" s="824"/>
      <c r="AXW29" s="824"/>
      <c r="AXX29" s="824"/>
      <c r="AXY29" s="824"/>
      <c r="AXZ29" s="824"/>
      <c r="AYA29" s="824"/>
      <c r="AYB29" s="824"/>
      <c r="AYC29" s="824"/>
      <c r="AYD29" s="824"/>
      <c r="AYE29" s="824"/>
      <c r="AYF29" s="824"/>
      <c r="AYG29" s="824"/>
      <c r="AYH29" s="824"/>
      <c r="AYI29" s="824"/>
      <c r="AYJ29" s="824"/>
      <c r="AYK29" s="824"/>
      <c r="AYL29" s="824"/>
      <c r="AYM29" s="824"/>
      <c r="AYN29" s="824"/>
      <c r="AYO29" s="824"/>
      <c r="AYP29" s="824"/>
      <c r="AYQ29" s="824"/>
      <c r="AYR29" s="824"/>
      <c r="AYS29" s="824"/>
      <c r="AYT29" s="824"/>
      <c r="AYU29" s="824"/>
      <c r="AYV29" s="824"/>
      <c r="AYW29" s="824"/>
      <c r="AYX29" s="824"/>
      <c r="AYY29" s="824"/>
      <c r="AYZ29" s="824"/>
      <c r="AZA29" s="824"/>
      <c r="AZB29" s="824"/>
      <c r="AZC29" s="824"/>
      <c r="AZD29" s="824"/>
      <c r="AZE29" s="824"/>
      <c r="AZF29" s="824"/>
      <c r="AZG29" s="824"/>
      <c r="AZH29" s="824"/>
      <c r="AZI29" s="824"/>
      <c r="AZJ29" s="824"/>
      <c r="AZK29" s="824"/>
      <c r="AZL29" s="824"/>
      <c r="AZM29" s="824"/>
      <c r="AZN29" s="824"/>
      <c r="AZO29" s="824"/>
      <c r="AZP29" s="824"/>
      <c r="AZQ29" s="824"/>
      <c r="AZR29" s="824"/>
      <c r="AZS29" s="824"/>
      <c r="AZT29" s="824"/>
      <c r="AZU29" s="824"/>
      <c r="AZV29" s="824"/>
      <c r="AZW29" s="824"/>
      <c r="AZX29" s="824"/>
      <c r="AZY29" s="824"/>
      <c r="AZZ29" s="824"/>
      <c r="BAA29" s="824"/>
      <c r="BAB29" s="824"/>
      <c r="BAC29" s="824"/>
      <c r="BAD29" s="824"/>
      <c r="BAE29" s="824"/>
      <c r="BAF29" s="824"/>
      <c r="BAG29" s="824"/>
      <c r="BAH29" s="824"/>
      <c r="BAI29" s="824"/>
      <c r="BAJ29" s="824"/>
      <c r="BAK29" s="824"/>
      <c r="BAL29" s="824"/>
      <c r="BAM29" s="824"/>
      <c r="BAN29" s="824"/>
      <c r="BAO29" s="824"/>
      <c r="BAP29" s="824"/>
      <c r="BAQ29" s="824"/>
      <c r="BAR29" s="824"/>
      <c r="BAS29" s="824"/>
      <c r="BAT29" s="824"/>
      <c r="BAU29" s="824"/>
      <c r="BAV29" s="824"/>
      <c r="BAW29" s="824"/>
      <c r="BAX29" s="824"/>
      <c r="BAY29" s="824"/>
      <c r="BAZ29" s="824"/>
      <c r="BBA29" s="824"/>
      <c r="BBB29" s="824"/>
      <c r="BBC29" s="824"/>
      <c r="BBD29" s="824"/>
      <c r="BBE29" s="824"/>
      <c r="BBF29" s="824"/>
      <c r="BBG29" s="824"/>
      <c r="BBH29" s="824"/>
      <c r="BBI29" s="824"/>
      <c r="BBJ29" s="824"/>
      <c r="BBK29" s="824"/>
      <c r="BBL29" s="824"/>
      <c r="BBM29" s="824"/>
      <c r="BBN29" s="824"/>
      <c r="BBO29" s="824"/>
      <c r="BBP29" s="824"/>
      <c r="BBQ29" s="824"/>
      <c r="BBR29" s="824"/>
      <c r="BBS29" s="824"/>
      <c r="BBT29" s="824"/>
      <c r="BBU29" s="824"/>
      <c r="BBV29" s="824"/>
      <c r="BBW29" s="824"/>
      <c r="BBX29" s="824"/>
      <c r="BBY29" s="824"/>
      <c r="BBZ29" s="824"/>
      <c r="BCA29" s="824"/>
      <c r="BCB29" s="824"/>
      <c r="BCC29" s="824"/>
      <c r="BCD29" s="824"/>
      <c r="BCE29" s="824"/>
      <c r="BCF29" s="824"/>
      <c r="BCG29" s="824"/>
      <c r="BCH29" s="824"/>
      <c r="BCI29" s="824"/>
      <c r="BCJ29" s="824"/>
      <c r="BCK29" s="824"/>
      <c r="BCL29" s="824"/>
      <c r="BCM29" s="824"/>
      <c r="BCN29" s="824"/>
      <c r="BCO29" s="824"/>
      <c r="BCP29" s="824"/>
      <c r="BCQ29" s="824"/>
      <c r="BCR29" s="824"/>
      <c r="BCS29" s="824"/>
      <c r="BCT29" s="824"/>
      <c r="BCU29" s="824"/>
      <c r="BCV29" s="824"/>
      <c r="BCW29" s="824"/>
      <c r="BCX29" s="824"/>
      <c r="BCY29" s="824"/>
      <c r="BCZ29" s="824"/>
      <c r="BDA29" s="824"/>
      <c r="BDB29" s="824"/>
      <c r="BDC29" s="824"/>
      <c r="BDD29" s="824"/>
      <c r="BDE29" s="824"/>
      <c r="BDF29" s="824"/>
      <c r="BDG29" s="824"/>
      <c r="BDH29" s="824"/>
      <c r="BDI29" s="824"/>
      <c r="BDJ29" s="824"/>
      <c r="BDK29" s="824"/>
      <c r="BDL29" s="824"/>
      <c r="BDM29" s="824"/>
      <c r="BDN29" s="824"/>
      <c r="BDO29" s="824"/>
      <c r="BDP29" s="824"/>
      <c r="BDQ29" s="824"/>
      <c r="BDR29" s="824"/>
      <c r="BDS29" s="824"/>
      <c r="BDT29" s="824"/>
      <c r="BDU29" s="824"/>
      <c r="BDV29" s="824"/>
      <c r="BDW29" s="824"/>
      <c r="BDX29" s="824"/>
      <c r="BDY29" s="824"/>
      <c r="BDZ29" s="824"/>
      <c r="BEA29" s="824"/>
      <c r="BEB29" s="824"/>
      <c r="BEC29" s="824"/>
      <c r="BED29" s="824"/>
      <c r="BEE29" s="824"/>
      <c r="BEF29" s="824"/>
      <c r="BEG29" s="824"/>
      <c r="BEH29" s="824"/>
      <c r="BEI29" s="824"/>
      <c r="BEJ29" s="824"/>
      <c r="BEK29" s="824"/>
      <c r="BEL29" s="824"/>
      <c r="BEM29" s="824"/>
      <c r="BEN29" s="824"/>
      <c r="BEO29" s="824"/>
      <c r="BEP29" s="824"/>
      <c r="BEQ29" s="824"/>
      <c r="BER29" s="824"/>
      <c r="BES29" s="824"/>
      <c r="BET29" s="824"/>
      <c r="BEU29" s="824"/>
      <c r="BEV29" s="824"/>
      <c r="BEW29" s="824"/>
      <c r="BEX29" s="824"/>
      <c r="BEY29" s="824"/>
      <c r="BEZ29" s="824"/>
      <c r="BFA29" s="824"/>
      <c r="BFB29" s="824"/>
      <c r="BFC29" s="824"/>
      <c r="BFD29" s="824"/>
      <c r="BFE29" s="824"/>
      <c r="BFF29" s="824"/>
      <c r="BFG29" s="824"/>
      <c r="BFH29" s="824"/>
      <c r="BFI29" s="824"/>
      <c r="BFJ29" s="824"/>
      <c r="BFK29" s="824"/>
      <c r="BFL29" s="824"/>
      <c r="BFM29" s="824"/>
      <c r="BFN29" s="824"/>
      <c r="BFO29" s="824"/>
      <c r="BFP29" s="824"/>
      <c r="BFQ29" s="824"/>
      <c r="BFR29" s="824"/>
      <c r="BFS29" s="824"/>
      <c r="BFT29" s="824"/>
      <c r="BFU29" s="824"/>
      <c r="BFV29" s="824"/>
      <c r="BFW29" s="824"/>
      <c r="BFX29" s="824"/>
      <c r="BFY29" s="824"/>
      <c r="BFZ29" s="824"/>
      <c r="BGA29" s="824"/>
      <c r="BGB29" s="824"/>
      <c r="BGC29" s="824"/>
      <c r="BGD29" s="824"/>
      <c r="BGE29" s="824"/>
      <c r="BGF29" s="824"/>
      <c r="BGG29" s="824"/>
      <c r="BGH29" s="824"/>
      <c r="BGI29" s="824"/>
      <c r="BGJ29" s="824"/>
      <c r="BGK29" s="824"/>
      <c r="BGL29" s="824"/>
      <c r="BGM29" s="824"/>
      <c r="BGN29" s="824"/>
      <c r="BGO29" s="824"/>
      <c r="BGP29" s="824"/>
      <c r="BGQ29" s="824"/>
      <c r="BGR29" s="824"/>
      <c r="BGS29" s="824"/>
      <c r="BGT29" s="824"/>
      <c r="BGU29" s="824"/>
      <c r="BGV29" s="824"/>
      <c r="BGW29" s="824"/>
      <c r="BGX29" s="824"/>
      <c r="BGY29" s="824"/>
      <c r="BGZ29" s="824"/>
      <c r="BHA29" s="824"/>
      <c r="BHB29" s="824"/>
      <c r="BHC29" s="824"/>
      <c r="BHD29" s="824"/>
      <c r="BHE29" s="824"/>
      <c r="BHF29" s="824"/>
      <c r="BHG29" s="824"/>
      <c r="BHH29" s="824"/>
      <c r="BHI29" s="824"/>
      <c r="BHJ29" s="824"/>
      <c r="BHK29" s="824"/>
      <c r="BHL29" s="824"/>
      <c r="BHM29" s="824"/>
      <c r="BHN29" s="824"/>
      <c r="BHO29" s="824"/>
      <c r="BHP29" s="824"/>
      <c r="BHQ29" s="824"/>
      <c r="BHR29" s="824"/>
      <c r="BHS29" s="824"/>
      <c r="BHT29" s="824"/>
      <c r="BHU29" s="824"/>
      <c r="BHV29" s="824"/>
      <c r="BHW29" s="824"/>
      <c r="BHX29" s="824"/>
      <c r="BHY29" s="824"/>
      <c r="BHZ29" s="824"/>
      <c r="BIA29" s="824"/>
      <c r="BIB29" s="824"/>
      <c r="BIC29" s="824"/>
      <c r="BID29" s="824"/>
      <c r="BIE29" s="824"/>
      <c r="BIF29" s="824"/>
      <c r="BIG29" s="824"/>
      <c r="BIH29" s="824"/>
      <c r="BII29" s="824"/>
      <c r="BIJ29" s="824"/>
      <c r="BIK29" s="824"/>
      <c r="BIL29" s="824"/>
      <c r="BIM29" s="824"/>
      <c r="BIN29" s="824"/>
      <c r="BIO29" s="824"/>
      <c r="BIP29" s="824"/>
      <c r="BIQ29" s="824"/>
      <c r="BIR29" s="824"/>
      <c r="BIS29" s="824"/>
      <c r="BIT29" s="824"/>
      <c r="BIU29" s="824"/>
      <c r="BIV29" s="824"/>
      <c r="BIW29" s="824"/>
      <c r="BIX29" s="824"/>
      <c r="BIY29" s="824"/>
      <c r="BIZ29" s="824"/>
      <c r="BJA29" s="824"/>
      <c r="BJB29" s="824"/>
      <c r="BJC29" s="824"/>
      <c r="BJD29" s="824"/>
      <c r="BJE29" s="824"/>
      <c r="BJF29" s="824"/>
      <c r="BJG29" s="824"/>
      <c r="BJH29" s="824"/>
      <c r="BJI29" s="824"/>
      <c r="BJJ29" s="824"/>
      <c r="BJK29" s="824"/>
      <c r="BJL29" s="824"/>
      <c r="BJM29" s="824"/>
      <c r="BJN29" s="824"/>
      <c r="BJO29" s="824"/>
      <c r="BJP29" s="824"/>
      <c r="BJQ29" s="824"/>
      <c r="BJR29" s="824"/>
      <c r="BJS29" s="824"/>
      <c r="BJT29" s="824"/>
      <c r="BJU29" s="824"/>
      <c r="BJV29" s="824"/>
      <c r="BJW29" s="824"/>
      <c r="BJX29" s="824"/>
      <c r="BJY29" s="824"/>
      <c r="BJZ29" s="824"/>
      <c r="BKA29" s="824"/>
      <c r="BKB29" s="824"/>
      <c r="BKC29" s="824"/>
      <c r="BKD29" s="824"/>
      <c r="BKE29" s="824"/>
      <c r="BKF29" s="824"/>
      <c r="BKG29" s="824"/>
      <c r="BKH29" s="824"/>
      <c r="BKI29" s="824"/>
      <c r="BKJ29" s="824"/>
      <c r="BKK29" s="824"/>
      <c r="BKL29" s="824"/>
      <c r="BKM29" s="824"/>
      <c r="BKN29" s="824"/>
      <c r="BKO29" s="824"/>
      <c r="BKP29" s="824"/>
      <c r="BKQ29" s="824"/>
      <c r="BKR29" s="824"/>
      <c r="BKS29" s="824"/>
      <c r="BKT29" s="824"/>
      <c r="BKU29" s="824"/>
      <c r="BKV29" s="824"/>
      <c r="BKW29" s="824"/>
      <c r="BKX29" s="824"/>
      <c r="BKY29" s="824"/>
      <c r="BKZ29" s="824"/>
      <c r="BLA29" s="824"/>
      <c r="BLB29" s="824"/>
      <c r="BLC29" s="824"/>
      <c r="BLD29" s="824"/>
      <c r="BLE29" s="824"/>
      <c r="BLF29" s="824"/>
      <c r="BLG29" s="824"/>
      <c r="BLH29" s="824"/>
      <c r="BLI29" s="824"/>
      <c r="BLJ29" s="824"/>
      <c r="BLK29" s="824"/>
      <c r="BLL29" s="824"/>
      <c r="BLM29" s="824"/>
      <c r="BLN29" s="824"/>
      <c r="BLO29" s="824"/>
      <c r="BLP29" s="824"/>
      <c r="BLQ29" s="824"/>
      <c r="BLR29" s="824"/>
      <c r="BLS29" s="824"/>
      <c r="BLT29" s="824"/>
      <c r="BLU29" s="824"/>
      <c r="BLV29" s="824"/>
      <c r="BLW29" s="824"/>
      <c r="BLX29" s="824"/>
      <c r="BLY29" s="824"/>
      <c r="BLZ29" s="824"/>
      <c r="BMA29" s="824"/>
      <c r="BMB29" s="824"/>
      <c r="BMC29" s="824"/>
      <c r="BMD29" s="824"/>
      <c r="BME29" s="824"/>
      <c r="BMF29" s="824"/>
      <c r="BMG29" s="824"/>
      <c r="BMH29" s="824"/>
      <c r="BMI29" s="824"/>
      <c r="BMJ29" s="824"/>
      <c r="BMK29" s="824"/>
      <c r="BML29" s="824"/>
      <c r="BMM29" s="824"/>
      <c r="BMN29" s="824"/>
      <c r="BMO29" s="824"/>
      <c r="BMP29" s="824"/>
      <c r="BMQ29" s="824"/>
      <c r="BMR29" s="824"/>
      <c r="BMS29" s="824"/>
      <c r="BMT29" s="824"/>
      <c r="BMU29" s="824"/>
      <c r="BMV29" s="824"/>
      <c r="BMW29" s="824"/>
      <c r="BMX29" s="824"/>
      <c r="BMY29" s="824"/>
      <c r="BMZ29" s="824"/>
      <c r="BNA29" s="824"/>
      <c r="BNB29" s="824"/>
      <c r="BNC29" s="824"/>
      <c r="BND29" s="824"/>
      <c r="BNE29" s="824"/>
      <c r="BNF29" s="824"/>
      <c r="BNG29" s="824"/>
      <c r="BNH29" s="824"/>
      <c r="BNI29" s="824"/>
      <c r="BNJ29" s="824"/>
      <c r="BNK29" s="824"/>
      <c r="BNL29" s="824"/>
      <c r="BNM29" s="824"/>
      <c r="BNN29" s="824"/>
      <c r="BNO29" s="824"/>
      <c r="BNP29" s="824"/>
      <c r="BNQ29" s="824"/>
      <c r="BNR29" s="824"/>
      <c r="BNS29" s="824"/>
      <c r="BNT29" s="824"/>
      <c r="BNU29" s="824"/>
      <c r="BNV29" s="824"/>
      <c r="BNW29" s="824"/>
      <c r="BNX29" s="824"/>
      <c r="BNY29" s="824"/>
      <c r="BNZ29" s="824"/>
      <c r="BOA29" s="824"/>
      <c r="BOB29" s="824"/>
      <c r="BOC29" s="824"/>
      <c r="BOD29" s="824"/>
      <c r="BOE29" s="824"/>
      <c r="BOF29" s="824"/>
      <c r="BOG29" s="824"/>
      <c r="BOH29" s="824"/>
      <c r="BOI29" s="824"/>
      <c r="BOJ29" s="824"/>
      <c r="BOK29" s="824"/>
      <c r="BOL29" s="824"/>
      <c r="BOM29" s="824"/>
      <c r="BON29" s="824"/>
      <c r="BOO29" s="824"/>
      <c r="BOP29" s="824"/>
      <c r="BOQ29" s="824"/>
      <c r="BOR29" s="824"/>
      <c r="BOS29" s="824"/>
      <c r="BOT29" s="824"/>
      <c r="BOU29" s="824"/>
      <c r="BOV29" s="824"/>
      <c r="BOW29" s="824"/>
      <c r="BOX29" s="824"/>
      <c r="BOY29" s="824"/>
      <c r="BOZ29" s="824"/>
      <c r="BPA29" s="824"/>
      <c r="BPB29" s="824"/>
      <c r="BPC29" s="824"/>
      <c r="BPD29" s="824"/>
      <c r="BPE29" s="824"/>
      <c r="BPF29" s="824"/>
      <c r="BPG29" s="824"/>
      <c r="BPH29" s="824"/>
      <c r="BPI29" s="824"/>
      <c r="BPJ29" s="824"/>
      <c r="BPK29" s="824"/>
      <c r="BPL29" s="824"/>
      <c r="BPM29" s="824"/>
      <c r="BPN29" s="824"/>
      <c r="BPO29" s="824"/>
      <c r="BPP29" s="824"/>
      <c r="BPQ29" s="824"/>
      <c r="BPR29" s="824"/>
      <c r="BPS29" s="824"/>
      <c r="BPT29" s="824"/>
      <c r="BPU29" s="824"/>
      <c r="BPV29" s="824"/>
      <c r="BPW29" s="824"/>
      <c r="BPX29" s="824"/>
      <c r="BPY29" s="824"/>
      <c r="BPZ29" s="824"/>
      <c r="BQA29" s="824"/>
      <c r="BQB29" s="824"/>
      <c r="BQC29" s="824"/>
      <c r="BQD29" s="824"/>
      <c r="BQE29" s="824"/>
      <c r="BQF29" s="824"/>
      <c r="BQG29" s="824"/>
      <c r="BQH29" s="824"/>
      <c r="BQI29" s="824"/>
      <c r="BQJ29" s="824"/>
      <c r="BQK29" s="824"/>
      <c r="BQL29" s="824"/>
      <c r="BQM29" s="824"/>
      <c r="BQN29" s="824"/>
      <c r="BQO29" s="824"/>
      <c r="BQP29" s="824"/>
      <c r="BQQ29" s="824"/>
      <c r="BQR29" s="824"/>
      <c r="BQS29" s="824"/>
      <c r="BQT29" s="824"/>
      <c r="BQU29" s="824"/>
      <c r="BQV29" s="824"/>
      <c r="BQW29" s="824"/>
      <c r="BQX29" s="824"/>
      <c r="BQY29" s="824"/>
      <c r="BQZ29" s="824"/>
      <c r="BRA29" s="824"/>
      <c r="BRB29" s="824"/>
      <c r="BRC29" s="824"/>
      <c r="BRD29" s="824"/>
      <c r="BRE29" s="824"/>
      <c r="BRF29" s="824"/>
      <c r="BRG29" s="824"/>
      <c r="BRH29" s="824"/>
      <c r="BRI29" s="824"/>
      <c r="BRJ29" s="824"/>
      <c r="BRK29" s="824"/>
      <c r="BRL29" s="824"/>
      <c r="BRM29" s="824"/>
      <c r="BRN29" s="824"/>
      <c r="BRO29" s="824"/>
      <c r="BRP29" s="824"/>
      <c r="BRQ29" s="824"/>
      <c r="BRR29" s="824"/>
      <c r="BRS29" s="824"/>
      <c r="BRT29" s="824"/>
      <c r="BRU29" s="824"/>
      <c r="BRV29" s="824"/>
      <c r="BRW29" s="824"/>
      <c r="BRX29" s="824"/>
      <c r="BRY29" s="824"/>
      <c r="BRZ29" s="824"/>
      <c r="BSA29" s="824"/>
      <c r="BSB29" s="824"/>
      <c r="BSC29" s="824"/>
      <c r="BSD29" s="824"/>
      <c r="BSE29" s="824"/>
      <c r="BSF29" s="824"/>
      <c r="BSG29" s="824"/>
      <c r="BSH29" s="824"/>
      <c r="BSI29" s="824"/>
      <c r="BSJ29" s="824"/>
      <c r="BSK29" s="824"/>
      <c r="BSL29" s="824"/>
      <c r="BSM29" s="824"/>
      <c r="BSN29" s="824"/>
      <c r="BSO29" s="824"/>
      <c r="BSP29" s="824"/>
      <c r="BSQ29" s="824"/>
      <c r="BSR29" s="824"/>
      <c r="BSS29" s="824"/>
      <c r="BST29" s="824"/>
      <c r="BSU29" s="824"/>
      <c r="BSV29" s="824"/>
      <c r="BSW29" s="824"/>
      <c r="BSX29" s="824"/>
      <c r="BSY29" s="824"/>
      <c r="BSZ29" s="824"/>
      <c r="BTA29" s="824"/>
      <c r="BTB29" s="824"/>
      <c r="BTC29" s="824"/>
      <c r="BTD29" s="824"/>
      <c r="BTE29" s="824"/>
      <c r="BTF29" s="824"/>
      <c r="BTG29" s="824"/>
      <c r="BTH29" s="824"/>
      <c r="BTI29" s="824"/>
      <c r="BTJ29" s="824"/>
      <c r="BTK29" s="824"/>
      <c r="BTL29" s="824"/>
      <c r="BTM29" s="824"/>
      <c r="BTN29" s="824"/>
      <c r="BTO29" s="824"/>
      <c r="BTP29" s="824"/>
      <c r="BTQ29" s="824"/>
      <c r="BTR29" s="824"/>
      <c r="BTS29" s="824"/>
      <c r="BTT29" s="824"/>
      <c r="BTU29" s="824"/>
      <c r="BTV29" s="824"/>
      <c r="BTW29" s="824"/>
      <c r="BTX29" s="824"/>
      <c r="BTY29" s="824"/>
      <c r="BTZ29" s="824"/>
      <c r="BUA29" s="824"/>
      <c r="BUB29" s="824"/>
      <c r="BUC29" s="824"/>
      <c r="BUD29" s="824"/>
      <c r="BUE29" s="824"/>
      <c r="BUF29" s="824"/>
      <c r="BUG29" s="824"/>
      <c r="BUH29" s="824"/>
      <c r="BUI29" s="824"/>
      <c r="BUJ29" s="824"/>
      <c r="BUK29" s="824"/>
      <c r="BUL29" s="824"/>
      <c r="BUM29" s="824"/>
      <c r="BUN29" s="824"/>
      <c r="BUO29" s="824"/>
      <c r="BUP29" s="824"/>
      <c r="BUQ29" s="824"/>
      <c r="BUR29" s="824"/>
      <c r="BUS29" s="824"/>
      <c r="BUT29" s="824"/>
      <c r="BUU29" s="824"/>
      <c r="BUV29" s="824"/>
      <c r="BUW29" s="824"/>
      <c r="BUX29" s="824"/>
      <c r="BUY29" s="824"/>
      <c r="BUZ29" s="824"/>
      <c r="BVA29" s="824"/>
      <c r="BVB29" s="824"/>
      <c r="BVC29" s="824"/>
      <c r="BVD29" s="824"/>
      <c r="BVE29" s="824"/>
      <c r="BVF29" s="824"/>
      <c r="BVG29" s="824"/>
      <c r="BVH29" s="824"/>
      <c r="BVI29" s="824"/>
      <c r="BVJ29" s="824"/>
      <c r="BVK29" s="824"/>
      <c r="BVL29" s="824"/>
      <c r="BVM29" s="824"/>
      <c r="BVN29" s="824"/>
      <c r="BVO29" s="824"/>
      <c r="BVP29" s="824"/>
      <c r="BVQ29" s="824"/>
      <c r="BVR29" s="824"/>
      <c r="BVS29" s="824"/>
      <c r="BVT29" s="824"/>
      <c r="BVU29" s="824"/>
      <c r="BVV29" s="824"/>
      <c r="BVW29" s="824"/>
      <c r="BVX29" s="824"/>
      <c r="BVY29" s="824"/>
      <c r="BVZ29" s="824"/>
      <c r="BWA29" s="824"/>
      <c r="BWB29" s="824"/>
      <c r="BWC29" s="824"/>
      <c r="BWD29" s="824"/>
      <c r="BWE29" s="824"/>
      <c r="BWF29" s="824"/>
      <c r="BWG29" s="824"/>
      <c r="BWH29" s="824"/>
      <c r="BWI29" s="824"/>
      <c r="BWJ29" s="824"/>
      <c r="BWK29" s="824"/>
      <c r="BWL29" s="824"/>
      <c r="BWM29" s="824"/>
      <c r="BWN29" s="824"/>
      <c r="BWO29" s="824"/>
      <c r="BWP29" s="824"/>
      <c r="BWQ29" s="824"/>
      <c r="BWR29" s="824"/>
      <c r="BWS29" s="824"/>
      <c r="BWT29" s="824"/>
      <c r="BWU29" s="824"/>
      <c r="BWV29" s="824"/>
      <c r="BWW29" s="824"/>
      <c r="BWX29" s="824"/>
      <c r="BWY29" s="824"/>
      <c r="BWZ29" s="824"/>
      <c r="BXA29" s="824"/>
      <c r="BXB29" s="824"/>
      <c r="BXC29" s="824"/>
      <c r="BXD29" s="824"/>
      <c r="BXE29" s="824"/>
      <c r="BXF29" s="824"/>
      <c r="BXG29" s="824"/>
      <c r="BXH29" s="824"/>
      <c r="BXI29" s="824"/>
      <c r="BXJ29" s="824"/>
      <c r="BXK29" s="824"/>
      <c r="BXL29" s="824"/>
      <c r="BXM29" s="824"/>
      <c r="BXN29" s="824"/>
      <c r="BXO29" s="824"/>
      <c r="BXP29" s="824"/>
      <c r="BXQ29" s="824"/>
      <c r="BXR29" s="824"/>
      <c r="BXS29" s="824"/>
      <c r="BXT29" s="824"/>
      <c r="BXU29" s="824"/>
      <c r="BXV29" s="824"/>
      <c r="BXW29" s="824"/>
      <c r="BXX29" s="824"/>
      <c r="BXY29" s="824"/>
      <c r="BXZ29" s="824"/>
      <c r="BYA29" s="824"/>
      <c r="BYB29" s="824"/>
      <c r="BYC29" s="824"/>
      <c r="BYD29" s="824"/>
      <c r="BYE29" s="824"/>
      <c r="BYF29" s="824"/>
      <c r="BYG29" s="824"/>
      <c r="BYH29" s="824"/>
      <c r="BYI29" s="824"/>
      <c r="BYJ29" s="824"/>
      <c r="BYK29" s="824"/>
      <c r="BYL29" s="824"/>
      <c r="BYM29" s="824"/>
      <c r="BYN29" s="824"/>
      <c r="BYO29" s="824"/>
      <c r="BYP29" s="824"/>
      <c r="BYQ29" s="824"/>
      <c r="BYR29" s="824"/>
      <c r="BYS29" s="824"/>
      <c r="BYT29" s="824"/>
      <c r="BYU29" s="824"/>
      <c r="BYV29" s="824"/>
      <c r="BYW29" s="824"/>
      <c r="BYX29" s="824"/>
      <c r="BYY29" s="824"/>
      <c r="BYZ29" s="824"/>
      <c r="BZA29" s="824"/>
      <c r="BZB29" s="824"/>
      <c r="BZC29" s="824"/>
      <c r="BZD29" s="824"/>
      <c r="BZE29" s="824"/>
      <c r="BZF29" s="824"/>
      <c r="BZG29" s="824"/>
      <c r="BZH29" s="824"/>
      <c r="BZI29" s="824"/>
      <c r="BZJ29" s="824"/>
      <c r="BZK29" s="824"/>
      <c r="BZL29" s="824"/>
      <c r="BZM29" s="824"/>
      <c r="BZN29" s="824"/>
      <c r="BZO29" s="824"/>
      <c r="BZP29" s="824"/>
      <c r="BZQ29" s="824"/>
      <c r="BZR29" s="824"/>
      <c r="BZS29" s="824"/>
      <c r="BZT29" s="824"/>
      <c r="BZU29" s="824"/>
      <c r="BZV29" s="824"/>
      <c r="BZW29" s="824"/>
      <c r="BZX29" s="824"/>
      <c r="BZY29" s="824"/>
      <c r="BZZ29" s="824"/>
      <c r="CAA29" s="824"/>
      <c r="CAB29" s="824"/>
      <c r="CAC29" s="824"/>
      <c r="CAD29" s="824"/>
      <c r="CAE29" s="824"/>
      <c r="CAF29" s="824"/>
      <c r="CAG29" s="824"/>
      <c r="CAH29" s="824"/>
      <c r="CAI29" s="824"/>
      <c r="CAJ29" s="824"/>
      <c r="CAK29" s="824"/>
      <c r="CAL29" s="824"/>
      <c r="CAM29" s="824"/>
      <c r="CAN29" s="824"/>
      <c r="CAO29" s="824"/>
      <c r="CAP29" s="824"/>
      <c r="CAQ29" s="824"/>
      <c r="CAR29" s="824"/>
      <c r="CAS29" s="824"/>
      <c r="CAT29" s="824"/>
      <c r="CAU29" s="824"/>
      <c r="CAV29" s="824"/>
      <c r="CAW29" s="824"/>
      <c r="CAX29" s="824"/>
      <c r="CAY29" s="824"/>
      <c r="CAZ29" s="824"/>
      <c r="CBA29" s="824"/>
      <c r="CBB29" s="824"/>
      <c r="CBC29" s="824"/>
      <c r="CBD29" s="824"/>
      <c r="CBE29" s="824"/>
      <c r="CBF29" s="824"/>
      <c r="CBG29" s="824"/>
      <c r="CBH29" s="824"/>
      <c r="CBI29" s="824"/>
      <c r="CBJ29" s="824"/>
      <c r="CBK29" s="824"/>
      <c r="CBL29" s="824"/>
      <c r="CBM29" s="824"/>
      <c r="CBN29" s="824"/>
      <c r="CBO29" s="824"/>
      <c r="CBP29" s="824"/>
      <c r="CBQ29" s="824"/>
      <c r="CBR29" s="824"/>
      <c r="CBS29" s="824"/>
      <c r="CBT29" s="824"/>
      <c r="CBU29" s="824"/>
      <c r="CBV29" s="824"/>
      <c r="CBW29" s="824"/>
      <c r="CBX29" s="824"/>
      <c r="CBY29" s="824"/>
      <c r="CBZ29" s="824"/>
      <c r="CCA29" s="824"/>
      <c r="CCB29" s="824"/>
      <c r="CCC29" s="824"/>
      <c r="CCD29" s="824"/>
      <c r="CCE29" s="824"/>
      <c r="CCF29" s="824"/>
      <c r="CCG29" s="824"/>
      <c r="CCH29" s="824"/>
      <c r="CCI29" s="824"/>
      <c r="CCJ29" s="824"/>
      <c r="CCK29" s="824"/>
      <c r="CCL29" s="824"/>
      <c r="CCM29" s="824"/>
      <c r="CCN29" s="824"/>
      <c r="CCO29" s="824"/>
      <c r="CCP29" s="824"/>
      <c r="CCQ29" s="824"/>
      <c r="CCR29" s="824"/>
      <c r="CCS29" s="824"/>
      <c r="CCT29" s="824"/>
      <c r="CCU29" s="824"/>
      <c r="CCV29" s="824"/>
      <c r="CCW29" s="824"/>
      <c r="CCX29" s="824"/>
      <c r="CCY29" s="824"/>
      <c r="CCZ29" s="824"/>
      <c r="CDA29" s="824"/>
      <c r="CDB29" s="824"/>
      <c r="CDC29" s="824"/>
      <c r="CDD29" s="824"/>
      <c r="CDE29" s="824"/>
      <c r="CDF29" s="824"/>
      <c r="CDG29" s="824"/>
      <c r="CDH29" s="824"/>
      <c r="CDI29" s="824"/>
      <c r="CDJ29" s="824"/>
      <c r="CDK29" s="824"/>
      <c r="CDL29" s="824"/>
      <c r="CDM29" s="824"/>
      <c r="CDN29" s="824"/>
      <c r="CDO29" s="824"/>
      <c r="CDP29" s="824"/>
      <c r="CDQ29" s="824"/>
      <c r="CDR29" s="824"/>
      <c r="CDS29" s="824"/>
      <c r="CDT29" s="824"/>
      <c r="CDU29" s="824"/>
      <c r="CDV29" s="824"/>
      <c r="CDW29" s="824"/>
      <c r="CDX29" s="824"/>
      <c r="CDY29" s="824"/>
      <c r="CDZ29" s="824"/>
      <c r="CEA29" s="824"/>
      <c r="CEB29" s="824"/>
      <c r="CEC29" s="824"/>
      <c r="CED29" s="824"/>
      <c r="CEE29" s="824"/>
      <c r="CEF29" s="824"/>
      <c r="CEG29" s="824"/>
      <c r="CEH29" s="824"/>
      <c r="CEI29" s="824"/>
      <c r="CEJ29" s="824"/>
      <c r="CEK29" s="824"/>
      <c r="CEL29" s="824"/>
      <c r="CEM29" s="824"/>
      <c r="CEN29" s="824"/>
      <c r="CEO29" s="824"/>
      <c r="CEP29" s="824"/>
      <c r="CEQ29" s="824"/>
      <c r="CER29" s="824"/>
      <c r="CES29" s="824"/>
      <c r="CET29" s="824"/>
      <c r="CEU29" s="824"/>
      <c r="CEV29" s="824"/>
      <c r="CEW29" s="824"/>
      <c r="CEX29" s="824"/>
      <c r="CEY29" s="824"/>
      <c r="CEZ29" s="824"/>
      <c r="CFA29" s="824"/>
      <c r="CFB29" s="824"/>
      <c r="CFC29" s="824"/>
      <c r="CFD29" s="824"/>
      <c r="CFE29" s="824"/>
      <c r="CFF29" s="824"/>
      <c r="CFG29" s="824"/>
      <c r="CFH29" s="824"/>
      <c r="CFI29" s="824"/>
      <c r="CFJ29" s="824"/>
      <c r="CFK29" s="824"/>
      <c r="CFL29" s="824"/>
      <c r="CFM29" s="824"/>
      <c r="CFN29" s="824"/>
      <c r="CFO29" s="824"/>
      <c r="CFP29" s="824"/>
      <c r="CFQ29" s="824"/>
      <c r="CFR29" s="824"/>
      <c r="CFS29" s="824"/>
      <c r="CFT29" s="824"/>
      <c r="CFU29" s="824"/>
      <c r="CFV29" s="824"/>
      <c r="CFW29" s="824"/>
      <c r="CFX29" s="824"/>
      <c r="CFY29" s="824"/>
      <c r="CFZ29" s="824"/>
      <c r="CGA29" s="824"/>
      <c r="CGB29" s="824"/>
      <c r="CGC29" s="824"/>
      <c r="CGD29" s="824"/>
      <c r="CGE29" s="824"/>
      <c r="CGF29" s="824"/>
      <c r="CGG29" s="824"/>
      <c r="CGH29" s="824"/>
      <c r="CGI29" s="824"/>
      <c r="CGJ29" s="824"/>
      <c r="CGK29" s="824"/>
      <c r="CGL29" s="824"/>
      <c r="CGM29" s="824"/>
      <c r="CGN29" s="824"/>
      <c r="CGO29" s="824"/>
      <c r="CGP29" s="824"/>
      <c r="CGQ29" s="824"/>
      <c r="CGR29" s="824"/>
      <c r="CGS29" s="824"/>
      <c r="CGT29" s="824"/>
      <c r="CGU29" s="824"/>
      <c r="CGV29" s="824"/>
      <c r="CGW29" s="824"/>
      <c r="CGX29" s="824"/>
      <c r="CGY29" s="824"/>
      <c r="CGZ29" s="824"/>
      <c r="CHA29" s="824"/>
      <c r="CHB29" s="824"/>
      <c r="CHC29" s="824"/>
      <c r="CHD29" s="824"/>
      <c r="CHE29" s="824"/>
      <c r="CHF29" s="824"/>
      <c r="CHG29" s="824"/>
      <c r="CHH29" s="824"/>
      <c r="CHI29" s="824"/>
      <c r="CHJ29" s="824"/>
      <c r="CHK29" s="824"/>
      <c r="CHL29" s="824"/>
      <c r="CHM29" s="824"/>
      <c r="CHN29" s="824"/>
      <c r="CHO29" s="824"/>
      <c r="CHP29" s="824"/>
      <c r="CHQ29" s="824"/>
      <c r="CHR29" s="824"/>
      <c r="CHS29" s="824"/>
      <c r="CHT29" s="824"/>
      <c r="CHU29" s="824"/>
      <c r="CHV29" s="824"/>
      <c r="CHW29" s="824"/>
      <c r="CHX29" s="824"/>
      <c r="CHY29" s="824"/>
      <c r="CHZ29" s="824"/>
      <c r="CIA29" s="824"/>
      <c r="CIB29" s="824"/>
      <c r="CIC29" s="824"/>
      <c r="CID29" s="824"/>
      <c r="CIE29" s="824"/>
      <c r="CIF29" s="824"/>
      <c r="CIG29" s="824"/>
      <c r="CIH29" s="824"/>
      <c r="CII29" s="824"/>
      <c r="CIJ29" s="824"/>
      <c r="CIK29" s="824"/>
      <c r="CIL29" s="824"/>
      <c r="CIM29" s="824"/>
      <c r="CIN29" s="824"/>
      <c r="CIO29" s="824"/>
      <c r="CIP29" s="824"/>
      <c r="CIQ29" s="824"/>
      <c r="CIR29" s="824"/>
      <c r="CIS29" s="824"/>
      <c r="CIT29" s="824"/>
      <c r="CIU29" s="824"/>
      <c r="CIV29" s="824"/>
      <c r="CIW29" s="824"/>
      <c r="CIX29" s="824"/>
      <c r="CIY29" s="824"/>
      <c r="CIZ29" s="824"/>
      <c r="CJA29" s="824"/>
      <c r="CJB29" s="824"/>
      <c r="CJC29" s="824"/>
      <c r="CJD29" s="824"/>
      <c r="CJE29" s="824"/>
      <c r="CJF29" s="824"/>
      <c r="CJG29" s="824"/>
      <c r="CJH29" s="824"/>
      <c r="CJI29" s="824"/>
      <c r="CJJ29" s="824"/>
      <c r="CJK29" s="824"/>
      <c r="CJL29" s="824"/>
      <c r="CJM29" s="824"/>
      <c r="CJN29" s="824"/>
      <c r="CJO29" s="824"/>
      <c r="CJP29" s="824"/>
      <c r="CJQ29" s="824"/>
      <c r="CJR29" s="824"/>
      <c r="CJS29" s="824"/>
      <c r="CJT29" s="824"/>
      <c r="CJU29" s="824"/>
      <c r="CJV29" s="824"/>
      <c r="CJW29" s="824"/>
      <c r="CJX29" s="824"/>
      <c r="CJY29" s="824"/>
      <c r="CJZ29" s="824"/>
      <c r="CKA29" s="824"/>
      <c r="CKB29" s="824"/>
      <c r="CKC29" s="824"/>
      <c r="CKD29" s="824"/>
      <c r="CKE29" s="824"/>
      <c r="CKF29" s="824"/>
      <c r="CKG29" s="824"/>
      <c r="CKH29" s="824"/>
      <c r="CKI29" s="824"/>
      <c r="CKJ29" s="824"/>
      <c r="CKK29" s="824"/>
      <c r="CKL29" s="824"/>
      <c r="CKM29" s="824"/>
      <c r="CKN29" s="824"/>
      <c r="CKO29" s="824"/>
      <c r="CKP29" s="824"/>
      <c r="CKQ29" s="824"/>
      <c r="CKR29" s="824"/>
      <c r="CKS29" s="824"/>
      <c r="CKT29" s="824"/>
      <c r="CKU29" s="824"/>
      <c r="CKV29" s="824"/>
      <c r="CKW29" s="824"/>
      <c r="CKX29" s="824"/>
      <c r="CKY29" s="824"/>
      <c r="CKZ29" s="824"/>
      <c r="CLA29" s="824"/>
      <c r="CLB29" s="824"/>
      <c r="CLC29" s="824"/>
      <c r="CLD29" s="824"/>
      <c r="CLE29" s="824"/>
      <c r="CLF29" s="824"/>
      <c r="CLG29" s="824"/>
      <c r="CLH29" s="824"/>
      <c r="CLI29" s="824"/>
      <c r="CLJ29" s="824"/>
      <c r="CLK29" s="824"/>
      <c r="CLL29" s="824"/>
      <c r="CLM29" s="824"/>
      <c r="CLN29" s="824"/>
      <c r="CLO29" s="824"/>
      <c r="CLP29" s="824"/>
      <c r="CLQ29" s="824"/>
      <c r="CLR29" s="824"/>
      <c r="CLS29" s="824"/>
      <c r="CLT29" s="824"/>
      <c r="CLU29" s="824"/>
      <c r="CLV29" s="824"/>
      <c r="CLW29" s="824"/>
      <c r="CLX29" s="824"/>
      <c r="CLY29" s="824"/>
      <c r="CLZ29" s="824"/>
      <c r="CMA29" s="824"/>
      <c r="CMB29" s="824"/>
      <c r="CMC29" s="824"/>
      <c r="CMD29" s="824"/>
      <c r="CME29" s="824"/>
      <c r="CMF29" s="824"/>
      <c r="CMG29" s="824"/>
      <c r="CMH29" s="824"/>
      <c r="CMI29" s="824"/>
      <c r="CMJ29" s="824"/>
      <c r="CMK29" s="824"/>
      <c r="CML29" s="824"/>
      <c r="CMM29" s="824"/>
      <c r="CMN29" s="824"/>
      <c r="CMO29" s="824"/>
      <c r="CMP29" s="824"/>
      <c r="CMQ29" s="824"/>
      <c r="CMR29" s="824"/>
      <c r="CMS29" s="824"/>
      <c r="CMT29" s="824"/>
      <c r="CMU29" s="824"/>
      <c r="CMV29" s="824"/>
      <c r="CMW29" s="824"/>
      <c r="CMX29" s="824"/>
      <c r="CMY29" s="824"/>
      <c r="CMZ29" s="824"/>
      <c r="CNA29" s="824"/>
      <c r="CNB29" s="824"/>
      <c r="CNC29" s="824"/>
      <c r="CND29" s="824"/>
      <c r="CNE29" s="824"/>
      <c r="CNF29" s="824"/>
      <c r="CNG29" s="824"/>
      <c r="CNH29" s="824"/>
      <c r="CNI29" s="824"/>
      <c r="CNJ29" s="824"/>
      <c r="CNK29" s="824"/>
      <c r="CNL29" s="824"/>
      <c r="CNM29" s="824"/>
      <c r="CNN29" s="824"/>
      <c r="CNO29" s="824"/>
      <c r="CNP29" s="824"/>
      <c r="CNQ29" s="824"/>
      <c r="CNR29" s="824"/>
      <c r="CNS29" s="824"/>
      <c r="CNT29" s="824"/>
      <c r="CNU29" s="824"/>
      <c r="CNV29" s="824"/>
      <c r="CNW29" s="824"/>
      <c r="CNX29" s="824"/>
      <c r="CNY29" s="824"/>
      <c r="CNZ29" s="824"/>
      <c r="COA29" s="824"/>
      <c r="COB29" s="824"/>
      <c r="COC29" s="824"/>
      <c r="COD29" s="824"/>
      <c r="COE29" s="824"/>
      <c r="COF29" s="824"/>
      <c r="COG29" s="824"/>
      <c r="COH29" s="824"/>
      <c r="COI29" s="824"/>
      <c r="COJ29" s="824"/>
      <c r="COK29" s="824"/>
      <c r="COL29" s="824"/>
      <c r="COM29" s="824"/>
      <c r="CON29" s="824"/>
      <c r="COO29" s="824"/>
      <c r="COP29" s="824"/>
      <c r="COQ29" s="824"/>
      <c r="COR29" s="824"/>
      <c r="COS29" s="824"/>
      <c r="COT29" s="824"/>
      <c r="COU29" s="824"/>
      <c r="COV29" s="824"/>
      <c r="COW29" s="824"/>
      <c r="COX29" s="824"/>
      <c r="COY29" s="824"/>
      <c r="COZ29" s="824"/>
      <c r="CPA29" s="824"/>
      <c r="CPB29" s="824"/>
      <c r="CPC29" s="824"/>
      <c r="CPD29" s="824"/>
      <c r="CPE29" s="824"/>
      <c r="CPF29" s="824"/>
      <c r="CPG29" s="824"/>
      <c r="CPH29" s="824"/>
      <c r="CPI29" s="824"/>
      <c r="CPJ29" s="824"/>
      <c r="CPK29" s="824"/>
      <c r="CPL29" s="824"/>
      <c r="CPM29" s="824"/>
      <c r="CPN29" s="824"/>
      <c r="CPO29" s="824"/>
      <c r="CPP29" s="824"/>
      <c r="CPQ29" s="824"/>
      <c r="CPR29" s="824"/>
      <c r="CPS29" s="824"/>
      <c r="CPT29" s="824"/>
      <c r="CPU29" s="824"/>
      <c r="CPV29" s="824"/>
      <c r="CPW29" s="824"/>
      <c r="CPX29" s="824"/>
      <c r="CPY29" s="824"/>
      <c r="CPZ29" s="824"/>
      <c r="CQA29" s="824"/>
      <c r="CQB29" s="824"/>
      <c r="CQC29" s="824"/>
      <c r="CQD29" s="824"/>
      <c r="CQE29" s="824"/>
      <c r="CQF29" s="824"/>
      <c r="CQG29" s="824"/>
      <c r="CQH29" s="824"/>
      <c r="CQI29" s="824"/>
      <c r="CQJ29" s="824"/>
      <c r="CQK29" s="824"/>
      <c r="CQL29" s="824"/>
      <c r="CQM29" s="824"/>
      <c r="CQN29" s="824"/>
      <c r="CQO29" s="824"/>
      <c r="CQP29" s="824"/>
      <c r="CQQ29" s="824"/>
      <c r="CQR29" s="824"/>
      <c r="CQS29" s="824"/>
      <c r="CQT29" s="824"/>
      <c r="CQU29" s="824"/>
      <c r="CQV29" s="824"/>
      <c r="CQW29" s="824"/>
      <c r="CQX29" s="824"/>
      <c r="CQY29" s="824"/>
      <c r="CQZ29" s="824"/>
      <c r="CRA29" s="824"/>
      <c r="CRB29" s="824"/>
      <c r="CRC29" s="824"/>
      <c r="CRD29" s="824"/>
      <c r="CRE29" s="824"/>
      <c r="CRF29" s="824"/>
      <c r="CRG29" s="824"/>
      <c r="CRH29" s="824"/>
      <c r="CRI29" s="824"/>
      <c r="CRJ29" s="824"/>
      <c r="CRK29" s="824"/>
      <c r="CRL29" s="824"/>
      <c r="CRM29" s="824"/>
      <c r="CRN29" s="824"/>
      <c r="CRO29" s="824"/>
      <c r="CRP29" s="824"/>
      <c r="CRQ29" s="824"/>
      <c r="CRR29" s="824"/>
      <c r="CRS29" s="824"/>
      <c r="CRT29" s="824"/>
      <c r="CRU29" s="824"/>
      <c r="CRV29" s="824"/>
      <c r="CRW29" s="824"/>
      <c r="CRX29" s="824"/>
      <c r="CRY29" s="824"/>
      <c r="CRZ29" s="824"/>
      <c r="CSA29" s="824"/>
      <c r="CSB29" s="824"/>
      <c r="CSC29" s="824"/>
      <c r="CSD29" s="824"/>
      <c r="CSE29" s="824"/>
      <c r="CSF29" s="824"/>
      <c r="CSG29" s="824"/>
      <c r="CSH29" s="824"/>
      <c r="CSI29" s="824"/>
      <c r="CSJ29" s="824"/>
      <c r="CSK29" s="824"/>
      <c r="CSL29" s="824"/>
      <c r="CSM29" s="824"/>
      <c r="CSN29" s="824"/>
      <c r="CSO29" s="824"/>
      <c r="CSP29" s="824"/>
      <c r="CSQ29" s="824"/>
      <c r="CSR29" s="824"/>
      <c r="CSS29" s="824"/>
      <c r="CST29" s="824"/>
      <c r="CSU29" s="824"/>
      <c r="CSV29" s="824"/>
      <c r="CSW29" s="824"/>
      <c r="CSX29" s="824"/>
      <c r="CSY29" s="824"/>
      <c r="CSZ29" s="824"/>
      <c r="CTA29" s="824"/>
      <c r="CTB29" s="824"/>
      <c r="CTC29" s="824"/>
      <c r="CTD29" s="824"/>
      <c r="CTE29" s="824"/>
      <c r="CTF29" s="824"/>
      <c r="CTG29" s="824"/>
      <c r="CTH29" s="824"/>
      <c r="CTI29" s="824"/>
      <c r="CTJ29" s="824"/>
      <c r="CTK29" s="824"/>
      <c r="CTL29" s="824"/>
      <c r="CTM29" s="824"/>
      <c r="CTN29" s="824"/>
      <c r="CTO29" s="824"/>
      <c r="CTP29" s="824"/>
      <c r="CTQ29" s="824"/>
      <c r="CTR29" s="824"/>
      <c r="CTS29" s="824"/>
      <c r="CTT29" s="824"/>
      <c r="CTU29" s="824"/>
      <c r="CTV29" s="824"/>
      <c r="CTW29" s="824"/>
      <c r="CTX29" s="824"/>
      <c r="CTY29" s="824"/>
      <c r="CTZ29" s="824"/>
      <c r="CUA29" s="824"/>
      <c r="CUB29" s="824"/>
      <c r="CUC29" s="824"/>
      <c r="CUD29" s="824"/>
      <c r="CUE29" s="824"/>
      <c r="CUF29" s="824"/>
      <c r="CUG29" s="824"/>
      <c r="CUH29" s="824"/>
      <c r="CUI29" s="824"/>
      <c r="CUJ29" s="824"/>
      <c r="CUK29" s="824"/>
      <c r="CUL29" s="824"/>
      <c r="CUM29" s="824"/>
      <c r="CUN29" s="824"/>
      <c r="CUO29" s="824"/>
      <c r="CUP29" s="824"/>
      <c r="CUQ29" s="824"/>
      <c r="CUR29" s="824"/>
      <c r="CUS29" s="824"/>
      <c r="CUT29" s="824"/>
      <c r="CUU29" s="824"/>
      <c r="CUV29" s="824"/>
      <c r="CUW29" s="824"/>
      <c r="CUX29" s="824"/>
      <c r="CUY29" s="824"/>
      <c r="CUZ29" s="824"/>
      <c r="CVA29" s="824"/>
      <c r="CVB29" s="824"/>
      <c r="CVC29" s="824"/>
      <c r="CVD29" s="824"/>
      <c r="CVE29" s="824"/>
      <c r="CVF29" s="824"/>
      <c r="CVG29" s="824"/>
      <c r="CVH29" s="824"/>
      <c r="CVI29" s="824"/>
      <c r="CVJ29" s="824"/>
      <c r="CVK29" s="824"/>
      <c r="CVL29" s="824"/>
      <c r="CVM29" s="824"/>
      <c r="CVN29" s="824"/>
      <c r="CVO29" s="824"/>
      <c r="CVP29" s="824"/>
      <c r="CVQ29" s="824"/>
      <c r="CVR29" s="824"/>
      <c r="CVS29" s="824"/>
      <c r="CVT29" s="824"/>
      <c r="CVU29" s="824"/>
      <c r="CVV29" s="824"/>
      <c r="CVW29" s="824"/>
      <c r="CVX29" s="824"/>
      <c r="CVY29" s="824"/>
      <c r="CVZ29" s="824"/>
      <c r="CWA29" s="824"/>
      <c r="CWB29" s="824"/>
      <c r="CWC29" s="824"/>
      <c r="CWD29" s="824"/>
      <c r="CWE29" s="824"/>
      <c r="CWF29" s="824"/>
      <c r="CWG29" s="824"/>
      <c r="CWH29" s="824"/>
      <c r="CWI29" s="824"/>
      <c r="CWJ29" s="824"/>
      <c r="CWK29" s="824"/>
      <c r="CWL29" s="824"/>
      <c r="CWM29" s="824"/>
      <c r="CWN29" s="824"/>
      <c r="CWO29" s="824"/>
      <c r="CWP29" s="824"/>
      <c r="CWQ29" s="824"/>
      <c r="CWR29" s="824"/>
      <c r="CWS29" s="824"/>
      <c r="CWT29" s="824"/>
      <c r="CWU29" s="824"/>
      <c r="CWV29" s="824"/>
      <c r="CWW29" s="824"/>
      <c r="CWX29" s="824"/>
      <c r="CWY29" s="824"/>
      <c r="CWZ29" s="824"/>
      <c r="CXA29" s="824"/>
      <c r="CXB29" s="824"/>
      <c r="CXC29" s="824"/>
      <c r="CXD29" s="824"/>
      <c r="CXE29" s="824"/>
      <c r="CXF29" s="824"/>
      <c r="CXG29" s="824"/>
      <c r="CXH29" s="824"/>
      <c r="CXI29" s="824"/>
      <c r="CXJ29" s="824"/>
      <c r="CXK29" s="824"/>
      <c r="CXL29" s="824"/>
      <c r="CXM29" s="824"/>
      <c r="CXN29" s="824"/>
      <c r="CXO29" s="824"/>
      <c r="CXP29" s="824"/>
      <c r="CXQ29" s="824"/>
      <c r="CXR29" s="824"/>
      <c r="CXS29" s="824"/>
      <c r="CXT29" s="824"/>
      <c r="CXU29" s="824"/>
      <c r="CXV29" s="824"/>
      <c r="CXW29" s="824"/>
      <c r="CXX29" s="824"/>
      <c r="CXY29" s="824"/>
      <c r="CXZ29" s="824"/>
      <c r="CYA29" s="824"/>
      <c r="CYB29" s="824"/>
      <c r="CYC29" s="824"/>
      <c r="CYD29" s="824"/>
      <c r="CYE29" s="824"/>
      <c r="CYF29" s="824"/>
      <c r="CYG29" s="824"/>
      <c r="CYH29" s="824"/>
      <c r="CYI29" s="824"/>
      <c r="CYJ29" s="824"/>
      <c r="CYK29" s="824"/>
      <c r="CYL29" s="824"/>
      <c r="CYM29" s="824"/>
      <c r="CYN29" s="824"/>
      <c r="CYO29" s="824"/>
      <c r="CYP29" s="824"/>
      <c r="CYQ29" s="824"/>
      <c r="CYR29" s="824"/>
      <c r="CYS29" s="824"/>
      <c r="CYT29" s="824"/>
      <c r="CYU29" s="824"/>
      <c r="CYV29" s="824"/>
      <c r="CYW29" s="824"/>
      <c r="CYX29" s="824"/>
      <c r="CYY29" s="824"/>
      <c r="CYZ29" s="824"/>
      <c r="CZA29" s="824"/>
      <c r="CZB29" s="824"/>
      <c r="CZC29" s="824"/>
      <c r="CZD29" s="824"/>
      <c r="CZE29" s="824"/>
      <c r="CZF29" s="824"/>
      <c r="CZG29" s="824"/>
      <c r="CZH29" s="824"/>
      <c r="CZI29" s="824"/>
      <c r="CZJ29" s="824"/>
      <c r="CZK29" s="824"/>
      <c r="CZL29" s="824"/>
      <c r="CZM29" s="824"/>
      <c r="CZN29" s="824"/>
      <c r="CZO29" s="824"/>
      <c r="CZP29" s="824"/>
      <c r="CZQ29" s="824"/>
      <c r="CZR29" s="824"/>
      <c r="CZS29" s="824"/>
      <c r="CZT29" s="824"/>
      <c r="CZU29" s="824"/>
      <c r="CZV29" s="824"/>
      <c r="CZW29" s="824"/>
      <c r="CZX29" s="824"/>
      <c r="CZY29" s="824"/>
      <c r="CZZ29" s="824"/>
      <c r="DAA29" s="824"/>
      <c r="DAB29" s="824"/>
      <c r="DAC29" s="824"/>
      <c r="DAD29" s="824"/>
      <c r="DAE29" s="824"/>
      <c r="DAF29" s="824"/>
      <c r="DAG29" s="824"/>
      <c r="DAH29" s="824"/>
      <c r="DAI29" s="824"/>
      <c r="DAJ29" s="824"/>
      <c r="DAK29" s="824"/>
      <c r="DAL29" s="824"/>
      <c r="DAM29" s="824"/>
      <c r="DAN29" s="824"/>
      <c r="DAO29" s="824"/>
      <c r="DAP29" s="824"/>
      <c r="DAQ29" s="824"/>
      <c r="DAR29" s="824"/>
      <c r="DAS29" s="824"/>
      <c r="DAT29" s="824"/>
      <c r="DAU29" s="824"/>
      <c r="DAV29" s="824"/>
      <c r="DAW29" s="824"/>
      <c r="DAX29" s="824"/>
      <c r="DAY29" s="824"/>
      <c r="DAZ29" s="824"/>
      <c r="DBA29" s="824"/>
      <c r="DBB29" s="824"/>
      <c r="DBC29" s="824"/>
      <c r="DBD29" s="824"/>
      <c r="DBE29" s="824"/>
      <c r="DBF29" s="824"/>
      <c r="DBG29" s="824"/>
      <c r="DBH29" s="824"/>
      <c r="DBI29" s="824"/>
      <c r="DBJ29" s="824"/>
      <c r="DBK29" s="824"/>
      <c r="DBL29" s="824"/>
      <c r="DBM29" s="824"/>
      <c r="DBN29" s="824"/>
      <c r="DBO29" s="824"/>
      <c r="DBP29" s="824"/>
      <c r="DBQ29" s="824"/>
      <c r="DBR29" s="824"/>
      <c r="DBS29" s="824"/>
      <c r="DBT29" s="824"/>
      <c r="DBU29" s="824"/>
      <c r="DBV29" s="824"/>
      <c r="DBW29" s="824"/>
      <c r="DBX29" s="824"/>
      <c r="DBY29" s="824"/>
      <c r="DBZ29" s="824"/>
      <c r="DCA29" s="824"/>
      <c r="DCB29" s="824"/>
      <c r="DCC29" s="824"/>
      <c r="DCD29" s="824"/>
      <c r="DCE29" s="824"/>
      <c r="DCF29" s="824"/>
      <c r="DCG29" s="824"/>
      <c r="DCH29" s="824"/>
      <c r="DCI29" s="824"/>
      <c r="DCJ29" s="824"/>
      <c r="DCK29" s="824"/>
      <c r="DCL29" s="824"/>
      <c r="DCM29" s="824"/>
      <c r="DCN29" s="824"/>
      <c r="DCO29" s="824"/>
      <c r="DCP29" s="824"/>
      <c r="DCQ29" s="824"/>
      <c r="DCR29" s="824"/>
      <c r="DCS29" s="824"/>
      <c r="DCT29" s="824"/>
      <c r="DCU29" s="824"/>
      <c r="DCV29" s="824"/>
      <c r="DCW29" s="824"/>
      <c r="DCX29" s="824"/>
      <c r="DCY29" s="824"/>
      <c r="DCZ29" s="824"/>
      <c r="DDA29" s="824"/>
      <c r="DDB29" s="824"/>
      <c r="DDC29" s="824"/>
      <c r="DDD29" s="824"/>
      <c r="DDE29" s="824"/>
      <c r="DDF29" s="824"/>
      <c r="DDG29" s="824"/>
      <c r="DDH29" s="824"/>
      <c r="DDI29" s="824"/>
      <c r="DDJ29" s="824"/>
      <c r="DDK29" s="824"/>
      <c r="DDL29" s="824"/>
      <c r="DDM29" s="824"/>
      <c r="DDN29" s="824"/>
      <c r="DDO29" s="824"/>
      <c r="DDP29" s="824"/>
      <c r="DDQ29" s="824"/>
      <c r="DDR29" s="824"/>
      <c r="DDS29" s="824"/>
      <c r="DDT29" s="824"/>
      <c r="DDU29" s="824"/>
      <c r="DDV29" s="824"/>
      <c r="DDW29" s="824"/>
      <c r="DDX29" s="824"/>
      <c r="DDY29" s="824"/>
      <c r="DDZ29" s="824"/>
      <c r="DEA29" s="824"/>
      <c r="DEB29" s="824"/>
      <c r="DEC29" s="824"/>
      <c r="DED29" s="824"/>
      <c r="DEE29" s="824"/>
      <c r="DEF29" s="824"/>
      <c r="DEG29" s="824"/>
      <c r="DEH29" s="824"/>
      <c r="DEI29" s="824"/>
      <c r="DEJ29" s="824"/>
      <c r="DEK29" s="824"/>
      <c r="DEL29" s="824"/>
      <c r="DEM29" s="824"/>
      <c r="DEN29" s="824"/>
      <c r="DEO29" s="824"/>
      <c r="DEP29" s="824"/>
      <c r="DEQ29" s="824"/>
      <c r="DER29" s="824"/>
      <c r="DES29" s="824"/>
      <c r="DET29" s="824"/>
      <c r="DEU29" s="824"/>
      <c r="DEV29" s="824"/>
      <c r="DEW29" s="824"/>
      <c r="DEX29" s="824"/>
      <c r="DEY29" s="824"/>
      <c r="DEZ29" s="824"/>
      <c r="DFA29" s="824"/>
      <c r="DFB29" s="824"/>
      <c r="DFC29" s="824"/>
      <c r="DFD29" s="824"/>
      <c r="DFE29" s="824"/>
      <c r="DFF29" s="824"/>
      <c r="DFG29" s="824"/>
      <c r="DFH29" s="824"/>
      <c r="DFI29" s="824"/>
      <c r="DFJ29" s="824"/>
      <c r="DFK29" s="824"/>
      <c r="DFL29" s="824"/>
      <c r="DFM29" s="824"/>
      <c r="DFN29" s="824"/>
      <c r="DFO29" s="824"/>
      <c r="DFP29" s="824"/>
      <c r="DFQ29" s="824"/>
      <c r="DFR29" s="824"/>
      <c r="DFS29" s="824"/>
      <c r="DFT29" s="824"/>
      <c r="DFU29" s="824"/>
      <c r="DFV29" s="824"/>
      <c r="DFW29" s="824"/>
      <c r="DFX29" s="824"/>
      <c r="DFY29" s="824"/>
      <c r="DFZ29" s="824"/>
      <c r="DGA29" s="824"/>
      <c r="DGB29" s="824"/>
      <c r="DGC29" s="824"/>
      <c r="DGD29" s="824"/>
      <c r="DGE29" s="824"/>
      <c r="DGF29" s="824"/>
      <c r="DGG29" s="824"/>
      <c r="DGH29" s="824"/>
      <c r="DGI29" s="824"/>
      <c r="DGJ29" s="824"/>
      <c r="DGK29" s="824"/>
      <c r="DGL29" s="824"/>
      <c r="DGM29" s="824"/>
      <c r="DGN29" s="824"/>
      <c r="DGO29" s="824"/>
      <c r="DGP29" s="824"/>
      <c r="DGQ29" s="824"/>
      <c r="DGR29" s="824"/>
      <c r="DGS29" s="824"/>
      <c r="DGT29" s="824"/>
      <c r="DGU29" s="824"/>
      <c r="DGV29" s="824"/>
      <c r="DGW29" s="824"/>
      <c r="DGX29" s="824"/>
      <c r="DGY29" s="824"/>
      <c r="DGZ29" s="824"/>
      <c r="DHA29" s="824"/>
      <c r="DHB29" s="824"/>
      <c r="DHC29" s="824"/>
      <c r="DHD29" s="824"/>
      <c r="DHE29" s="824"/>
      <c r="DHF29" s="824"/>
      <c r="DHG29" s="824"/>
      <c r="DHH29" s="824"/>
      <c r="DHI29" s="824"/>
      <c r="DHJ29" s="824"/>
      <c r="DHK29" s="824"/>
      <c r="DHL29" s="824"/>
      <c r="DHM29" s="824"/>
      <c r="DHN29" s="824"/>
      <c r="DHO29" s="824"/>
      <c r="DHP29" s="824"/>
      <c r="DHQ29" s="824"/>
      <c r="DHR29" s="824"/>
      <c r="DHS29" s="824"/>
      <c r="DHT29" s="824"/>
      <c r="DHU29" s="824"/>
      <c r="DHV29" s="824"/>
      <c r="DHW29" s="824"/>
      <c r="DHX29" s="824"/>
      <c r="DHY29" s="824"/>
      <c r="DHZ29" s="824"/>
      <c r="DIA29" s="824"/>
      <c r="DIB29" s="824"/>
      <c r="DIC29" s="824"/>
      <c r="DID29" s="824"/>
      <c r="DIE29" s="824"/>
      <c r="DIF29" s="824"/>
      <c r="DIG29" s="824"/>
      <c r="DIH29" s="824"/>
      <c r="DII29" s="824"/>
      <c r="DIJ29" s="824"/>
      <c r="DIK29" s="824"/>
      <c r="DIL29" s="824"/>
      <c r="DIM29" s="824"/>
      <c r="DIN29" s="824"/>
      <c r="DIO29" s="824"/>
      <c r="DIP29" s="824"/>
      <c r="DIQ29" s="824"/>
      <c r="DIR29" s="824"/>
      <c r="DIS29" s="824"/>
      <c r="DIT29" s="824"/>
      <c r="DIU29" s="824"/>
      <c r="DIV29" s="824"/>
      <c r="DIW29" s="824"/>
      <c r="DIX29" s="824"/>
      <c r="DIY29" s="824"/>
      <c r="DIZ29" s="824"/>
      <c r="DJA29" s="824"/>
      <c r="DJB29" s="824"/>
      <c r="DJC29" s="824"/>
      <c r="DJD29" s="824"/>
      <c r="DJE29" s="824"/>
      <c r="DJF29" s="824"/>
      <c r="DJG29" s="824"/>
      <c r="DJH29" s="824"/>
      <c r="DJI29" s="824"/>
      <c r="DJJ29" s="824"/>
      <c r="DJK29" s="824"/>
      <c r="DJL29" s="824"/>
      <c r="DJM29" s="824"/>
      <c r="DJN29" s="824"/>
      <c r="DJO29" s="824"/>
      <c r="DJP29" s="824"/>
      <c r="DJQ29" s="824"/>
      <c r="DJR29" s="824"/>
      <c r="DJS29" s="824"/>
      <c r="DJT29" s="824"/>
      <c r="DJU29" s="824"/>
      <c r="DJV29" s="824"/>
      <c r="DJW29" s="824"/>
      <c r="DJX29" s="824"/>
      <c r="DJY29" s="824"/>
      <c r="DJZ29" s="824"/>
      <c r="DKA29" s="824"/>
      <c r="DKB29" s="824"/>
      <c r="DKC29" s="824"/>
      <c r="DKD29" s="824"/>
      <c r="DKE29" s="824"/>
      <c r="DKF29" s="824"/>
      <c r="DKG29" s="824"/>
      <c r="DKH29" s="824"/>
      <c r="DKI29" s="824"/>
      <c r="DKJ29" s="824"/>
      <c r="DKK29" s="824"/>
      <c r="DKL29" s="824"/>
      <c r="DKM29" s="824"/>
      <c r="DKN29" s="824"/>
      <c r="DKO29" s="824"/>
      <c r="DKP29" s="824"/>
      <c r="DKQ29" s="824"/>
      <c r="DKR29" s="824"/>
      <c r="DKS29" s="824"/>
      <c r="DKT29" s="824"/>
      <c r="DKU29" s="824"/>
      <c r="DKV29" s="824"/>
      <c r="DKW29" s="824"/>
      <c r="DKX29" s="824"/>
      <c r="DKY29" s="824"/>
      <c r="DKZ29" s="824"/>
      <c r="DLA29" s="824"/>
      <c r="DLB29" s="824"/>
      <c r="DLC29" s="824"/>
      <c r="DLD29" s="824"/>
      <c r="DLE29" s="824"/>
      <c r="DLF29" s="824"/>
      <c r="DLG29" s="824"/>
      <c r="DLH29" s="824"/>
      <c r="DLI29" s="824"/>
      <c r="DLJ29" s="824"/>
      <c r="DLK29" s="824"/>
      <c r="DLL29" s="824"/>
      <c r="DLM29" s="824"/>
      <c r="DLN29" s="824"/>
      <c r="DLO29" s="824"/>
      <c r="DLP29" s="824"/>
      <c r="DLQ29" s="824"/>
      <c r="DLR29" s="824"/>
      <c r="DLS29" s="824"/>
      <c r="DLT29" s="824"/>
      <c r="DLU29" s="824"/>
      <c r="DLV29" s="824"/>
      <c r="DLW29" s="824"/>
      <c r="DLX29" s="824"/>
      <c r="DLY29" s="824"/>
      <c r="DLZ29" s="824"/>
      <c r="DMA29" s="824"/>
      <c r="DMB29" s="824"/>
      <c r="DMC29" s="824"/>
      <c r="DMD29" s="824"/>
      <c r="DME29" s="824"/>
      <c r="DMF29" s="824"/>
      <c r="DMG29" s="824"/>
      <c r="DMH29" s="824"/>
      <c r="DMI29" s="824"/>
      <c r="DMJ29" s="824"/>
      <c r="DMK29" s="824"/>
      <c r="DML29" s="824"/>
      <c r="DMM29" s="824"/>
      <c r="DMN29" s="824"/>
      <c r="DMO29" s="824"/>
      <c r="DMP29" s="824"/>
      <c r="DMQ29" s="824"/>
      <c r="DMR29" s="824"/>
      <c r="DMS29" s="824"/>
      <c r="DMT29" s="824"/>
      <c r="DMU29" s="824"/>
      <c r="DMV29" s="824"/>
      <c r="DMW29" s="824"/>
      <c r="DMX29" s="824"/>
      <c r="DMY29" s="824"/>
      <c r="DMZ29" s="824"/>
      <c r="DNA29" s="824"/>
      <c r="DNB29" s="824"/>
      <c r="DNC29" s="824"/>
      <c r="DND29" s="824"/>
      <c r="DNE29" s="824"/>
      <c r="DNF29" s="824"/>
      <c r="DNG29" s="824"/>
      <c r="DNH29" s="824"/>
      <c r="DNI29" s="824"/>
      <c r="DNJ29" s="824"/>
      <c r="DNK29" s="824"/>
      <c r="DNL29" s="824"/>
      <c r="DNM29" s="824"/>
      <c r="DNN29" s="824"/>
      <c r="DNO29" s="824"/>
      <c r="DNP29" s="824"/>
      <c r="DNQ29" s="824"/>
      <c r="DNR29" s="824"/>
      <c r="DNS29" s="824"/>
      <c r="DNT29" s="824"/>
      <c r="DNU29" s="824"/>
      <c r="DNV29" s="824"/>
      <c r="DNW29" s="824"/>
      <c r="DNX29" s="824"/>
      <c r="DNY29" s="824"/>
      <c r="DNZ29" s="824"/>
      <c r="DOA29" s="824"/>
      <c r="DOB29" s="824"/>
      <c r="DOC29" s="824"/>
      <c r="DOD29" s="824"/>
      <c r="DOE29" s="824"/>
      <c r="DOF29" s="824"/>
      <c r="DOG29" s="824"/>
      <c r="DOH29" s="824"/>
      <c r="DOI29" s="824"/>
      <c r="DOJ29" s="824"/>
      <c r="DOK29" s="824"/>
      <c r="DOL29" s="824"/>
      <c r="DOM29" s="824"/>
      <c r="DON29" s="824"/>
      <c r="DOO29" s="824"/>
      <c r="DOP29" s="824"/>
      <c r="DOQ29" s="824"/>
      <c r="DOR29" s="824"/>
      <c r="DOS29" s="824"/>
      <c r="DOT29" s="824"/>
      <c r="DOU29" s="824"/>
      <c r="DOV29" s="824"/>
      <c r="DOW29" s="824"/>
      <c r="DOX29" s="824"/>
      <c r="DOY29" s="824"/>
      <c r="DOZ29" s="824"/>
      <c r="DPA29" s="824"/>
      <c r="DPB29" s="824"/>
      <c r="DPC29" s="824"/>
      <c r="DPD29" s="824"/>
      <c r="DPE29" s="824"/>
      <c r="DPF29" s="824"/>
      <c r="DPG29" s="824"/>
      <c r="DPH29" s="824"/>
      <c r="DPI29" s="824"/>
      <c r="DPJ29" s="824"/>
      <c r="DPK29" s="824"/>
      <c r="DPL29" s="824"/>
      <c r="DPM29" s="824"/>
      <c r="DPN29" s="824"/>
      <c r="DPO29" s="824"/>
      <c r="DPP29" s="824"/>
      <c r="DPQ29" s="824"/>
      <c r="DPR29" s="824"/>
      <c r="DPS29" s="824"/>
      <c r="DPT29" s="824"/>
      <c r="DPU29" s="824"/>
      <c r="DPV29" s="824"/>
      <c r="DPW29" s="824"/>
      <c r="DPX29" s="824"/>
      <c r="DPY29" s="824"/>
      <c r="DPZ29" s="824"/>
      <c r="DQA29" s="824"/>
      <c r="DQB29" s="824"/>
      <c r="DQC29" s="824"/>
      <c r="DQD29" s="824"/>
      <c r="DQE29" s="824"/>
      <c r="DQF29" s="824"/>
      <c r="DQG29" s="824"/>
      <c r="DQH29" s="824"/>
      <c r="DQI29" s="824"/>
      <c r="DQJ29" s="824"/>
      <c r="DQK29" s="824"/>
      <c r="DQL29" s="824"/>
      <c r="DQM29" s="824"/>
      <c r="DQN29" s="824"/>
      <c r="DQO29" s="824"/>
      <c r="DQP29" s="824"/>
      <c r="DQQ29" s="824"/>
      <c r="DQR29" s="824"/>
      <c r="DQS29" s="824"/>
      <c r="DQT29" s="824"/>
      <c r="DQU29" s="824"/>
      <c r="DQV29" s="824"/>
      <c r="DQW29" s="824"/>
      <c r="DQX29" s="824"/>
      <c r="DQY29" s="824"/>
      <c r="DQZ29" s="824"/>
      <c r="DRA29" s="824"/>
      <c r="DRB29" s="824"/>
      <c r="DRC29" s="824"/>
      <c r="DRD29" s="824"/>
      <c r="DRE29" s="824"/>
      <c r="DRF29" s="824"/>
      <c r="DRG29" s="824"/>
      <c r="DRH29" s="824"/>
      <c r="DRI29" s="824"/>
      <c r="DRJ29" s="824"/>
      <c r="DRK29" s="824"/>
      <c r="DRL29" s="824"/>
      <c r="DRM29" s="824"/>
      <c r="DRN29" s="824"/>
      <c r="DRO29" s="824"/>
      <c r="DRP29" s="824"/>
      <c r="DRQ29" s="824"/>
      <c r="DRR29" s="824"/>
      <c r="DRS29" s="824"/>
      <c r="DRT29" s="824"/>
      <c r="DRU29" s="824"/>
      <c r="DRV29" s="824"/>
      <c r="DRW29" s="824"/>
      <c r="DRX29" s="824"/>
      <c r="DRY29" s="824"/>
      <c r="DRZ29" s="824"/>
      <c r="DSA29" s="824"/>
      <c r="DSB29" s="824"/>
      <c r="DSC29" s="824"/>
      <c r="DSD29" s="824"/>
      <c r="DSE29" s="824"/>
      <c r="DSF29" s="824"/>
      <c r="DSG29" s="824"/>
      <c r="DSH29" s="824"/>
      <c r="DSI29" s="824"/>
      <c r="DSJ29" s="824"/>
      <c r="DSK29" s="824"/>
      <c r="DSL29" s="824"/>
      <c r="DSM29" s="824"/>
      <c r="DSN29" s="824"/>
      <c r="DSO29" s="824"/>
      <c r="DSP29" s="824"/>
      <c r="DSQ29" s="824"/>
      <c r="DSR29" s="824"/>
      <c r="DSS29" s="824"/>
      <c r="DST29" s="824"/>
      <c r="DSU29" s="824"/>
      <c r="DSV29" s="824"/>
      <c r="DSW29" s="824"/>
      <c r="DSX29" s="824"/>
      <c r="DSY29" s="824"/>
      <c r="DSZ29" s="824"/>
      <c r="DTA29" s="824"/>
      <c r="DTB29" s="824"/>
      <c r="DTC29" s="824"/>
      <c r="DTD29" s="824"/>
      <c r="DTE29" s="824"/>
      <c r="DTF29" s="824"/>
      <c r="DTG29" s="824"/>
      <c r="DTH29" s="824"/>
      <c r="DTI29" s="824"/>
      <c r="DTJ29" s="824"/>
      <c r="DTK29" s="824"/>
      <c r="DTL29" s="824"/>
      <c r="DTM29" s="824"/>
      <c r="DTN29" s="824"/>
      <c r="DTO29" s="824"/>
      <c r="DTP29" s="824"/>
      <c r="DTQ29" s="824"/>
      <c r="DTR29" s="824"/>
      <c r="DTS29" s="824"/>
      <c r="DTT29" s="824"/>
      <c r="DTU29" s="824"/>
      <c r="DTV29" s="824"/>
      <c r="DTW29" s="824"/>
      <c r="DTX29" s="824"/>
      <c r="DTY29" s="824"/>
      <c r="DTZ29" s="824"/>
      <c r="DUA29" s="824"/>
      <c r="DUB29" s="824"/>
      <c r="DUC29" s="824"/>
      <c r="DUD29" s="824"/>
      <c r="DUE29" s="824"/>
      <c r="DUF29" s="824"/>
      <c r="DUG29" s="824"/>
      <c r="DUH29" s="824"/>
      <c r="DUI29" s="824"/>
      <c r="DUJ29" s="824"/>
      <c r="DUK29" s="824"/>
      <c r="DUL29" s="824"/>
      <c r="DUM29" s="824"/>
      <c r="DUN29" s="824"/>
      <c r="DUO29" s="824"/>
      <c r="DUP29" s="824"/>
      <c r="DUQ29" s="824"/>
      <c r="DUR29" s="824"/>
      <c r="DUS29" s="824"/>
      <c r="DUT29" s="824"/>
      <c r="DUU29" s="824"/>
      <c r="DUV29" s="824"/>
      <c r="DUW29" s="824"/>
      <c r="DUX29" s="824"/>
      <c r="DUY29" s="824"/>
      <c r="DUZ29" s="824"/>
      <c r="DVA29" s="824"/>
      <c r="DVB29" s="824"/>
      <c r="DVC29" s="824"/>
      <c r="DVD29" s="824"/>
      <c r="DVE29" s="824"/>
      <c r="DVF29" s="824"/>
      <c r="DVG29" s="824"/>
      <c r="DVH29" s="824"/>
      <c r="DVI29" s="824"/>
      <c r="DVJ29" s="824"/>
      <c r="DVK29" s="824"/>
      <c r="DVL29" s="824"/>
      <c r="DVM29" s="824"/>
      <c r="DVN29" s="824"/>
      <c r="DVO29" s="824"/>
      <c r="DVP29" s="824"/>
      <c r="DVQ29" s="824"/>
      <c r="DVR29" s="824"/>
      <c r="DVS29" s="824"/>
      <c r="DVT29" s="824"/>
      <c r="DVU29" s="824"/>
      <c r="DVV29" s="824"/>
      <c r="DVW29" s="824"/>
      <c r="DVX29" s="824"/>
      <c r="DVY29" s="824"/>
      <c r="DVZ29" s="824"/>
      <c r="DWA29" s="824"/>
      <c r="DWB29" s="824"/>
      <c r="DWC29" s="824"/>
      <c r="DWD29" s="824"/>
      <c r="DWE29" s="824"/>
      <c r="DWF29" s="824"/>
      <c r="DWG29" s="824"/>
      <c r="DWH29" s="824"/>
      <c r="DWI29" s="824"/>
      <c r="DWJ29" s="824"/>
      <c r="DWK29" s="824"/>
      <c r="DWL29" s="824"/>
      <c r="DWM29" s="824"/>
      <c r="DWN29" s="824"/>
      <c r="DWO29" s="824"/>
      <c r="DWP29" s="824"/>
      <c r="DWQ29" s="824"/>
      <c r="DWR29" s="824"/>
      <c r="DWS29" s="824"/>
      <c r="DWT29" s="824"/>
      <c r="DWU29" s="824"/>
      <c r="DWV29" s="824"/>
      <c r="DWW29" s="824"/>
      <c r="DWX29" s="824"/>
      <c r="DWY29" s="824"/>
      <c r="DWZ29" s="824"/>
      <c r="DXA29" s="824"/>
      <c r="DXB29" s="824"/>
      <c r="DXC29" s="824"/>
      <c r="DXD29" s="824"/>
      <c r="DXE29" s="824"/>
      <c r="DXF29" s="824"/>
      <c r="DXG29" s="824"/>
      <c r="DXH29" s="824"/>
      <c r="DXI29" s="824"/>
      <c r="DXJ29" s="824"/>
      <c r="DXK29" s="824"/>
      <c r="DXL29" s="824"/>
      <c r="DXM29" s="824"/>
      <c r="DXN29" s="824"/>
      <c r="DXO29" s="824"/>
      <c r="DXP29" s="824"/>
      <c r="DXQ29" s="824"/>
      <c r="DXR29" s="824"/>
      <c r="DXS29" s="824"/>
      <c r="DXT29" s="824"/>
      <c r="DXU29" s="824"/>
      <c r="DXV29" s="824"/>
      <c r="DXW29" s="824"/>
      <c r="DXX29" s="824"/>
      <c r="DXY29" s="824"/>
      <c r="DXZ29" s="824"/>
      <c r="DYA29" s="824"/>
      <c r="DYB29" s="824"/>
      <c r="DYC29" s="824"/>
      <c r="DYD29" s="824"/>
      <c r="DYE29" s="824"/>
      <c r="DYF29" s="824"/>
      <c r="DYG29" s="824"/>
      <c r="DYH29" s="824"/>
      <c r="DYI29" s="824"/>
      <c r="DYJ29" s="824"/>
      <c r="DYK29" s="824"/>
      <c r="DYL29" s="824"/>
      <c r="DYM29" s="824"/>
      <c r="DYN29" s="824"/>
      <c r="DYO29" s="824"/>
      <c r="DYP29" s="824"/>
      <c r="DYQ29" s="824"/>
      <c r="DYR29" s="824"/>
      <c r="DYS29" s="824"/>
      <c r="DYT29" s="824"/>
      <c r="DYU29" s="824"/>
      <c r="DYV29" s="824"/>
      <c r="DYW29" s="824"/>
      <c r="DYX29" s="824"/>
      <c r="DYY29" s="824"/>
      <c r="DYZ29" s="824"/>
      <c r="DZA29" s="824"/>
      <c r="DZB29" s="824"/>
      <c r="DZC29" s="824"/>
      <c r="DZD29" s="824"/>
      <c r="DZE29" s="824"/>
      <c r="DZF29" s="824"/>
      <c r="DZG29" s="824"/>
      <c r="DZH29" s="824"/>
      <c r="DZI29" s="824"/>
      <c r="DZJ29" s="824"/>
      <c r="DZK29" s="824"/>
      <c r="DZL29" s="824"/>
      <c r="DZM29" s="824"/>
      <c r="DZN29" s="824"/>
      <c r="DZO29" s="824"/>
      <c r="DZP29" s="824"/>
      <c r="DZQ29" s="824"/>
      <c r="DZR29" s="824"/>
      <c r="DZS29" s="824"/>
      <c r="DZT29" s="824"/>
      <c r="DZU29" s="824"/>
      <c r="DZV29" s="824"/>
      <c r="DZW29" s="824"/>
      <c r="DZX29" s="824"/>
      <c r="DZY29" s="824"/>
      <c r="DZZ29" s="824"/>
      <c r="EAA29" s="824"/>
      <c r="EAB29" s="824"/>
      <c r="EAC29" s="824"/>
      <c r="EAD29" s="824"/>
      <c r="EAE29" s="824"/>
      <c r="EAF29" s="824"/>
      <c r="EAG29" s="824"/>
      <c r="EAH29" s="824"/>
      <c r="EAI29" s="824"/>
      <c r="EAJ29" s="824"/>
      <c r="EAK29" s="824"/>
      <c r="EAL29" s="824"/>
      <c r="EAM29" s="824"/>
      <c r="EAN29" s="824"/>
      <c r="EAO29" s="824"/>
      <c r="EAP29" s="824"/>
      <c r="EAQ29" s="824"/>
      <c r="EAR29" s="824"/>
      <c r="EAS29" s="824"/>
      <c r="EAT29" s="824"/>
      <c r="EAU29" s="824"/>
      <c r="EAV29" s="824"/>
      <c r="EAW29" s="824"/>
      <c r="EAX29" s="824"/>
      <c r="EAY29" s="824"/>
      <c r="EAZ29" s="824"/>
      <c r="EBA29" s="824"/>
      <c r="EBB29" s="824"/>
      <c r="EBC29" s="824"/>
      <c r="EBD29" s="824"/>
      <c r="EBE29" s="824"/>
      <c r="EBF29" s="824"/>
      <c r="EBG29" s="824"/>
      <c r="EBH29" s="824"/>
      <c r="EBI29" s="824"/>
      <c r="EBJ29" s="824"/>
      <c r="EBK29" s="824"/>
      <c r="EBL29" s="824"/>
      <c r="EBM29" s="824"/>
      <c r="EBN29" s="824"/>
      <c r="EBO29" s="824"/>
      <c r="EBP29" s="824"/>
      <c r="EBQ29" s="824"/>
      <c r="EBR29" s="824"/>
      <c r="EBS29" s="824"/>
      <c r="EBT29" s="824"/>
      <c r="EBU29" s="824"/>
      <c r="EBV29" s="824"/>
      <c r="EBW29" s="824"/>
      <c r="EBX29" s="824"/>
      <c r="EBY29" s="824"/>
      <c r="EBZ29" s="824"/>
      <c r="ECA29" s="824"/>
      <c r="ECB29" s="824"/>
      <c r="ECC29" s="824"/>
      <c r="ECD29" s="824"/>
      <c r="ECE29" s="824"/>
      <c r="ECF29" s="824"/>
      <c r="ECG29" s="824"/>
      <c r="ECH29" s="824"/>
      <c r="ECI29" s="824"/>
      <c r="ECJ29" s="824"/>
      <c r="ECK29" s="824"/>
      <c r="ECL29" s="824"/>
      <c r="ECM29" s="824"/>
      <c r="ECN29" s="824"/>
      <c r="ECO29" s="824"/>
      <c r="ECP29" s="824"/>
      <c r="ECQ29" s="824"/>
      <c r="ECR29" s="824"/>
      <c r="ECS29" s="824"/>
      <c r="ECT29" s="824"/>
      <c r="ECU29" s="824"/>
      <c r="ECV29" s="824"/>
      <c r="ECW29" s="824"/>
      <c r="ECX29" s="824"/>
      <c r="ECY29" s="824"/>
      <c r="ECZ29" s="824"/>
      <c r="EDA29" s="824"/>
      <c r="EDB29" s="824"/>
      <c r="EDC29" s="824"/>
      <c r="EDD29" s="824"/>
      <c r="EDE29" s="824"/>
      <c r="EDF29" s="824"/>
      <c r="EDG29" s="824"/>
      <c r="EDH29" s="824"/>
      <c r="EDI29" s="824"/>
      <c r="EDJ29" s="824"/>
      <c r="EDK29" s="824"/>
      <c r="EDL29" s="824"/>
      <c r="EDM29" s="824"/>
      <c r="EDN29" s="824"/>
      <c r="EDO29" s="824"/>
      <c r="EDP29" s="824"/>
      <c r="EDQ29" s="824"/>
      <c r="EDR29" s="824"/>
      <c r="EDS29" s="824"/>
      <c r="EDT29" s="824"/>
      <c r="EDU29" s="824"/>
      <c r="EDV29" s="824"/>
      <c r="EDW29" s="824"/>
      <c r="EDX29" s="824"/>
      <c r="EDY29" s="824"/>
      <c r="EDZ29" s="824"/>
      <c r="EEA29" s="824"/>
      <c r="EEB29" s="824"/>
      <c r="EEC29" s="824"/>
      <c r="EED29" s="824"/>
      <c r="EEE29" s="824"/>
      <c r="EEF29" s="824"/>
      <c r="EEG29" s="824"/>
      <c r="EEH29" s="824"/>
      <c r="EEI29" s="824"/>
      <c r="EEJ29" s="824"/>
      <c r="EEK29" s="824"/>
      <c r="EEL29" s="824"/>
      <c r="EEM29" s="824"/>
      <c r="EEN29" s="824"/>
      <c r="EEO29" s="824"/>
      <c r="EEP29" s="824"/>
      <c r="EEQ29" s="824"/>
      <c r="EER29" s="824"/>
      <c r="EES29" s="824"/>
      <c r="EET29" s="824"/>
      <c r="EEU29" s="824"/>
      <c r="EEV29" s="824"/>
      <c r="EEW29" s="824"/>
      <c r="EEX29" s="824"/>
      <c r="EEY29" s="824"/>
      <c r="EEZ29" s="824"/>
      <c r="EFA29" s="824"/>
      <c r="EFB29" s="824"/>
      <c r="EFC29" s="824"/>
      <c r="EFD29" s="824"/>
      <c r="EFE29" s="824"/>
      <c r="EFF29" s="824"/>
      <c r="EFG29" s="824"/>
      <c r="EFH29" s="824"/>
      <c r="EFI29" s="824"/>
      <c r="EFJ29" s="824"/>
      <c r="EFK29" s="824"/>
      <c r="EFL29" s="824"/>
      <c r="EFM29" s="824"/>
      <c r="EFN29" s="824"/>
      <c r="EFO29" s="824"/>
      <c r="EFP29" s="824"/>
      <c r="EFQ29" s="824"/>
      <c r="EFR29" s="824"/>
      <c r="EFS29" s="824"/>
      <c r="EFT29" s="824"/>
      <c r="EFU29" s="824"/>
      <c r="EFV29" s="824"/>
      <c r="EFW29" s="824"/>
      <c r="EFX29" s="824"/>
      <c r="EFY29" s="824"/>
      <c r="EFZ29" s="824"/>
      <c r="EGA29" s="824"/>
      <c r="EGB29" s="824"/>
      <c r="EGC29" s="824"/>
      <c r="EGD29" s="824"/>
      <c r="EGE29" s="824"/>
      <c r="EGF29" s="824"/>
      <c r="EGG29" s="824"/>
      <c r="EGH29" s="824"/>
      <c r="EGI29" s="824"/>
      <c r="EGJ29" s="824"/>
      <c r="EGK29" s="824"/>
      <c r="EGL29" s="824"/>
      <c r="EGM29" s="824"/>
      <c r="EGN29" s="824"/>
      <c r="EGO29" s="824"/>
      <c r="EGP29" s="824"/>
      <c r="EGQ29" s="824"/>
      <c r="EGR29" s="824"/>
      <c r="EGS29" s="824"/>
      <c r="EGT29" s="824"/>
      <c r="EGU29" s="824"/>
      <c r="EGV29" s="824"/>
      <c r="EGW29" s="824"/>
      <c r="EGX29" s="824"/>
      <c r="EGY29" s="824"/>
      <c r="EGZ29" s="824"/>
      <c r="EHA29" s="824"/>
      <c r="EHB29" s="824"/>
      <c r="EHC29" s="824"/>
      <c r="EHD29" s="824"/>
      <c r="EHE29" s="824"/>
      <c r="EHF29" s="824"/>
      <c r="EHG29" s="824"/>
      <c r="EHH29" s="824"/>
      <c r="EHI29" s="824"/>
      <c r="EHJ29" s="824"/>
      <c r="EHK29" s="824"/>
      <c r="EHL29" s="824"/>
      <c r="EHM29" s="824"/>
      <c r="EHN29" s="824"/>
      <c r="EHO29" s="824"/>
      <c r="EHP29" s="824"/>
      <c r="EHQ29" s="824"/>
      <c r="EHR29" s="824"/>
      <c r="EHS29" s="824"/>
      <c r="EHT29" s="824"/>
      <c r="EHU29" s="824"/>
      <c r="EHV29" s="824"/>
      <c r="EHW29" s="824"/>
      <c r="EHX29" s="824"/>
      <c r="EHY29" s="824"/>
      <c r="EHZ29" s="824"/>
      <c r="EIA29" s="824"/>
      <c r="EIB29" s="824"/>
      <c r="EIC29" s="824"/>
      <c r="EID29" s="824"/>
      <c r="EIE29" s="824"/>
      <c r="EIF29" s="824"/>
      <c r="EIG29" s="824"/>
      <c r="EIH29" s="824"/>
      <c r="EII29" s="824"/>
      <c r="EIJ29" s="824"/>
      <c r="EIK29" s="824"/>
      <c r="EIL29" s="824"/>
      <c r="EIM29" s="824"/>
      <c r="EIN29" s="824"/>
      <c r="EIO29" s="824"/>
      <c r="EIP29" s="824"/>
      <c r="EIQ29" s="824"/>
      <c r="EIR29" s="824"/>
      <c r="EIS29" s="824"/>
      <c r="EIT29" s="824"/>
      <c r="EIU29" s="824"/>
      <c r="EIV29" s="824"/>
      <c r="EIW29" s="824"/>
      <c r="EIX29" s="824"/>
      <c r="EIY29" s="824"/>
      <c r="EIZ29" s="824"/>
      <c r="EJA29" s="824"/>
      <c r="EJB29" s="824"/>
      <c r="EJC29" s="824"/>
      <c r="EJD29" s="824"/>
      <c r="EJE29" s="824"/>
      <c r="EJF29" s="824"/>
      <c r="EJG29" s="824"/>
      <c r="EJH29" s="824"/>
      <c r="EJI29" s="824"/>
      <c r="EJJ29" s="824"/>
      <c r="EJK29" s="824"/>
      <c r="EJL29" s="824"/>
      <c r="EJM29" s="824"/>
      <c r="EJN29" s="824"/>
      <c r="EJO29" s="824"/>
      <c r="EJP29" s="824"/>
      <c r="EJQ29" s="824"/>
      <c r="EJR29" s="824"/>
      <c r="EJS29" s="824"/>
      <c r="EJT29" s="824"/>
      <c r="EJU29" s="824"/>
      <c r="EJV29" s="824"/>
      <c r="EJW29" s="824"/>
      <c r="EJX29" s="824"/>
      <c r="EJY29" s="824"/>
      <c r="EJZ29" s="824"/>
      <c r="EKA29" s="824"/>
      <c r="EKB29" s="824"/>
      <c r="EKC29" s="824"/>
      <c r="EKD29" s="824"/>
      <c r="EKE29" s="824"/>
      <c r="EKF29" s="824"/>
      <c r="EKG29" s="824"/>
      <c r="EKH29" s="824"/>
      <c r="EKI29" s="824"/>
      <c r="EKJ29" s="824"/>
      <c r="EKK29" s="824"/>
      <c r="EKL29" s="824"/>
      <c r="EKM29" s="824"/>
      <c r="EKN29" s="824"/>
      <c r="EKO29" s="824"/>
      <c r="EKP29" s="824"/>
      <c r="EKQ29" s="824"/>
      <c r="EKR29" s="824"/>
      <c r="EKS29" s="824"/>
      <c r="EKT29" s="824"/>
      <c r="EKU29" s="824"/>
      <c r="EKV29" s="824"/>
      <c r="EKW29" s="824"/>
      <c r="EKX29" s="824"/>
      <c r="EKY29" s="824"/>
      <c r="EKZ29" s="824"/>
      <c r="ELA29" s="824"/>
      <c r="ELB29" s="824"/>
      <c r="ELC29" s="824"/>
      <c r="ELD29" s="824"/>
      <c r="ELE29" s="824"/>
      <c r="ELF29" s="824"/>
      <c r="ELG29" s="824"/>
      <c r="ELH29" s="824"/>
      <c r="ELI29" s="824"/>
      <c r="ELJ29" s="824"/>
      <c r="ELK29" s="824"/>
      <c r="ELL29" s="824"/>
      <c r="ELM29" s="824"/>
      <c r="ELN29" s="824"/>
      <c r="ELO29" s="824"/>
      <c r="ELP29" s="824"/>
      <c r="ELQ29" s="824"/>
      <c r="ELR29" s="824"/>
      <c r="ELS29" s="824"/>
      <c r="ELT29" s="824"/>
      <c r="ELU29" s="824"/>
      <c r="ELV29" s="824"/>
      <c r="ELW29" s="824"/>
      <c r="ELX29" s="824"/>
      <c r="ELY29" s="824"/>
      <c r="ELZ29" s="824"/>
      <c r="EMA29" s="824"/>
      <c r="EMB29" s="824"/>
      <c r="EMC29" s="824"/>
      <c r="EMD29" s="824"/>
      <c r="EME29" s="824"/>
      <c r="EMF29" s="824"/>
      <c r="EMG29" s="824"/>
      <c r="EMH29" s="824"/>
      <c r="EMI29" s="824"/>
      <c r="EMJ29" s="824"/>
      <c r="EMK29" s="824"/>
      <c r="EML29" s="824"/>
      <c r="EMM29" s="824"/>
      <c r="EMN29" s="824"/>
      <c r="EMO29" s="824"/>
      <c r="EMP29" s="824"/>
      <c r="EMQ29" s="824"/>
      <c r="EMR29" s="824"/>
      <c r="EMS29" s="824"/>
      <c r="EMT29" s="824"/>
      <c r="EMU29" s="824"/>
      <c r="EMV29" s="824"/>
      <c r="EMW29" s="824"/>
      <c r="EMX29" s="824"/>
      <c r="EMY29" s="824"/>
      <c r="EMZ29" s="824"/>
      <c r="ENA29" s="824"/>
      <c r="ENB29" s="824"/>
      <c r="ENC29" s="824"/>
      <c r="END29" s="824"/>
      <c r="ENE29" s="824"/>
      <c r="ENF29" s="824"/>
      <c r="ENG29" s="824"/>
      <c r="ENH29" s="824"/>
      <c r="ENI29" s="824"/>
      <c r="ENJ29" s="824"/>
      <c r="ENK29" s="824"/>
      <c r="ENL29" s="824"/>
      <c r="ENM29" s="824"/>
      <c r="ENN29" s="824"/>
      <c r="ENO29" s="824"/>
      <c r="ENP29" s="824"/>
      <c r="ENQ29" s="824"/>
      <c r="ENR29" s="824"/>
      <c r="ENS29" s="824"/>
      <c r="ENT29" s="824"/>
      <c r="ENU29" s="824"/>
      <c r="ENV29" s="824"/>
      <c r="ENW29" s="824"/>
      <c r="ENX29" s="824"/>
      <c r="ENY29" s="824"/>
      <c r="ENZ29" s="824"/>
      <c r="EOA29" s="824"/>
      <c r="EOB29" s="824"/>
      <c r="EOC29" s="824"/>
      <c r="EOD29" s="824"/>
      <c r="EOE29" s="824"/>
      <c r="EOF29" s="824"/>
      <c r="EOG29" s="824"/>
      <c r="EOH29" s="824"/>
      <c r="EOI29" s="824"/>
      <c r="EOJ29" s="824"/>
      <c r="EOK29" s="824"/>
      <c r="EOL29" s="824"/>
      <c r="EOM29" s="824"/>
      <c r="EON29" s="824"/>
      <c r="EOO29" s="824"/>
      <c r="EOP29" s="824"/>
      <c r="EOQ29" s="824"/>
      <c r="EOR29" s="824"/>
      <c r="EOS29" s="824"/>
      <c r="EOT29" s="824"/>
      <c r="EOU29" s="824"/>
      <c r="EOV29" s="824"/>
      <c r="EOW29" s="824"/>
      <c r="EOX29" s="824"/>
      <c r="EOY29" s="824"/>
      <c r="EOZ29" s="824"/>
      <c r="EPA29" s="824"/>
      <c r="EPB29" s="824"/>
      <c r="EPC29" s="824"/>
      <c r="EPD29" s="824"/>
      <c r="EPE29" s="824"/>
      <c r="EPF29" s="824"/>
      <c r="EPG29" s="824"/>
      <c r="EPH29" s="824"/>
      <c r="EPI29" s="824"/>
      <c r="EPJ29" s="824"/>
      <c r="EPK29" s="824"/>
      <c r="EPL29" s="824"/>
      <c r="EPM29" s="824"/>
      <c r="EPN29" s="824"/>
      <c r="EPO29" s="824"/>
      <c r="EPP29" s="824"/>
      <c r="EPQ29" s="824"/>
      <c r="EPR29" s="824"/>
      <c r="EPS29" s="824"/>
      <c r="EPT29" s="824"/>
      <c r="EPU29" s="824"/>
      <c r="EPV29" s="824"/>
      <c r="EPW29" s="824"/>
      <c r="EPX29" s="824"/>
      <c r="EPY29" s="824"/>
      <c r="EPZ29" s="824"/>
      <c r="EQA29" s="824"/>
      <c r="EQB29" s="824"/>
      <c r="EQC29" s="824"/>
      <c r="EQD29" s="824"/>
      <c r="EQE29" s="824"/>
      <c r="EQF29" s="824"/>
      <c r="EQG29" s="824"/>
      <c r="EQH29" s="824"/>
      <c r="EQI29" s="824"/>
      <c r="EQJ29" s="824"/>
      <c r="EQK29" s="824"/>
      <c r="EQL29" s="824"/>
      <c r="EQM29" s="824"/>
      <c r="EQN29" s="824"/>
      <c r="EQO29" s="824"/>
      <c r="EQP29" s="824"/>
      <c r="EQQ29" s="824"/>
      <c r="EQR29" s="824"/>
      <c r="EQS29" s="824"/>
      <c r="EQT29" s="824"/>
      <c r="EQU29" s="824"/>
      <c r="EQV29" s="824"/>
      <c r="EQW29" s="824"/>
      <c r="EQX29" s="824"/>
      <c r="EQY29" s="824"/>
      <c r="EQZ29" s="824"/>
      <c r="ERA29" s="824"/>
      <c r="ERB29" s="824"/>
      <c r="ERC29" s="824"/>
      <c r="ERD29" s="824"/>
      <c r="ERE29" s="824"/>
      <c r="ERF29" s="824"/>
      <c r="ERG29" s="824"/>
      <c r="ERH29" s="824"/>
      <c r="ERI29" s="824"/>
      <c r="ERJ29" s="824"/>
      <c r="ERK29" s="824"/>
      <c r="ERL29" s="824"/>
      <c r="ERM29" s="824"/>
      <c r="ERN29" s="824"/>
      <c r="ERO29" s="824"/>
      <c r="ERP29" s="824"/>
      <c r="ERQ29" s="824"/>
      <c r="ERR29" s="824"/>
      <c r="ERS29" s="824"/>
      <c r="ERT29" s="824"/>
      <c r="ERU29" s="824"/>
      <c r="ERV29" s="824"/>
      <c r="ERW29" s="824"/>
      <c r="ERX29" s="824"/>
      <c r="ERY29" s="824"/>
      <c r="ERZ29" s="824"/>
      <c r="ESA29" s="824"/>
      <c r="ESB29" s="824"/>
      <c r="ESC29" s="824"/>
      <c r="ESD29" s="824"/>
      <c r="ESE29" s="824"/>
      <c r="ESF29" s="824"/>
      <c r="ESG29" s="824"/>
      <c r="ESH29" s="824"/>
      <c r="ESI29" s="824"/>
      <c r="ESJ29" s="824"/>
      <c r="ESK29" s="824"/>
      <c r="ESL29" s="824"/>
      <c r="ESM29" s="824"/>
      <c r="ESN29" s="824"/>
      <c r="ESO29" s="824"/>
      <c r="ESP29" s="824"/>
      <c r="ESQ29" s="824"/>
      <c r="ESR29" s="824"/>
      <c r="ESS29" s="824"/>
      <c r="EST29" s="824"/>
      <c r="ESU29" s="824"/>
      <c r="ESV29" s="824"/>
      <c r="ESW29" s="824"/>
      <c r="ESX29" s="824"/>
      <c r="ESY29" s="824"/>
      <c r="ESZ29" s="824"/>
      <c r="ETA29" s="824"/>
      <c r="ETB29" s="824"/>
      <c r="ETC29" s="824"/>
      <c r="ETD29" s="824"/>
      <c r="ETE29" s="824"/>
      <c r="ETF29" s="824"/>
      <c r="ETG29" s="824"/>
      <c r="ETH29" s="824"/>
      <c r="ETI29" s="824"/>
      <c r="ETJ29" s="824"/>
      <c r="ETK29" s="824"/>
      <c r="ETL29" s="824"/>
      <c r="ETM29" s="824"/>
      <c r="ETN29" s="824"/>
      <c r="ETO29" s="824"/>
      <c r="ETP29" s="824"/>
      <c r="ETQ29" s="824"/>
      <c r="ETR29" s="824"/>
      <c r="ETS29" s="824"/>
      <c r="ETT29" s="824"/>
      <c r="ETU29" s="824"/>
      <c r="ETV29" s="824"/>
      <c r="ETW29" s="824"/>
      <c r="ETX29" s="824"/>
      <c r="ETY29" s="824"/>
      <c r="ETZ29" s="824"/>
      <c r="EUA29" s="824"/>
      <c r="EUB29" s="824"/>
      <c r="EUC29" s="824"/>
      <c r="EUD29" s="824"/>
      <c r="EUE29" s="824"/>
      <c r="EUF29" s="824"/>
      <c r="EUG29" s="824"/>
      <c r="EUH29" s="824"/>
      <c r="EUI29" s="824"/>
      <c r="EUJ29" s="824"/>
      <c r="EUK29" s="824"/>
      <c r="EUL29" s="824"/>
      <c r="EUM29" s="824"/>
      <c r="EUN29" s="824"/>
      <c r="EUO29" s="824"/>
      <c r="EUP29" s="824"/>
      <c r="EUQ29" s="824"/>
      <c r="EUR29" s="824"/>
      <c r="EUS29" s="824"/>
      <c r="EUT29" s="824"/>
      <c r="EUU29" s="824"/>
      <c r="EUV29" s="824"/>
      <c r="EUW29" s="824"/>
      <c r="EUX29" s="824"/>
      <c r="EUY29" s="824"/>
      <c r="EUZ29" s="824"/>
      <c r="EVA29" s="824"/>
      <c r="EVB29" s="824"/>
      <c r="EVC29" s="824"/>
      <c r="EVD29" s="824"/>
      <c r="EVE29" s="824"/>
      <c r="EVF29" s="824"/>
      <c r="EVG29" s="824"/>
      <c r="EVH29" s="824"/>
      <c r="EVI29" s="824"/>
      <c r="EVJ29" s="824"/>
      <c r="EVK29" s="824"/>
      <c r="EVL29" s="824"/>
      <c r="EVM29" s="824"/>
      <c r="EVN29" s="824"/>
      <c r="EVO29" s="824"/>
      <c r="EVP29" s="824"/>
      <c r="EVQ29" s="824"/>
      <c r="EVR29" s="824"/>
      <c r="EVS29" s="824"/>
      <c r="EVT29" s="824"/>
      <c r="EVU29" s="824"/>
      <c r="EVV29" s="824"/>
      <c r="EVW29" s="824"/>
      <c r="EVX29" s="824"/>
      <c r="EVY29" s="824"/>
      <c r="EVZ29" s="824"/>
      <c r="EWA29" s="824"/>
      <c r="EWB29" s="824"/>
      <c r="EWC29" s="824"/>
      <c r="EWD29" s="824"/>
      <c r="EWE29" s="824"/>
      <c r="EWF29" s="824"/>
      <c r="EWG29" s="824"/>
      <c r="EWH29" s="824"/>
      <c r="EWI29" s="824"/>
      <c r="EWJ29" s="824"/>
      <c r="EWK29" s="824"/>
      <c r="EWL29" s="824"/>
      <c r="EWM29" s="824"/>
      <c r="EWN29" s="824"/>
      <c r="EWO29" s="824"/>
      <c r="EWP29" s="824"/>
      <c r="EWQ29" s="824"/>
      <c r="EWR29" s="824"/>
      <c r="EWS29" s="824"/>
      <c r="EWT29" s="824"/>
      <c r="EWU29" s="824"/>
      <c r="EWV29" s="824"/>
      <c r="EWW29" s="824"/>
      <c r="EWX29" s="824"/>
      <c r="EWY29" s="824"/>
      <c r="EWZ29" s="824"/>
      <c r="EXA29" s="824"/>
      <c r="EXB29" s="824"/>
      <c r="EXC29" s="824"/>
      <c r="EXD29" s="824"/>
      <c r="EXE29" s="824"/>
      <c r="EXF29" s="824"/>
      <c r="EXG29" s="824"/>
      <c r="EXH29" s="824"/>
      <c r="EXI29" s="824"/>
      <c r="EXJ29" s="824"/>
      <c r="EXK29" s="824"/>
      <c r="EXL29" s="824"/>
      <c r="EXM29" s="824"/>
      <c r="EXN29" s="824"/>
      <c r="EXO29" s="824"/>
      <c r="EXP29" s="824"/>
      <c r="EXQ29" s="824"/>
      <c r="EXR29" s="824"/>
      <c r="EXS29" s="824"/>
      <c r="EXT29" s="824"/>
      <c r="EXU29" s="824"/>
      <c r="EXV29" s="824"/>
      <c r="EXW29" s="824"/>
      <c r="EXX29" s="824"/>
      <c r="EXY29" s="824"/>
      <c r="EXZ29" s="824"/>
      <c r="EYA29" s="824"/>
      <c r="EYB29" s="824"/>
      <c r="EYC29" s="824"/>
      <c r="EYD29" s="824"/>
      <c r="EYE29" s="824"/>
      <c r="EYF29" s="824"/>
      <c r="EYG29" s="824"/>
      <c r="EYH29" s="824"/>
      <c r="EYI29" s="824"/>
      <c r="EYJ29" s="824"/>
      <c r="EYK29" s="824"/>
      <c r="EYL29" s="824"/>
      <c r="EYM29" s="824"/>
      <c r="EYN29" s="824"/>
      <c r="EYO29" s="824"/>
      <c r="EYP29" s="824"/>
      <c r="EYQ29" s="824"/>
      <c r="EYR29" s="824"/>
      <c r="EYS29" s="824"/>
      <c r="EYT29" s="824"/>
      <c r="EYU29" s="824"/>
      <c r="EYV29" s="824"/>
      <c r="EYW29" s="824"/>
      <c r="EYX29" s="824"/>
      <c r="EYY29" s="824"/>
      <c r="EYZ29" s="824"/>
      <c r="EZA29" s="824"/>
      <c r="EZB29" s="824"/>
      <c r="EZC29" s="824"/>
      <c r="EZD29" s="824"/>
      <c r="EZE29" s="824"/>
      <c r="EZF29" s="824"/>
      <c r="EZG29" s="824"/>
      <c r="EZH29" s="824"/>
      <c r="EZI29" s="824"/>
      <c r="EZJ29" s="824"/>
      <c r="EZK29" s="824"/>
      <c r="EZL29" s="824"/>
      <c r="EZM29" s="824"/>
      <c r="EZN29" s="824"/>
      <c r="EZO29" s="824"/>
      <c r="EZP29" s="824"/>
      <c r="EZQ29" s="824"/>
      <c r="EZR29" s="824"/>
      <c r="EZS29" s="824"/>
      <c r="EZT29" s="824"/>
      <c r="EZU29" s="824"/>
      <c r="EZV29" s="824"/>
      <c r="EZW29" s="824"/>
      <c r="EZX29" s="824"/>
      <c r="EZY29" s="824"/>
      <c r="EZZ29" s="824"/>
      <c r="FAA29" s="824"/>
      <c r="FAB29" s="824"/>
      <c r="FAC29" s="824"/>
      <c r="FAD29" s="824"/>
      <c r="FAE29" s="824"/>
      <c r="FAF29" s="824"/>
      <c r="FAG29" s="824"/>
      <c r="FAH29" s="824"/>
      <c r="FAI29" s="824"/>
      <c r="FAJ29" s="824"/>
      <c r="FAK29" s="824"/>
      <c r="FAL29" s="824"/>
      <c r="FAM29" s="824"/>
      <c r="FAN29" s="824"/>
      <c r="FAO29" s="824"/>
      <c r="FAP29" s="824"/>
      <c r="FAQ29" s="824"/>
      <c r="FAR29" s="824"/>
      <c r="FAS29" s="824"/>
      <c r="FAT29" s="824"/>
      <c r="FAU29" s="824"/>
      <c r="FAV29" s="824"/>
      <c r="FAW29" s="824"/>
      <c r="FAX29" s="824"/>
      <c r="FAY29" s="824"/>
      <c r="FAZ29" s="824"/>
      <c r="FBA29" s="824"/>
      <c r="FBB29" s="824"/>
      <c r="FBC29" s="824"/>
      <c r="FBD29" s="824"/>
      <c r="FBE29" s="824"/>
      <c r="FBF29" s="824"/>
      <c r="FBG29" s="824"/>
      <c r="FBH29" s="824"/>
      <c r="FBI29" s="824"/>
      <c r="FBJ29" s="824"/>
      <c r="FBK29" s="824"/>
      <c r="FBL29" s="824"/>
      <c r="FBM29" s="824"/>
      <c r="FBN29" s="824"/>
      <c r="FBO29" s="824"/>
      <c r="FBP29" s="824"/>
      <c r="FBQ29" s="824"/>
      <c r="FBR29" s="824"/>
      <c r="FBS29" s="824"/>
      <c r="FBT29" s="824"/>
      <c r="FBU29" s="824"/>
      <c r="FBV29" s="824"/>
      <c r="FBW29" s="824"/>
      <c r="FBX29" s="824"/>
      <c r="FBY29" s="824"/>
      <c r="FBZ29" s="824"/>
      <c r="FCA29" s="824"/>
      <c r="FCB29" s="824"/>
      <c r="FCC29" s="824"/>
      <c r="FCD29" s="824"/>
      <c r="FCE29" s="824"/>
      <c r="FCF29" s="824"/>
      <c r="FCG29" s="824"/>
      <c r="FCH29" s="824"/>
      <c r="FCI29" s="824"/>
      <c r="FCJ29" s="824"/>
      <c r="FCK29" s="824"/>
      <c r="FCL29" s="824"/>
      <c r="FCM29" s="824"/>
      <c r="FCN29" s="824"/>
      <c r="FCO29" s="824"/>
      <c r="FCP29" s="824"/>
      <c r="FCQ29" s="824"/>
      <c r="FCR29" s="824"/>
      <c r="FCS29" s="824"/>
      <c r="FCT29" s="824"/>
      <c r="FCU29" s="824"/>
      <c r="FCV29" s="824"/>
      <c r="FCW29" s="824"/>
      <c r="FCX29" s="824"/>
      <c r="FCY29" s="824"/>
      <c r="FCZ29" s="824"/>
      <c r="FDA29" s="824"/>
      <c r="FDB29" s="824"/>
      <c r="FDC29" s="824"/>
      <c r="FDD29" s="824"/>
      <c r="FDE29" s="824"/>
      <c r="FDF29" s="824"/>
      <c r="FDG29" s="824"/>
      <c r="FDH29" s="824"/>
      <c r="FDI29" s="824"/>
      <c r="FDJ29" s="824"/>
      <c r="FDK29" s="824"/>
      <c r="FDL29" s="824"/>
      <c r="FDM29" s="824"/>
      <c r="FDN29" s="824"/>
      <c r="FDO29" s="824"/>
      <c r="FDP29" s="824"/>
      <c r="FDQ29" s="824"/>
      <c r="FDR29" s="824"/>
      <c r="FDS29" s="824"/>
      <c r="FDT29" s="824"/>
      <c r="FDU29" s="824"/>
      <c r="FDV29" s="824"/>
      <c r="FDW29" s="824"/>
      <c r="FDX29" s="824"/>
      <c r="FDY29" s="824"/>
      <c r="FDZ29" s="824"/>
      <c r="FEA29" s="824"/>
      <c r="FEB29" s="824"/>
      <c r="FEC29" s="824"/>
      <c r="FED29" s="824"/>
      <c r="FEE29" s="824"/>
      <c r="FEF29" s="824"/>
      <c r="FEG29" s="824"/>
      <c r="FEH29" s="824"/>
      <c r="FEI29" s="824"/>
      <c r="FEJ29" s="824"/>
      <c r="FEK29" s="824"/>
      <c r="FEL29" s="824"/>
      <c r="FEM29" s="824"/>
      <c r="FEN29" s="824"/>
      <c r="FEO29" s="824"/>
      <c r="FEP29" s="824"/>
      <c r="FEQ29" s="824"/>
      <c r="FER29" s="824"/>
      <c r="FES29" s="824"/>
      <c r="FET29" s="824"/>
      <c r="FEU29" s="824"/>
      <c r="FEV29" s="824"/>
      <c r="FEW29" s="824"/>
      <c r="FEX29" s="824"/>
      <c r="FEY29" s="824"/>
      <c r="FEZ29" s="824"/>
      <c r="FFA29" s="824"/>
      <c r="FFB29" s="824"/>
      <c r="FFC29" s="824"/>
      <c r="FFD29" s="824"/>
      <c r="FFE29" s="824"/>
      <c r="FFF29" s="824"/>
      <c r="FFG29" s="824"/>
      <c r="FFH29" s="824"/>
      <c r="FFI29" s="824"/>
      <c r="FFJ29" s="824"/>
      <c r="FFK29" s="824"/>
      <c r="FFL29" s="824"/>
      <c r="FFM29" s="824"/>
      <c r="FFN29" s="824"/>
      <c r="FFO29" s="824"/>
      <c r="FFP29" s="824"/>
      <c r="FFQ29" s="824"/>
      <c r="FFR29" s="824"/>
      <c r="FFS29" s="824"/>
      <c r="FFT29" s="824"/>
      <c r="FFU29" s="824"/>
      <c r="FFV29" s="824"/>
      <c r="FFW29" s="824"/>
      <c r="FFX29" s="824"/>
      <c r="FFY29" s="824"/>
      <c r="FFZ29" s="824"/>
      <c r="FGA29" s="824"/>
      <c r="FGB29" s="824"/>
      <c r="FGC29" s="824"/>
      <c r="FGD29" s="824"/>
      <c r="FGE29" s="824"/>
      <c r="FGF29" s="824"/>
      <c r="FGG29" s="824"/>
      <c r="FGH29" s="824"/>
      <c r="FGI29" s="824"/>
      <c r="FGJ29" s="824"/>
      <c r="FGK29" s="824"/>
      <c r="FGL29" s="824"/>
      <c r="FGM29" s="824"/>
      <c r="FGN29" s="824"/>
      <c r="FGO29" s="824"/>
      <c r="FGP29" s="824"/>
      <c r="FGQ29" s="824"/>
      <c r="FGR29" s="824"/>
      <c r="FGS29" s="824"/>
      <c r="FGT29" s="824"/>
      <c r="FGU29" s="824"/>
      <c r="FGV29" s="824"/>
      <c r="FGW29" s="824"/>
      <c r="FGX29" s="824"/>
      <c r="FGY29" s="824"/>
      <c r="FGZ29" s="824"/>
      <c r="FHA29" s="824"/>
      <c r="FHB29" s="824"/>
      <c r="FHC29" s="824"/>
      <c r="FHD29" s="824"/>
      <c r="FHE29" s="824"/>
      <c r="FHF29" s="824"/>
      <c r="FHG29" s="824"/>
      <c r="FHH29" s="824"/>
      <c r="FHI29" s="824"/>
      <c r="FHJ29" s="824"/>
      <c r="FHK29" s="824"/>
      <c r="FHL29" s="824"/>
      <c r="FHM29" s="824"/>
      <c r="FHN29" s="824"/>
      <c r="FHO29" s="824"/>
      <c r="FHP29" s="824"/>
      <c r="FHQ29" s="824"/>
      <c r="FHR29" s="824"/>
      <c r="FHS29" s="824"/>
      <c r="FHT29" s="824"/>
      <c r="FHU29" s="824"/>
      <c r="FHV29" s="824"/>
      <c r="FHW29" s="824"/>
      <c r="FHX29" s="824"/>
      <c r="FHY29" s="824"/>
      <c r="FHZ29" s="824"/>
      <c r="FIA29" s="824"/>
      <c r="FIB29" s="824"/>
      <c r="FIC29" s="824"/>
      <c r="FID29" s="824"/>
      <c r="FIE29" s="824"/>
      <c r="FIF29" s="824"/>
      <c r="FIG29" s="824"/>
      <c r="FIH29" s="824"/>
      <c r="FII29" s="824"/>
      <c r="FIJ29" s="824"/>
      <c r="FIK29" s="824"/>
      <c r="FIL29" s="824"/>
      <c r="FIM29" s="824"/>
      <c r="FIN29" s="824"/>
      <c r="FIO29" s="824"/>
      <c r="FIP29" s="824"/>
      <c r="FIQ29" s="824"/>
      <c r="FIR29" s="824"/>
      <c r="FIS29" s="824"/>
      <c r="FIT29" s="824"/>
      <c r="FIU29" s="824"/>
      <c r="FIV29" s="824"/>
      <c r="FIW29" s="824"/>
      <c r="FIX29" s="824"/>
      <c r="FIY29" s="824"/>
      <c r="FIZ29" s="824"/>
      <c r="FJA29" s="824"/>
      <c r="FJB29" s="824"/>
      <c r="FJC29" s="824"/>
      <c r="FJD29" s="824"/>
      <c r="FJE29" s="824"/>
      <c r="FJF29" s="824"/>
      <c r="FJG29" s="824"/>
      <c r="FJH29" s="824"/>
      <c r="FJI29" s="824"/>
      <c r="FJJ29" s="824"/>
      <c r="FJK29" s="824"/>
      <c r="FJL29" s="824"/>
      <c r="FJM29" s="824"/>
      <c r="FJN29" s="824"/>
      <c r="FJO29" s="824"/>
      <c r="FJP29" s="824"/>
      <c r="FJQ29" s="824"/>
      <c r="FJR29" s="824"/>
      <c r="FJS29" s="824"/>
      <c r="FJT29" s="824"/>
      <c r="FJU29" s="824"/>
      <c r="FJV29" s="824"/>
      <c r="FJW29" s="824"/>
      <c r="FJX29" s="824"/>
      <c r="FJY29" s="824"/>
      <c r="FJZ29" s="824"/>
      <c r="FKA29" s="824"/>
      <c r="FKB29" s="824"/>
      <c r="FKC29" s="824"/>
      <c r="FKD29" s="824"/>
      <c r="FKE29" s="824"/>
      <c r="FKF29" s="824"/>
      <c r="FKG29" s="824"/>
      <c r="FKH29" s="824"/>
      <c r="FKI29" s="824"/>
      <c r="FKJ29" s="824"/>
      <c r="FKK29" s="824"/>
      <c r="FKL29" s="824"/>
      <c r="FKM29" s="824"/>
      <c r="FKN29" s="824"/>
      <c r="FKO29" s="824"/>
      <c r="FKP29" s="824"/>
      <c r="FKQ29" s="824"/>
      <c r="FKR29" s="824"/>
      <c r="FKS29" s="824"/>
      <c r="FKT29" s="824"/>
      <c r="FKU29" s="824"/>
      <c r="FKV29" s="824"/>
      <c r="FKW29" s="824"/>
      <c r="FKX29" s="824"/>
      <c r="FKY29" s="824"/>
      <c r="FKZ29" s="824"/>
      <c r="FLA29" s="824"/>
      <c r="FLB29" s="824"/>
      <c r="FLC29" s="824"/>
      <c r="FLD29" s="824"/>
      <c r="FLE29" s="824"/>
      <c r="FLF29" s="824"/>
      <c r="FLG29" s="824"/>
      <c r="FLH29" s="824"/>
      <c r="FLI29" s="824"/>
      <c r="FLJ29" s="824"/>
      <c r="FLK29" s="824"/>
      <c r="FLL29" s="824"/>
      <c r="FLM29" s="824"/>
      <c r="FLN29" s="824"/>
      <c r="FLO29" s="824"/>
      <c r="FLP29" s="824"/>
      <c r="FLQ29" s="824"/>
      <c r="FLR29" s="824"/>
      <c r="FLS29" s="824"/>
      <c r="FLT29" s="824"/>
      <c r="FLU29" s="824"/>
      <c r="FLV29" s="824"/>
      <c r="FLW29" s="824"/>
      <c r="FLX29" s="824"/>
      <c r="FLY29" s="824"/>
      <c r="FLZ29" s="824"/>
      <c r="FMA29" s="824"/>
      <c r="FMB29" s="824"/>
      <c r="FMC29" s="824"/>
      <c r="FMD29" s="824"/>
      <c r="FME29" s="824"/>
      <c r="FMF29" s="824"/>
      <c r="FMG29" s="824"/>
      <c r="FMH29" s="824"/>
      <c r="FMI29" s="824"/>
      <c r="FMJ29" s="824"/>
      <c r="FMK29" s="824"/>
      <c r="FML29" s="824"/>
      <c r="FMM29" s="824"/>
      <c r="FMN29" s="824"/>
      <c r="FMO29" s="824"/>
      <c r="FMP29" s="824"/>
      <c r="FMQ29" s="824"/>
      <c r="FMR29" s="824"/>
      <c r="FMS29" s="824"/>
      <c r="FMT29" s="824"/>
      <c r="FMU29" s="824"/>
      <c r="FMV29" s="824"/>
      <c r="FMW29" s="824"/>
      <c r="FMX29" s="824"/>
      <c r="FMY29" s="824"/>
      <c r="FMZ29" s="824"/>
      <c r="FNA29" s="824"/>
      <c r="FNB29" s="824"/>
      <c r="FNC29" s="824"/>
      <c r="FND29" s="824"/>
      <c r="FNE29" s="824"/>
      <c r="FNF29" s="824"/>
      <c r="FNG29" s="824"/>
      <c r="FNH29" s="824"/>
      <c r="FNI29" s="824"/>
      <c r="FNJ29" s="824"/>
      <c r="FNK29" s="824"/>
      <c r="FNL29" s="824"/>
      <c r="FNM29" s="824"/>
      <c r="FNN29" s="824"/>
      <c r="FNO29" s="824"/>
      <c r="FNP29" s="824"/>
      <c r="FNQ29" s="824"/>
      <c r="FNR29" s="824"/>
      <c r="FNS29" s="824"/>
      <c r="FNT29" s="824"/>
      <c r="FNU29" s="824"/>
      <c r="FNV29" s="824"/>
      <c r="FNW29" s="824"/>
      <c r="FNX29" s="824"/>
      <c r="FNY29" s="824"/>
      <c r="FNZ29" s="824"/>
      <c r="FOA29" s="824"/>
      <c r="FOB29" s="824"/>
      <c r="FOC29" s="824"/>
      <c r="FOD29" s="824"/>
      <c r="FOE29" s="824"/>
      <c r="FOF29" s="824"/>
      <c r="FOG29" s="824"/>
      <c r="FOH29" s="824"/>
      <c r="FOI29" s="824"/>
      <c r="FOJ29" s="824"/>
      <c r="FOK29" s="824"/>
      <c r="FOL29" s="824"/>
      <c r="FOM29" s="824"/>
      <c r="FON29" s="824"/>
      <c r="FOO29" s="824"/>
      <c r="FOP29" s="824"/>
      <c r="FOQ29" s="824"/>
      <c r="FOR29" s="824"/>
      <c r="FOS29" s="824"/>
      <c r="FOT29" s="824"/>
      <c r="FOU29" s="824"/>
      <c r="FOV29" s="824"/>
      <c r="FOW29" s="824"/>
      <c r="FOX29" s="824"/>
      <c r="FOY29" s="824"/>
      <c r="FOZ29" s="824"/>
      <c r="FPA29" s="824"/>
      <c r="FPB29" s="824"/>
      <c r="FPC29" s="824"/>
      <c r="FPD29" s="824"/>
      <c r="FPE29" s="824"/>
      <c r="FPF29" s="824"/>
      <c r="FPG29" s="824"/>
      <c r="FPH29" s="824"/>
      <c r="FPI29" s="824"/>
      <c r="FPJ29" s="824"/>
      <c r="FPK29" s="824"/>
      <c r="FPL29" s="824"/>
      <c r="FPM29" s="824"/>
      <c r="FPN29" s="824"/>
      <c r="FPO29" s="824"/>
      <c r="FPP29" s="824"/>
      <c r="FPQ29" s="824"/>
      <c r="FPR29" s="824"/>
      <c r="FPS29" s="824"/>
      <c r="FPT29" s="824"/>
      <c r="FPU29" s="824"/>
      <c r="FPV29" s="824"/>
      <c r="FPW29" s="824"/>
      <c r="FPX29" s="824"/>
      <c r="FPY29" s="824"/>
      <c r="FPZ29" s="824"/>
      <c r="FQA29" s="824"/>
      <c r="FQB29" s="824"/>
      <c r="FQC29" s="824"/>
      <c r="FQD29" s="824"/>
      <c r="FQE29" s="824"/>
      <c r="FQF29" s="824"/>
      <c r="FQG29" s="824"/>
      <c r="FQH29" s="824"/>
      <c r="FQI29" s="824"/>
      <c r="FQJ29" s="824"/>
      <c r="FQK29" s="824"/>
      <c r="FQL29" s="824"/>
      <c r="FQM29" s="824"/>
      <c r="FQN29" s="824"/>
      <c r="FQO29" s="824"/>
      <c r="FQP29" s="824"/>
      <c r="FQQ29" s="824"/>
      <c r="FQR29" s="824"/>
      <c r="FQS29" s="824"/>
      <c r="FQT29" s="824"/>
      <c r="FQU29" s="824"/>
      <c r="FQV29" s="824"/>
      <c r="FQW29" s="824"/>
      <c r="FQX29" s="824"/>
      <c r="FQY29" s="824"/>
      <c r="FQZ29" s="824"/>
      <c r="FRA29" s="824"/>
      <c r="FRB29" s="824"/>
      <c r="FRC29" s="824"/>
      <c r="FRD29" s="824"/>
      <c r="FRE29" s="824"/>
      <c r="FRF29" s="824"/>
      <c r="FRG29" s="824"/>
      <c r="FRH29" s="824"/>
      <c r="FRI29" s="824"/>
      <c r="FRJ29" s="824"/>
      <c r="FRK29" s="824"/>
      <c r="FRL29" s="824"/>
      <c r="FRM29" s="824"/>
      <c r="FRN29" s="824"/>
      <c r="FRO29" s="824"/>
      <c r="FRP29" s="824"/>
      <c r="FRQ29" s="824"/>
      <c r="FRR29" s="824"/>
      <c r="FRS29" s="824"/>
      <c r="FRT29" s="824"/>
      <c r="FRU29" s="824"/>
      <c r="FRV29" s="824"/>
      <c r="FRW29" s="824"/>
      <c r="FRX29" s="824"/>
      <c r="FRY29" s="824"/>
      <c r="FRZ29" s="824"/>
      <c r="FSA29" s="824"/>
      <c r="FSB29" s="824"/>
      <c r="FSC29" s="824"/>
      <c r="FSD29" s="824"/>
      <c r="FSE29" s="824"/>
      <c r="FSF29" s="824"/>
      <c r="FSG29" s="824"/>
      <c r="FSH29" s="824"/>
      <c r="FSI29" s="824"/>
      <c r="FSJ29" s="824"/>
      <c r="FSK29" s="824"/>
      <c r="FSL29" s="824"/>
      <c r="FSM29" s="824"/>
      <c r="FSN29" s="824"/>
      <c r="FSO29" s="824"/>
      <c r="FSP29" s="824"/>
      <c r="FSQ29" s="824"/>
      <c r="FSR29" s="824"/>
      <c r="FSS29" s="824"/>
      <c r="FST29" s="824"/>
      <c r="FSU29" s="824"/>
      <c r="FSV29" s="824"/>
      <c r="FSW29" s="824"/>
      <c r="FSX29" s="824"/>
      <c r="FSY29" s="824"/>
      <c r="FSZ29" s="824"/>
      <c r="FTA29" s="824"/>
      <c r="FTB29" s="824"/>
      <c r="FTC29" s="824"/>
      <c r="FTD29" s="824"/>
      <c r="FTE29" s="824"/>
      <c r="FTF29" s="824"/>
      <c r="FTG29" s="824"/>
      <c r="FTH29" s="824"/>
      <c r="FTI29" s="824"/>
      <c r="FTJ29" s="824"/>
      <c r="FTK29" s="824"/>
      <c r="FTL29" s="824"/>
      <c r="FTM29" s="824"/>
      <c r="FTN29" s="824"/>
      <c r="FTO29" s="824"/>
      <c r="FTP29" s="824"/>
      <c r="FTQ29" s="824"/>
      <c r="FTR29" s="824"/>
      <c r="FTS29" s="824"/>
      <c r="FTT29" s="824"/>
      <c r="FTU29" s="824"/>
      <c r="FTV29" s="824"/>
      <c r="FTW29" s="824"/>
      <c r="FTX29" s="824"/>
      <c r="FTY29" s="824"/>
      <c r="FTZ29" s="824"/>
      <c r="FUA29" s="824"/>
      <c r="FUB29" s="824"/>
      <c r="FUC29" s="824"/>
      <c r="FUD29" s="824"/>
      <c r="FUE29" s="824"/>
      <c r="FUF29" s="824"/>
      <c r="FUG29" s="824"/>
      <c r="FUH29" s="824"/>
      <c r="FUI29" s="824"/>
      <c r="FUJ29" s="824"/>
      <c r="FUK29" s="824"/>
      <c r="FUL29" s="824"/>
      <c r="FUM29" s="824"/>
      <c r="FUN29" s="824"/>
      <c r="FUO29" s="824"/>
      <c r="FUP29" s="824"/>
      <c r="FUQ29" s="824"/>
      <c r="FUR29" s="824"/>
      <c r="FUS29" s="824"/>
      <c r="FUT29" s="824"/>
      <c r="FUU29" s="824"/>
      <c r="FUV29" s="824"/>
      <c r="FUW29" s="824"/>
      <c r="FUX29" s="824"/>
      <c r="FUY29" s="824"/>
      <c r="FUZ29" s="824"/>
      <c r="FVA29" s="824"/>
      <c r="FVB29" s="824"/>
      <c r="FVC29" s="824"/>
      <c r="FVD29" s="824"/>
      <c r="FVE29" s="824"/>
      <c r="FVF29" s="824"/>
      <c r="FVG29" s="824"/>
      <c r="FVH29" s="824"/>
      <c r="FVI29" s="824"/>
      <c r="FVJ29" s="824"/>
      <c r="FVK29" s="824"/>
      <c r="FVL29" s="824"/>
      <c r="FVM29" s="824"/>
      <c r="FVN29" s="824"/>
      <c r="FVO29" s="824"/>
      <c r="FVP29" s="824"/>
      <c r="FVQ29" s="824"/>
      <c r="FVR29" s="824"/>
      <c r="FVS29" s="824"/>
      <c r="FVT29" s="824"/>
      <c r="FVU29" s="824"/>
      <c r="FVV29" s="824"/>
      <c r="FVW29" s="824"/>
      <c r="FVX29" s="824"/>
      <c r="FVY29" s="824"/>
      <c r="FVZ29" s="824"/>
      <c r="FWA29" s="824"/>
      <c r="FWB29" s="824"/>
      <c r="FWC29" s="824"/>
      <c r="FWD29" s="824"/>
      <c r="FWE29" s="824"/>
      <c r="FWF29" s="824"/>
      <c r="FWG29" s="824"/>
      <c r="FWH29" s="824"/>
      <c r="FWI29" s="824"/>
      <c r="FWJ29" s="824"/>
      <c r="FWK29" s="824"/>
      <c r="FWL29" s="824"/>
      <c r="FWM29" s="824"/>
      <c r="FWN29" s="824"/>
      <c r="FWO29" s="824"/>
      <c r="FWP29" s="824"/>
      <c r="FWQ29" s="824"/>
      <c r="FWR29" s="824"/>
      <c r="FWS29" s="824"/>
      <c r="FWT29" s="824"/>
      <c r="FWU29" s="824"/>
      <c r="FWV29" s="824"/>
      <c r="FWW29" s="824"/>
      <c r="FWX29" s="824"/>
      <c r="FWY29" s="824"/>
      <c r="FWZ29" s="824"/>
      <c r="FXA29" s="824"/>
      <c r="FXB29" s="824"/>
      <c r="FXC29" s="824"/>
      <c r="FXD29" s="824"/>
      <c r="FXE29" s="824"/>
      <c r="FXF29" s="824"/>
      <c r="FXG29" s="824"/>
      <c r="FXH29" s="824"/>
      <c r="FXI29" s="824"/>
      <c r="FXJ29" s="824"/>
      <c r="FXK29" s="824"/>
      <c r="FXL29" s="824"/>
      <c r="FXM29" s="824"/>
      <c r="FXN29" s="824"/>
      <c r="FXO29" s="824"/>
      <c r="FXP29" s="824"/>
      <c r="FXQ29" s="824"/>
      <c r="FXR29" s="824"/>
      <c r="FXS29" s="824"/>
      <c r="FXT29" s="824"/>
      <c r="FXU29" s="824"/>
      <c r="FXV29" s="824"/>
      <c r="FXW29" s="824"/>
      <c r="FXX29" s="824"/>
      <c r="FXY29" s="824"/>
      <c r="FXZ29" s="824"/>
      <c r="FYA29" s="824"/>
      <c r="FYB29" s="824"/>
      <c r="FYC29" s="824"/>
      <c r="FYD29" s="824"/>
      <c r="FYE29" s="824"/>
      <c r="FYF29" s="824"/>
      <c r="FYG29" s="824"/>
      <c r="FYH29" s="824"/>
      <c r="FYI29" s="824"/>
      <c r="FYJ29" s="824"/>
      <c r="FYK29" s="824"/>
      <c r="FYL29" s="824"/>
      <c r="FYM29" s="824"/>
      <c r="FYN29" s="824"/>
      <c r="FYO29" s="824"/>
      <c r="FYP29" s="824"/>
      <c r="FYQ29" s="824"/>
      <c r="FYR29" s="824"/>
      <c r="FYS29" s="824"/>
      <c r="FYT29" s="824"/>
      <c r="FYU29" s="824"/>
      <c r="FYV29" s="824"/>
      <c r="FYW29" s="824"/>
      <c r="FYX29" s="824"/>
      <c r="FYY29" s="824"/>
      <c r="FYZ29" s="824"/>
      <c r="FZA29" s="824"/>
      <c r="FZB29" s="824"/>
      <c r="FZC29" s="824"/>
      <c r="FZD29" s="824"/>
      <c r="FZE29" s="824"/>
      <c r="FZF29" s="824"/>
      <c r="FZG29" s="824"/>
      <c r="FZH29" s="824"/>
      <c r="FZI29" s="824"/>
      <c r="FZJ29" s="824"/>
      <c r="FZK29" s="824"/>
      <c r="FZL29" s="824"/>
      <c r="FZM29" s="824"/>
      <c r="FZN29" s="824"/>
      <c r="FZO29" s="824"/>
      <c r="FZP29" s="824"/>
      <c r="FZQ29" s="824"/>
      <c r="FZR29" s="824"/>
      <c r="FZS29" s="824"/>
      <c r="FZT29" s="824"/>
      <c r="FZU29" s="824"/>
      <c r="FZV29" s="824"/>
      <c r="FZW29" s="824"/>
      <c r="FZX29" s="824"/>
      <c r="FZY29" s="824"/>
      <c r="FZZ29" s="824"/>
      <c r="GAA29" s="824"/>
      <c r="GAB29" s="824"/>
      <c r="GAC29" s="824"/>
      <c r="GAD29" s="824"/>
      <c r="GAE29" s="824"/>
      <c r="GAF29" s="824"/>
      <c r="GAG29" s="824"/>
      <c r="GAH29" s="824"/>
      <c r="GAI29" s="824"/>
      <c r="GAJ29" s="824"/>
      <c r="GAK29" s="824"/>
      <c r="GAL29" s="824"/>
      <c r="GAM29" s="824"/>
      <c r="GAN29" s="824"/>
      <c r="GAO29" s="824"/>
      <c r="GAP29" s="824"/>
      <c r="GAQ29" s="824"/>
      <c r="GAR29" s="824"/>
      <c r="GAS29" s="824"/>
      <c r="GAT29" s="824"/>
      <c r="GAU29" s="824"/>
      <c r="GAV29" s="824"/>
      <c r="GAW29" s="824"/>
      <c r="GAX29" s="824"/>
      <c r="GAY29" s="824"/>
      <c r="GAZ29" s="824"/>
      <c r="GBA29" s="824"/>
      <c r="GBB29" s="824"/>
      <c r="GBC29" s="824"/>
      <c r="GBD29" s="824"/>
      <c r="GBE29" s="824"/>
      <c r="GBF29" s="824"/>
      <c r="GBG29" s="824"/>
      <c r="GBH29" s="824"/>
      <c r="GBI29" s="824"/>
      <c r="GBJ29" s="824"/>
      <c r="GBK29" s="824"/>
      <c r="GBL29" s="824"/>
      <c r="GBM29" s="824"/>
      <c r="GBN29" s="824"/>
      <c r="GBO29" s="824"/>
      <c r="GBP29" s="824"/>
      <c r="GBQ29" s="824"/>
      <c r="GBR29" s="824"/>
      <c r="GBS29" s="824"/>
      <c r="GBT29" s="824"/>
      <c r="GBU29" s="824"/>
      <c r="GBV29" s="824"/>
      <c r="GBW29" s="824"/>
      <c r="GBX29" s="824"/>
      <c r="GBY29" s="824"/>
      <c r="GBZ29" s="824"/>
      <c r="GCA29" s="824"/>
      <c r="GCB29" s="824"/>
      <c r="GCC29" s="824"/>
      <c r="GCD29" s="824"/>
      <c r="GCE29" s="824"/>
      <c r="GCF29" s="824"/>
      <c r="GCG29" s="824"/>
      <c r="GCH29" s="824"/>
      <c r="GCI29" s="824"/>
      <c r="GCJ29" s="824"/>
      <c r="GCK29" s="824"/>
      <c r="GCL29" s="824"/>
      <c r="GCM29" s="824"/>
      <c r="GCN29" s="824"/>
      <c r="GCO29" s="824"/>
      <c r="GCP29" s="824"/>
      <c r="GCQ29" s="824"/>
      <c r="GCR29" s="824"/>
      <c r="GCS29" s="824"/>
      <c r="GCT29" s="824"/>
      <c r="GCU29" s="824"/>
      <c r="GCV29" s="824"/>
      <c r="GCW29" s="824"/>
      <c r="GCX29" s="824"/>
      <c r="GCY29" s="824"/>
      <c r="GCZ29" s="824"/>
      <c r="GDA29" s="824"/>
      <c r="GDB29" s="824"/>
      <c r="GDC29" s="824"/>
      <c r="GDD29" s="824"/>
      <c r="GDE29" s="824"/>
      <c r="GDF29" s="824"/>
      <c r="GDG29" s="824"/>
      <c r="GDH29" s="824"/>
      <c r="GDI29" s="824"/>
      <c r="GDJ29" s="824"/>
      <c r="GDK29" s="824"/>
      <c r="GDL29" s="824"/>
      <c r="GDM29" s="824"/>
      <c r="GDN29" s="824"/>
      <c r="GDO29" s="824"/>
      <c r="GDP29" s="824"/>
      <c r="GDQ29" s="824"/>
      <c r="GDR29" s="824"/>
      <c r="GDS29" s="824"/>
      <c r="GDT29" s="824"/>
      <c r="GDU29" s="824"/>
      <c r="GDV29" s="824"/>
      <c r="GDW29" s="824"/>
      <c r="GDX29" s="824"/>
      <c r="GDY29" s="824"/>
      <c r="GDZ29" s="824"/>
      <c r="GEA29" s="824"/>
      <c r="GEB29" s="824"/>
      <c r="GEC29" s="824"/>
      <c r="GED29" s="824"/>
      <c r="GEE29" s="824"/>
      <c r="GEF29" s="824"/>
      <c r="GEG29" s="824"/>
      <c r="GEH29" s="824"/>
      <c r="GEI29" s="824"/>
      <c r="GEJ29" s="824"/>
      <c r="GEK29" s="824"/>
      <c r="GEL29" s="824"/>
      <c r="GEM29" s="824"/>
      <c r="GEN29" s="824"/>
      <c r="GEO29" s="824"/>
      <c r="GEP29" s="824"/>
      <c r="GEQ29" s="824"/>
      <c r="GER29" s="824"/>
      <c r="GES29" s="824"/>
      <c r="GET29" s="824"/>
      <c r="GEU29" s="824"/>
      <c r="GEV29" s="824"/>
      <c r="GEW29" s="824"/>
      <c r="GEX29" s="824"/>
      <c r="GEY29" s="824"/>
      <c r="GEZ29" s="824"/>
      <c r="GFA29" s="824"/>
      <c r="GFB29" s="824"/>
      <c r="GFC29" s="824"/>
      <c r="GFD29" s="824"/>
      <c r="GFE29" s="824"/>
      <c r="GFF29" s="824"/>
      <c r="GFG29" s="824"/>
      <c r="GFH29" s="824"/>
      <c r="GFI29" s="824"/>
      <c r="GFJ29" s="824"/>
      <c r="GFK29" s="824"/>
      <c r="GFL29" s="824"/>
      <c r="GFM29" s="824"/>
      <c r="GFN29" s="824"/>
      <c r="GFO29" s="824"/>
      <c r="GFP29" s="824"/>
      <c r="GFQ29" s="824"/>
      <c r="GFR29" s="824"/>
      <c r="GFS29" s="824"/>
      <c r="GFT29" s="824"/>
      <c r="GFU29" s="824"/>
      <c r="GFV29" s="824"/>
      <c r="GFW29" s="824"/>
      <c r="GFX29" s="824"/>
      <c r="GFY29" s="824"/>
      <c r="GFZ29" s="824"/>
      <c r="GGA29" s="824"/>
      <c r="GGB29" s="824"/>
      <c r="GGC29" s="824"/>
      <c r="GGD29" s="824"/>
      <c r="GGE29" s="824"/>
      <c r="GGF29" s="824"/>
      <c r="GGG29" s="824"/>
      <c r="GGH29" s="824"/>
      <c r="GGI29" s="824"/>
      <c r="GGJ29" s="824"/>
      <c r="GGK29" s="824"/>
      <c r="GGL29" s="824"/>
      <c r="GGM29" s="824"/>
      <c r="GGN29" s="824"/>
      <c r="GGO29" s="824"/>
      <c r="GGP29" s="824"/>
      <c r="GGQ29" s="824"/>
      <c r="GGR29" s="824"/>
      <c r="GGS29" s="824"/>
      <c r="GGT29" s="824"/>
      <c r="GGU29" s="824"/>
      <c r="GGV29" s="824"/>
      <c r="GGW29" s="824"/>
      <c r="GGX29" s="824"/>
      <c r="GGY29" s="824"/>
      <c r="GGZ29" s="824"/>
      <c r="GHA29" s="824"/>
      <c r="GHB29" s="824"/>
      <c r="GHC29" s="824"/>
      <c r="GHD29" s="824"/>
      <c r="GHE29" s="824"/>
      <c r="GHF29" s="824"/>
      <c r="GHG29" s="824"/>
      <c r="GHH29" s="824"/>
      <c r="GHI29" s="824"/>
      <c r="GHJ29" s="824"/>
      <c r="GHK29" s="824"/>
      <c r="GHL29" s="824"/>
      <c r="GHM29" s="824"/>
      <c r="GHN29" s="824"/>
      <c r="GHO29" s="824"/>
      <c r="GHP29" s="824"/>
      <c r="GHQ29" s="824"/>
      <c r="GHR29" s="824"/>
      <c r="GHS29" s="824"/>
      <c r="GHT29" s="824"/>
      <c r="GHU29" s="824"/>
      <c r="GHV29" s="824"/>
      <c r="GHW29" s="824"/>
      <c r="GHX29" s="824"/>
      <c r="GHY29" s="824"/>
      <c r="GHZ29" s="824"/>
      <c r="GIA29" s="824"/>
      <c r="GIB29" s="824"/>
      <c r="GIC29" s="824"/>
      <c r="GID29" s="824"/>
      <c r="GIE29" s="824"/>
      <c r="GIF29" s="824"/>
      <c r="GIG29" s="824"/>
      <c r="GIH29" s="824"/>
      <c r="GII29" s="824"/>
      <c r="GIJ29" s="824"/>
      <c r="GIK29" s="824"/>
      <c r="GIL29" s="824"/>
      <c r="GIM29" s="824"/>
      <c r="GIN29" s="824"/>
      <c r="GIO29" s="824"/>
      <c r="GIP29" s="824"/>
      <c r="GIQ29" s="824"/>
      <c r="GIR29" s="824"/>
      <c r="GIS29" s="824"/>
      <c r="GIT29" s="824"/>
      <c r="GIU29" s="824"/>
      <c r="GIV29" s="824"/>
      <c r="GIW29" s="824"/>
      <c r="GIX29" s="824"/>
      <c r="GIY29" s="824"/>
      <c r="GIZ29" s="824"/>
      <c r="GJA29" s="824"/>
      <c r="GJB29" s="824"/>
      <c r="GJC29" s="824"/>
      <c r="GJD29" s="824"/>
      <c r="GJE29" s="824"/>
      <c r="GJF29" s="824"/>
      <c r="GJG29" s="824"/>
      <c r="GJH29" s="824"/>
      <c r="GJI29" s="824"/>
      <c r="GJJ29" s="824"/>
      <c r="GJK29" s="824"/>
      <c r="GJL29" s="824"/>
      <c r="GJM29" s="824"/>
      <c r="GJN29" s="824"/>
      <c r="GJO29" s="824"/>
      <c r="GJP29" s="824"/>
      <c r="GJQ29" s="824"/>
      <c r="GJR29" s="824"/>
      <c r="GJS29" s="824"/>
      <c r="GJT29" s="824"/>
      <c r="GJU29" s="824"/>
      <c r="GJV29" s="824"/>
      <c r="GJW29" s="824"/>
      <c r="GJX29" s="824"/>
      <c r="GJY29" s="824"/>
      <c r="GJZ29" s="824"/>
      <c r="GKA29" s="824"/>
      <c r="GKB29" s="824"/>
      <c r="GKC29" s="824"/>
      <c r="GKD29" s="824"/>
      <c r="GKE29" s="824"/>
      <c r="GKF29" s="824"/>
      <c r="GKG29" s="824"/>
      <c r="GKH29" s="824"/>
      <c r="GKI29" s="824"/>
      <c r="GKJ29" s="824"/>
      <c r="GKK29" s="824"/>
      <c r="GKL29" s="824"/>
      <c r="GKM29" s="824"/>
      <c r="GKN29" s="824"/>
      <c r="GKO29" s="824"/>
      <c r="GKP29" s="824"/>
      <c r="GKQ29" s="824"/>
      <c r="GKR29" s="824"/>
      <c r="GKS29" s="824"/>
      <c r="GKT29" s="824"/>
      <c r="GKU29" s="824"/>
      <c r="GKV29" s="824"/>
      <c r="GKW29" s="824"/>
      <c r="GKX29" s="824"/>
      <c r="GKY29" s="824"/>
      <c r="GKZ29" s="824"/>
      <c r="GLA29" s="824"/>
      <c r="GLB29" s="824"/>
      <c r="GLC29" s="824"/>
      <c r="GLD29" s="824"/>
      <c r="GLE29" s="824"/>
      <c r="GLF29" s="824"/>
      <c r="GLG29" s="824"/>
      <c r="GLH29" s="824"/>
      <c r="GLI29" s="824"/>
      <c r="GLJ29" s="824"/>
      <c r="GLK29" s="824"/>
      <c r="GLL29" s="824"/>
      <c r="GLM29" s="824"/>
      <c r="GLN29" s="824"/>
      <c r="GLO29" s="824"/>
      <c r="GLP29" s="824"/>
      <c r="GLQ29" s="824"/>
      <c r="GLR29" s="824"/>
      <c r="GLS29" s="824"/>
      <c r="GLT29" s="824"/>
      <c r="GLU29" s="824"/>
      <c r="GLV29" s="824"/>
      <c r="GLW29" s="824"/>
      <c r="GLX29" s="824"/>
      <c r="GLY29" s="824"/>
      <c r="GLZ29" s="824"/>
      <c r="GMA29" s="824"/>
      <c r="GMB29" s="824"/>
      <c r="GMC29" s="824"/>
      <c r="GMD29" s="824"/>
      <c r="GME29" s="824"/>
      <c r="GMF29" s="824"/>
      <c r="GMG29" s="824"/>
      <c r="GMH29" s="824"/>
      <c r="GMI29" s="824"/>
      <c r="GMJ29" s="824"/>
      <c r="GMK29" s="824"/>
      <c r="GML29" s="824"/>
      <c r="GMM29" s="824"/>
      <c r="GMN29" s="824"/>
      <c r="GMO29" s="824"/>
      <c r="GMP29" s="824"/>
      <c r="GMQ29" s="824"/>
      <c r="GMR29" s="824"/>
      <c r="GMS29" s="824"/>
      <c r="GMT29" s="824"/>
      <c r="GMU29" s="824"/>
      <c r="GMV29" s="824"/>
      <c r="GMW29" s="824"/>
      <c r="GMX29" s="824"/>
      <c r="GMY29" s="824"/>
      <c r="GMZ29" s="824"/>
      <c r="GNA29" s="824"/>
      <c r="GNB29" s="824"/>
      <c r="GNC29" s="824"/>
      <c r="GND29" s="824"/>
      <c r="GNE29" s="824"/>
      <c r="GNF29" s="824"/>
      <c r="GNG29" s="824"/>
      <c r="GNH29" s="824"/>
      <c r="GNI29" s="824"/>
      <c r="GNJ29" s="824"/>
      <c r="GNK29" s="824"/>
      <c r="GNL29" s="824"/>
      <c r="GNM29" s="824"/>
      <c r="GNN29" s="824"/>
      <c r="GNO29" s="824"/>
      <c r="GNP29" s="824"/>
      <c r="GNQ29" s="824"/>
      <c r="GNR29" s="824"/>
      <c r="GNS29" s="824"/>
      <c r="GNT29" s="824"/>
      <c r="GNU29" s="824"/>
      <c r="GNV29" s="824"/>
      <c r="GNW29" s="824"/>
      <c r="GNX29" s="824"/>
      <c r="GNY29" s="824"/>
      <c r="GNZ29" s="824"/>
      <c r="GOA29" s="824"/>
      <c r="GOB29" s="824"/>
      <c r="GOC29" s="824"/>
      <c r="GOD29" s="824"/>
      <c r="GOE29" s="824"/>
      <c r="GOF29" s="824"/>
      <c r="GOG29" s="824"/>
      <c r="GOH29" s="824"/>
      <c r="GOI29" s="824"/>
      <c r="GOJ29" s="824"/>
      <c r="GOK29" s="824"/>
      <c r="GOL29" s="824"/>
      <c r="GOM29" s="824"/>
      <c r="GON29" s="824"/>
      <c r="GOO29" s="824"/>
      <c r="GOP29" s="824"/>
      <c r="GOQ29" s="824"/>
      <c r="GOR29" s="824"/>
      <c r="GOS29" s="824"/>
      <c r="GOT29" s="824"/>
      <c r="GOU29" s="824"/>
      <c r="GOV29" s="824"/>
      <c r="GOW29" s="824"/>
      <c r="GOX29" s="824"/>
      <c r="GOY29" s="824"/>
      <c r="GOZ29" s="824"/>
      <c r="GPA29" s="824"/>
      <c r="GPB29" s="824"/>
      <c r="GPC29" s="824"/>
      <c r="GPD29" s="824"/>
      <c r="GPE29" s="824"/>
      <c r="GPF29" s="824"/>
      <c r="GPG29" s="824"/>
      <c r="GPH29" s="824"/>
      <c r="GPI29" s="824"/>
      <c r="GPJ29" s="824"/>
      <c r="GPK29" s="824"/>
      <c r="GPL29" s="824"/>
      <c r="GPM29" s="824"/>
      <c r="GPN29" s="824"/>
      <c r="GPO29" s="824"/>
      <c r="GPP29" s="824"/>
      <c r="GPQ29" s="824"/>
      <c r="GPR29" s="824"/>
      <c r="GPS29" s="824"/>
      <c r="GPT29" s="824"/>
      <c r="GPU29" s="824"/>
      <c r="GPV29" s="824"/>
      <c r="GPW29" s="824"/>
      <c r="GPX29" s="824"/>
      <c r="GPY29" s="824"/>
      <c r="GPZ29" s="824"/>
      <c r="GQA29" s="824"/>
      <c r="GQB29" s="824"/>
      <c r="GQC29" s="824"/>
      <c r="GQD29" s="824"/>
      <c r="GQE29" s="824"/>
      <c r="GQF29" s="824"/>
      <c r="GQG29" s="824"/>
      <c r="GQH29" s="824"/>
      <c r="GQI29" s="824"/>
      <c r="GQJ29" s="824"/>
      <c r="GQK29" s="824"/>
      <c r="GQL29" s="824"/>
      <c r="GQM29" s="824"/>
      <c r="GQN29" s="824"/>
      <c r="GQO29" s="824"/>
      <c r="GQP29" s="824"/>
      <c r="GQQ29" s="824"/>
      <c r="GQR29" s="824"/>
      <c r="GQS29" s="824"/>
      <c r="GQT29" s="824"/>
      <c r="GQU29" s="824"/>
      <c r="GQV29" s="824"/>
      <c r="GQW29" s="824"/>
      <c r="GQX29" s="824"/>
      <c r="GQY29" s="824"/>
      <c r="GQZ29" s="824"/>
      <c r="GRA29" s="824"/>
      <c r="GRB29" s="824"/>
      <c r="GRC29" s="824"/>
      <c r="GRD29" s="824"/>
      <c r="GRE29" s="824"/>
      <c r="GRF29" s="824"/>
      <c r="GRG29" s="824"/>
      <c r="GRH29" s="824"/>
      <c r="GRI29" s="824"/>
      <c r="GRJ29" s="824"/>
      <c r="GRK29" s="824"/>
      <c r="GRL29" s="824"/>
      <c r="GRM29" s="824"/>
      <c r="GRN29" s="824"/>
      <c r="GRO29" s="824"/>
      <c r="GRP29" s="824"/>
      <c r="GRQ29" s="824"/>
      <c r="GRR29" s="824"/>
      <c r="GRS29" s="824"/>
      <c r="GRT29" s="824"/>
      <c r="GRU29" s="824"/>
      <c r="GRV29" s="824"/>
      <c r="GRW29" s="824"/>
      <c r="GRX29" s="824"/>
      <c r="GRY29" s="824"/>
      <c r="GRZ29" s="824"/>
      <c r="GSA29" s="824"/>
      <c r="GSB29" s="824"/>
      <c r="GSC29" s="824"/>
      <c r="GSD29" s="824"/>
      <c r="GSE29" s="824"/>
      <c r="GSF29" s="824"/>
      <c r="GSG29" s="824"/>
      <c r="GSH29" s="824"/>
      <c r="GSI29" s="824"/>
      <c r="GSJ29" s="824"/>
      <c r="GSK29" s="824"/>
      <c r="GSL29" s="824"/>
      <c r="GSM29" s="824"/>
      <c r="GSN29" s="824"/>
      <c r="GSO29" s="824"/>
      <c r="GSP29" s="824"/>
      <c r="GSQ29" s="824"/>
      <c r="GSR29" s="824"/>
      <c r="GSS29" s="824"/>
      <c r="GST29" s="824"/>
      <c r="GSU29" s="824"/>
      <c r="GSV29" s="824"/>
      <c r="GSW29" s="824"/>
      <c r="GSX29" s="824"/>
      <c r="GSY29" s="824"/>
      <c r="GSZ29" s="824"/>
      <c r="GTA29" s="824"/>
      <c r="GTB29" s="824"/>
      <c r="GTC29" s="824"/>
      <c r="GTD29" s="824"/>
      <c r="GTE29" s="824"/>
      <c r="GTF29" s="824"/>
      <c r="GTG29" s="824"/>
      <c r="GTH29" s="824"/>
      <c r="GTI29" s="824"/>
      <c r="GTJ29" s="824"/>
      <c r="GTK29" s="824"/>
      <c r="GTL29" s="824"/>
      <c r="GTM29" s="824"/>
      <c r="GTN29" s="824"/>
      <c r="GTO29" s="824"/>
      <c r="GTP29" s="824"/>
      <c r="GTQ29" s="824"/>
      <c r="GTR29" s="824"/>
      <c r="GTS29" s="824"/>
      <c r="GTT29" s="824"/>
      <c r="GTU29" s="824"/>
      <c r="GTV29" s="824"/>
      <c r="GTW29" s="824"/>
      <c r="GTX29" s="824"/>
      <c r="GTY29" s="824"/>
      <c r="GTZ29" s="824"/>
      <c r="GUA29" s="824"/>
      <c r="GUB29" s="824"/>
      <c r="GUC29" s="824"/>
      <c r="GUD29" s="824"/>
      <c r="GUE29" s="824"/>
      <c r="GUF29" s="824"/>
      <c r="GUG29" s="824"/>
      <c r="GUH29" s="824"/>
      <c r="GUI29" s="824"/>
      <c r="GUJ29" s="824"/>
      <c r="GUK29" s="824"/>
      <c r="GUL29" s="824"/>
      <c r="GUM29" s="824"/>
      <c r="GUN29" s="824"/>
      <c r="GUO29" s="824"/>
      <c r="GUP29" s="824"/>
      <c r="GUQ29" s="824"/>
      <c r="GUR29" s="824"/>
      <c r="GUS29" s="824"/>
      <c r="GUT29" s="824"/>
      <c r="GUU29" s="824"/>
      <c r="GUV29" s="824"/>
      <c r="GUW29" s="824"/>
      <c r="GUX29" s="824"/>
      <c r="GUY29" s="824"/>
      <c r="GUZ29" s="824"/>
      <c r="GVA29" s="824"/>
      <c r="GVB29" s="824"/>
      <c r="GVC29" s="824"/>
      <c r="GVD29" s="824"/>
      <c r="GVE29" s="824"/>
      <c r="GVF29" s="824"/>
      <c r="GVG29" s="824"/>
      <c r="GVH29" s="824"/>
      <c r="GVI29" s="824"/>
      <c r="GVJ29" s="824"/>
      <c r="GVK29" s="824"/>
      <c r="GVL29" s="824"/>
      <c r="GVM29" s="824"/>
      <c r="GVN29" s="824"/>
      <c r="GVO29" s="824"/>
      <c r="GVP29" s="824"/>
      <c r="GVQ29" s="824"/>
      <c r="GVR29" s="824"/>
      <c r="GVS29" s="824"/>
      <c r="GVT29" s="824"/>
      <c r="GVU29" s="824"/>
      <c r="GVV29" s="824"/>
      <c r="GVW29" s="824"/>
      <c r="GVX29" s="824"/>
      <c r="GVY29" s="824"/>
      <c r="GVZ29" s="824"/>
      <c r="GWA29" s="824"/>
      <c r="GWB29" s="824"/>
      <c r="GWC29" s="824"/>
      <c r="GWD29" s="824"/>
      <c r="GWE29" s="824"/>
      <c r="GWF29" s="824"/>
      <c r="GWG29" s="824"/>
      <c r="GWH29" s="824"/>
      <c r="GWI29" s="824"/>
      <c r="GWJ29" s="824"/>
      <c r="GWK29" s="824"/>
      <c r="GWL29" s="824"/>
      <c r="GWM29" s="824"/>
      <c r="GWN29" s="824"/>
      <c r="GWO29" s="824"/>
      <c r="GWP29" s="824"/>
      <c r="GWQ29" s="824"/>
      <c r="GWR29" s="824"/>
      <c r="GWS29" s="824"/>
      <c r="GWT29" s="824"/>
      <c r="GWU29" s="824"/>
      <c r="GWV29" s="824"/>
      <c r="GWW29" s="824"/>
      <c r="GWX29" s="824"/>
      <c r="GWY29" s="824"/>
      <c r="GWZ29" s="824"/>
      <c r="GXA29" s="824"/>
      <c r="GXB29" s="824"/>
      <c r="GXC29" s="824"/>
      <c r="GXD29" s="824"/>
      <c r="GXE29" s="824"/>
      <c r="GXF29" s="824"/>
      <c r="GXG29" s="824"/>
      <c r="GXH29" s="824"/>
      <c r="GXI29" s="824"/>
      <c r="GXJ29" s="824"/>
      <c r="GXK29" s="824"/>
      <c r="GXL29" s="824"/>
      <c r="GXM29" s="824"/>
      <c r="GXN29" s="824"/>
      <c r="GXO29" s="824"/>
      <c r="GXP29" s="824"/>
      <c r="GXQ29" s="824"/>
      <c r="GXR29" s="824"/>
      <c r="GXS29" s="824"/>
      <c r="GXT29" s="824"/>
      <c r="GXU29" s="824"/>
      <c r="GXV29" s="824"/>
      <c r="GXW29" s="824"/>
      <c r="GXX29" s="824"/>
      <c r="GXY29" s="824"/>
      <c r="GXZ29" s="824"/>
      <c r="GYA29" s="824"/>
      <c r="GYB29" s="824"/>
      <c r="GYC29" s="824"/>
      <c r="GYD29" s="824"/>
      <c r="GYE29" s="824"/>
      <c r="GYF29" s="824"/>
      <c r="GYG29" s="824"/>
      <c r="GYH29" s="824"/>
      <c r="GYI29" s="824"/>
      <c r="GYJ29" s="824"/>
      <c r="GYK29" s="824"/>
      <c r="GYL29" s="824"/>
      <c r="GYM29" s="824"/>
      <c r="GYN29" s="824"/>
      <c r="GYO29" s="824"/>
      <c r="GYP29" s="824"/>
      <c r="GYQ29" s="824"/>
      <c r="GYR29" s="824"/>
      <c r="GYS29" s="824"/>
      <c r="GYT29" s="824"/>
      <c r="GYU29" s="824"/>
      <c r="GYV29" s="824"/>
      <c r="GYW29" s="824"/>
      <c r="GYX29" s="824"/>
      <c r="GYY29" s="824"/>
      <c r="GYZ29" s="824"/>
      <c r="GZA29" s="824"/>
      <c r="GZB29" s="824"/>
      <c r="GZC29" s="824"/>
      <c r="GZD29" s="824"/>
      <c r="GZE29" s="824"/>
      <c r="GZF29" s="824"/>
      <c r="GZG29" s="824"/>
      <c r="GZH29" s="824"/>
      <c r="GZI29" s="824"/>
      <c r="GZJ29" s="824"/>
      <c r="GZK29" s="824"/>
      <c r="GZL29" s="824"/>
      <c r="GZM29" s="824"/>
      <c r="GZN29" s="824"/>
      <c r="GZO29" s="824"/>
      <c r="GZP29" s="824"/>
      <c r="GZQ29" s="824"/>
      <c r="GZR29" s="824"/>
      <c r="GZS29" s="824"/>
      <c r="GZT29" s="824"/>
      <c r="GZU29" s="824"/>
      <c r="GZV29" s="824"/>
      <c r="GZW29" s="824"/>
      <c r="GZX29" s="824"/>
      <c r="GZY29" s="824"/>
      <c r="GZZ29" s="824"/>
      <c r="HAA29" s="824"/>
      <c r="HAB29" s="824"/>
      <c r="HAC29" s="824"/>
      <c r="HAD29" s="824"/>
      <c r="HAE29" s="824"/>
      <c r="HAF29" s="824"/>
      <c r="HAG29" s="824"/>
      <c r="HAH29" s="824"/>
      <c r="HAI29" s="824"/>
      <c r="HAJ29" s="824"/>
      <c r="HAK29" s="824"/>
      <c r="HAL29" s="824"/>
      <c r="HAM29" s="824"/>
      <c r="HAN29" s="824"/>
      <c r="HAO29" s="824"/>
      <c r="HAP29" s="824"/>
      <c r="HAQ29" s="824"/>
      <c r="HAR29" s="824"/>
      <c r="HAS29" s="824"/>
      <c r="HAT29" s="824"/>
      <c r="HAU29" s="824"/>
      <c r="HAV29" s="824"/>
      <c r="HAW29" s="824"/>
      <c r="HAX29" s="824"/>
      <c r="HAY29" s="824"/>
      <c r="HAZ29" s="824"/>
      <c r="HBA29" s="824"/>
      <c r="HBB29" s="824"/>
      <c r="HBC29" s="824"/>
      <c r="HBD29" s="824"/>
      <c r="HBE29" s="824"/>
      <c r="HBF29" s="824"/>
      <c r="HBG29" s="824"/>
      <c r="HBH29" s="824"/>
      <c r="HBI29" s="824"/>
      <c r="HBJ29" s="824"/>
      <c r="HBK29" s="824"/>
      <c r="HBL29" s="824"/>
      <c r="HBM29" s="824"/>
      <c r="HBN29" s="824"/>
      <c r="HBO29" s="824"/>
      <c r="HBP29" s="824"/>
      <c r="HBQ29" s="824"/>
      <c r="HBR29" s="824"/>
      <c r="HBS29" s="824"/>
      <c r="HBT29" s="824"/>
      <c r="HBU29" s="824"/>
      <c r="HBV29" s="824"/>
      <c r="HBW29" s="824"/>
      <c r="HBX29" s="824"/>
      <c r="HBY29" s="824"/>
      <c r="HBZ29" s="824"/>
      <c r="HCA29" s="824"/>
      <c r="HCB29" s="824"/>
      <c r="HCC29" s="824"/>
      <c r="HCD29" s="824"/>
      <c r="HCE29" s="824"/>
      <c r="HCF29" s="824"/>
      <c r="HCG29" s="824"/>
      <c r="HCH29" s="824"/>
      <c r="HCI29" s="824"/>
      <c r="HCJ29" s="824"/>
      <c r="HCK29" s="824"/>
      <c r="HCL29" s="824"/>
      <c r="HCM29" s="824"/>
      <c r="HCN29" s="824"/>
      <c r="HCO29" s="824"/>
      <c r="HCP29" s="824"/>
      <c r="HCQ29" s="824"/>
      <c r="HCR29" s="824"/>
      <c r="HCS29" s="824"/>
      <c r="HCT29" s="824"/>
      <c r="HCU29" s="824"/>
      <c r="HCV29" s="824"/>
      <c r="HCW29" s="824"/>
      <c r="HCX29" s="824"/>
      <c r="HCY29" s="824"/>
      <c r="HCZ29" s="824"/>
      <c r="HDA29" s="824"/>
      <c r="HDB29" s="824"/>
      <c r="HDC29" s="824"/>
      <c r="HDD29" s="824"/>
      <c r="HDE29" s="824"/>
      <c r="HDF29" s="824"/>
      <c r="HDG29" s="824"/>
      <c r="HDH29" s="824"/>
      <c r="HDI29" s="824"/>
      <c r="HDJ29" s="824"/>
      <c r="HDK29" s="824"/>
      <c r="HDL29" s="824"/>
      <c r="HDM29" s="824"/>
      <c r="HDN29" s="824"/>
      <c r="HDO29" s="824"/>
      <c r="HDP29" s="824"/>
      <c r="HDQ29" s="824"/>
      <c r="HDR29" s="824"/>
      <c r="HDS29" s="824"/>
      <c r="HDT29" s="824"/>
      <c r="HDU29" s="824"/>
      <c r="HDV29" s="824"/>
      <c r="HDW29" s="824"/>
      <c r="HDX29" s="824"/>
      <c r="HDY29" s="824"/>
      <c r="HDZ29" s="824"/>
      <c r="HEA29" s="824"/>
      <c r="HEB29" s="824"/>
      <c r="HEC29" s="824"/>
      <c r="HED29" s="824"/>
      <c r="HEE29" s="824"/>
      <c r="HEF29" s="824"/>
      <c r="HEG29" s="824"/>
      <c r="HEH29" s="824"/>
      <c r="HEI29" s="824"/>
      <c r="HEJ29" s="824"/>
      <c r="HEK29" s="824"/>
      <c r="HEL29" s="824"/>
      <c r="HEM29" s="824"/>
      <c r="HEN29" s="824"/>
      <c r="HEO29" s="824"/>
      <c r="HEP29" s="824"/>
      <c r="HEQ29" s="824"/>
      <c r="HER29" s="824"/>
      <c r="HES29" s="824"/>
      <c r="HET29" s="824"/>
      <c r="HEU29" s="824"/>
      <c r="HEV29" s="824"/>
      <c r="HEW29" s="824"/>
      <c r="HEX29" s="824"/>
      <c r="HEY29" s="824"/>
      <c r="HEZ29" s="824"/>
      <c r="HFA29" s="824"/>
      <c r="HFB29" s="824"/>
      <c r="HFC29" s="824"/>
      <c r="HFD29" s="824"/>
      <c r="HFE29" s="824"/>
      <c r="HFF29" s="824"/>
      <c r="HFG29" s="824"/>
      <c r="HFH29" s="824"/>
      <c r="HFI29" s="824"/>
      <c r="HFJ29" s="824"/>
      <c r="HFK29" s="824"/>
      <c r="HFL29" s="824"/>
      <c r="HFM29" s="824"/>
      <c r="HFN29" s="824"/>
      <c r="HFO29" s="824"/>
      <c r="HFP29" s="824"/>
      <c r="HFQ29" s="824"/>
      <c r="HFR29" s="824"/>
      <c r="HFS29" s="824"/>
      <c r="HFT29" s="824"/>
      <c r="HFU29" s="824"/>
      <c r="HFV29" s="824"/>
      <c r="HFW29" s="824"/>
      <c r="HFX29" s="824"/>
      <c r="HFY29" s="824"/>
      <c r="HFZ29" s="824"/>
      <c r="HGA29" s="824"/>
      <c r="HGB29" s="824"/>
      <c r="HGC29" s="824"/>
      <c r="HGD29" s="824"/>
      <c r="HGE29" s="824"/>
      <c r="HGF29" s="824"/>
      <c r="HGG29" s="824"/>
      <c r="HGH29" s="824"/>
      <c r="HGI29" s="824"/>
      <c r="HGJ29" s="824"/>
      <c r="HGK29" s="824"/>
      <c r="HGL29" s="824"/>
      <c r="HGM29" s="824"/>
      <c r="HGN29" s="824"/>
      <c r="HGO29" s="824"/>
      <c r="HGP29" s="824"/>
      <c r="HGQ29" s="824"/>
      <c r="HGR29" s="824"/>
      <c r="HGS29" s="824"/>
      <c r="HGT29" s="824"/>
      <c r="HGU29" s="824"/>
      <c r="HGV29" s="824"/>
      <c r="HGW29" s="824"/>
      <c r="HGX29" s="824"/>
      <c r="HGY29" s="824"/>
      <c r="HGZ29" s="824"/>
      <c r="HHA29" s="824"/>
      <c r="HHB29" s="824"/>
      <c r="HHC29" s="824"/>
      <c r="HHD29" s="824"/>
      <c r="HHE29" s="824"/>
      <c r="HHF29" s="824"/>
      <c r="HHG29" s="824"/>
      <c r="HHH29" s="824"/>
      <c r="HHI29" s="824"/>
      <c r="HHJ29" s="824"/>
      <c r="HHK29" s="824"/>
      <c r="HHL29" s="824"/>
      <c r="HHM29" s="824"/>
      <c r="HHN29" s="824"/>
      <c r="HHO29" s="824"/>
      <c r="HHP29" s="824"/>
      <c r="HHQ29" s="824"/>
      <c r="HHR29" s="824"/>
      <c r="HHS29" s="824"/>
      <c r="HHT29" s="824"/>
      <c r="HHU29" s="824"/>
      <c r="HHV29" s="824"/>
      <c r="HHW29" s="824"/>
      <c r="HHX29" s="824"/>
      <c r="HHY29" s="824"/>
      <c r="HHZ29" s="824"/>
      <c r="HIA29" s="824"/>
      <c r="HIB29" s="824"/>
      <c r="HIC29" s="824"/>
      <c r="HID29" s="824"/>
      <c r="HIE29" s="824"/>
      <c r="HIF29" s="824"/>
      <c r="HIG29" s="824"/>
      <c r="HIH29" s="824"/>
      <c r="HII29" s="824"/>
      <c r="HIJ29" s="824"/>
      <c r="HIK29" s="824"/>
      <c r="HIL29" s="824"/>
      <c r="HIM29" s="824"/>
      <c r="HIN29" s="824"/>
      <c r="HIO29" s="824"/>
      <c r="HIP29" s="824"/>
      <c r="HIQ29" s="824"/>
      <c r="HIR29" s="824"/>
      <c r="HIS29" s="824"/>
      <c r="HIT29" s="824"/>
      <c r="HIU29" s="824"/>
      <c r="HIV29" s="824"/>
      <c r="HIW29" s="824"/>
      <c r="HIX29" s="824"/>
      <c r="HIY29" s="824"/>
      <c r="HIZ29" s="824"/>
      <c r="HJA29" s="824"/>
      <c r="HJB29" s="824"/>
      <c r="HJC29" s="824"/>
      <c r="HJD29" s="824"/>
      <c r="HJE29" s="824"/>
      <c r="HJF29" s="824"/>
      <c r="HJG29" s="824"/>
      <c r="HJH29" s="824"/>
      <c r="HJI29" s="824"/>
      <c r="HJJ29" s="824"/>
      <c r="HJK29" s="824"/>
      <c r="HJL29" s="824"/>
      <c r="HJM29" s="824"/>
      <c r="HJN29" s="824"/>
      <c r="HJO29" s="824"/>
      <c r="HJP29" s="824"/>
      <c r="HJQ29" s="824"/>
      <c r="HJR29" s="824"/>
      <c r="HJS29" s="824"/>
      <c r="HJT29" s="824"/>
      <c r="HJU29" s="824"/>
      <c r="HJV29" s="824"/>
      <c r="HJW29" s="824"/>
      <c r="HJX29" s="824"/>
      <c r="HJY29" s="824"/>
      <c r="HJZ29" s="824"/>
      <c r="HKA29" s="824"/>
      <c r="HKB29" s="824"/>
      <c r="HKC29" s="824"/>
      <c r="HKD29" s="824"/>
      <c r="HKE29" s="824"/>
      <c r="HKF29" s="824"/>
      <c r="HKG29" s="824"/>
      <c r="HKH29" s="824"/>
      <c r="HKI29" s="824"/>
      <c r="HKJ29" s="824"/>
      <c r="HKK29" s="824"/>
      <c r="HKL29" s="824"/>
      <c r="HKM29" s="824"/>
      <c r="HKN29" s="824"/>
      <c r="HKO29" s="824"/>
      <c r="HKP29" s="824"/>
      <c r="HKQ29" s="824"/>
      <c r="HKR29" s="824"/>
      <c r="HKS29" s="824"/>
      <c r="HKT29" s="824"/>
      <c r="HKU29" s="824"/>
      <c r="HKV29" s="824"/>
      <c r="HKW29" s="824"/>
      <c r="HKX29" s="824"/>
      <c r="HKY29" s="824"/>
      <c r="HKZ29" s="824"/>
      <c r="HLA29" s="824"/>
      <c r="HLB29" s="824"/>
      <c r="HLC29" s="824"/>
      <c r="HLD29" s="824"/>
      <c r="HLE29" s="824"/>
      <c r="HLF29" s="824"/>
      <c r="HLG29" s="824"/>
      <c r="HLH29" s="824"/>
      <c r="HLI29" s="824"/>
      <c r="HLJ29" s="824"/>
      <c r="HLK29" s="824"/>
      <c r="HLL29" s="824"/>
      <c r="HLM29" s="824"/>
      <c r="HLN29" s="824"/>
      <c r="HLO29" s="824"/>
      <c r="HLP29" s="824"/>
      <c r="HLQ29" s="824"/>
      <c r="HLR29" s="824"/>
      <c r="HLS29" s="824"/>
      <c r="HLT29" s="824"/>
      <c r="HLU29" s="824"/>
      <c r="HLV29" s="824"/>
      <c r="HLW29" s="824"/>
      <c r="HLX29" s="824"/>
      <c r="HLY29" s="824"/>
      <c r="HLZ29" s="824"/>
      <c r="HMA29" s="824"/>
      <c r="HMB29" s="824"/>
      <c r="HMC29" s="824"/>
      <c r="HMD29" s="824"/>
      <c r="HME29" s="824"/>
      <c r="HMF29" s="824"/>
      <c r="HMG29" s="824"/>
      <c r="HMH29" s="824"/>
      <c r="HMI29" s="824"/>
      <c r="HMJ29" s="824"/>
      <c r="HMK29" s="824"/>
      <c r="HML29" s="824"/>
      <c r="HMM29" s="824"/>
      <c r="HMN29" s="824"/>
      <c r="HMO29" s="824"/>
      <c r="HMP29" s="824"/>
      <c r="HMQ29" s="824"/>
      <c r="HMR29" s="824"/>
      <c r="HMS29" s="824"/>
      <c r="HMT29" s="824"/>
      <c r="HMU29" s="824"/>
      <c r="HMV29" s="824"/>
      <c r="HMW29" s="824"/>
      <c r="HMX29" s="824"/>
      <c r="HMY29" s="824"/>
      <c r="HMZ29" s="824"/>
      <c r="HNA29" s="824"/>
      <c r="HNB29" s="824"/>
      <c r="HNC29" s="824"/>
      <c r="HND29" s="824"/>
      <c r="HNE29" s="824"/>
      <c r="HNF29" s="824"/>
      <c r="HNG29" s="824"/>
      <c r="HNH29" s="824"/>
      <c r="HNI29" s="824"/>
      <c r="HNJ29" s="824"/>
      <c r="HNK29" s="824"/>
      <c r="HNL29" s="824"/>
      <c r="HNM29" s="824"/>
      <c r="HNN29" s="824"/>
      <c r="HNO29" s="824"/>
      <c r="HNP29" s="824"/>
      <c r="HNQ29" s="824"/>
      <c r="HNR29" s="824"/>
      <c r="HNS29" s="824"/>
      <c r="HNT29" s="824"/>
      <c r="HNU29" s="824"/>
      <c r="HNV29" s="824"/>
      <c r="HNW29" s="824"/>
      <c r="HNX29" s="824"/>
      <c r="HNY29" s="824"/>
      <c r="HNZ29" s="824"/>
      <c r="HOA29" s="824"/>
      <c r="HOB29" s="824"/>
      <c r="HOC29" s="824"/>
      <c r="HOD29" s="824"/>
      <c r="HOE29" s="824"/>
      <c r="HOF29" s="824"/>
      <c r="HOG29" s="824"/>
      <c r="HOH29" s="824"/>
      <c r="HOI29" s="824"/>
      <c r="HOJ29" s="824"/>
      <c r="HOK29" s="824"/>
      <c r="HOL29" s="824"/>
      <c r="HOM29" s="824"/>
      <c r="HON29" s="824"/>
      <c r="HOO29" s="824"/>
      <c r="HOP29" s="824"/>
      <c r="HOQ29" s="824"/>
      <c r="HOR29" s="824"/>
      <c r="HOS29" s="824"/>
      <c r="HOT29" s="824"/>
      <c r="HOU29" s="824"/>
      <c r="HOV29" s="824"/>
      <c r="HOW29" s="824"/>
      <c r="HOX29" s="824"/>
      <c r="HOY29" s="824"/>
      <c r="HOZ29" s="824"/>
      <c r="HPA29" s="824"/>
      <c r="HPB29" s="824"/>
      <c r="HPC29" s="824"/>
      <c r="HPD29" s="824"/>
      <c r="HPE29" s="824"/>
      <c r="HPF29" s="824"/>
      <c r="HPG29" s="824"/>
      <c r="HPH29" s="824"/>
      <c r="HPI29" s="824"/>
      <c r="HPJ29" s="824"/>
      <c r="HPK29" s="824"/>
      <c r="HPL29" s="824"/>
      <c r="HPM29" s="824"/>
      <c r="HPN29" s="824"/>
      <c r="HPO29" s="824"/>
      <c r="HPP29" s="824"/>
      <c r="HPQ29" s="824"/>
      <c r="HPR29" s="824"/>
      <c r="HPS29" s="824"/>
      <c r="HPT29" s="824"/>
      <c r="HPU29" s="824"/>
      <c r="HPV29" s="824"/>
      <c r="HPW29" s="824"/>
      <c r="HPX29" s="824"/>
      <c r="HPY29" s="824"/>
      <c r="HPZ29" s="824"/>
      <c r="HQA29" s="824"/>
      <c r="HQB29" s="824"/>
      <c r="HQC29" s="824"/>
      <c r="HQD29" s="824"/>
      <c r="HQE29" s="824"/>
      <c r="HQF29" s="824"/>
      <c r="HQG29" s="824"/>
      <c r="HQH29" s="824"/>
      <c r="HQI29" s="824"/>
      <c r="HQJ29" s="824"/>
      <c r="HQK29" s="824"/>
      <c r="HQL29" s="824"/>
      <c r="HQM29" s="824"/>
      <c r="HQN29" s="824"/>
      <c r="HQO29" s="824"/>
      <c r="HQP29" s="824"/>
      <c r="HQQ29" s="824"/>
      <c r="HQR29" s="824"/>
      <c r="HQS29" s="824"/>
      <c r="HQT29" s="824"/>
      <c r="HQU29" s="824"/>
      <c r="HQV29" s="824"/>
      <c r="HQW29" s="824"/>
      <c r="HQX29" s="824"/>
      <c r="HQY29" s="824"/>
      <c r="HQZ29" s="824"/>
      <c r="HRA29" s="824"/>
      <c r="HRB29" s="824"/>
      <c r="HRC29" s="824"/>
      <c r="HRD29" s="824"/>
      <c r="HRE29" s="824"/>
      <c r="HRF29" s="824"/>
      <c r="HRG29" s="824"/>
      <c r="HRH29" s="824"/>
      <c r="HRI29" s="824"/>
      <c r="HRJ29" s="824"/>
      <c r="HRK29" s="824"/>
      <c r="HRL29" s="824"/>
      <c r="HRM29" s="824"/>
      <c r="HRN29" s="824"/>
      <c r="HRO29" s="824"/>
      <c r="HRP29" s="824"/>
      <c r="HRQ29" s="824"/>
      <c r="HRR29" s="824"/>
      <c r="HRS29" s="824"/>
      <c r="HRT29" s="824"/>
      <c r="HRU29" s="824"/>
      <c r="HRV29" s="824"/>
      <c r="HRW29" s="824"/>
      <c r="HRX29" s="824"/>
      <c r="HRY29" s="824"/>
      <c r="HRZ29" s="824"/>
      <c r="HSA29" s="824"/>
      <c r="HSB29" s="824"/>
      <c r="HSC29" s="824"/>
      <c r="HSD29" s="824"/>
      <c r="HSE29" s="824"/>
      <c r="HSF29" s="824"/>
      <c r="HSG29" s="824"/>
      <c r="HSH29" s="824"/>
      <c r="HSI29" s="824"/>
      <c r="HSJ29" s="824"/>
      <c r="HSK29" s="824"/>
      <c r="HSL29" s="824"/>
      <c r="HSM29" s="824"/>
      <c r="HSN29" s="824"/>
      <c r="HSO29" s="824"/>
      <c r="HSP29" s="824"/>
      <c r="HSQ29" s="824"/>
      <c r="HSR29" s="824"/>
      <c r="HSS29" s="824"/>
      <c r="HST29" s="824"/>
      <c r="HSU29" s="824"/>
      <c r="HSV29" s="824"/>
      <c r="HSW29" s="824"/>
      <c r="HSX29" s="824"/>
      <c r="HSY29" s="824"/>
      <c r="HSZ29" s="824"/>
      <c r="HTA29" s="824"/>
      <c r="HTB29" s="824"/>
      <c r="HTC29" s="824"/>
      <c r="HTD29" s="824"/>
      <c r="HTE29" s="824"/>
      <c r="HTF29" s="824"/>
      <c r="HTG29" s="824"/>
      <c r="HTH29" s="824"/>
      <c r="HTI29" s="824"/>
      <c r="HTJ29" s="824"/>
      <c r="HTK29" s="824"/>
      <c r="HTL29" s="824"/>
      <c r="HTM29" s="824"/>
      <c r="HTN29" s="824"/>
      <c r="HTO29" s="824"/>
      <c r="HTP29" s="824"/>
      <c r="HTQ29" s="824"/>
      <c r="HTR29" s="824"/>
      <c r="HTS29" s="824"/>
      <c r="HTT29" s="824"/>
      <c r="HTU29" s="824"/>
      <c r="HTV29" s="824"/>
      <c r="HTW29" s="824"/>
      <c r="HTX29" s="824"/>
      <c r="HTY29" s="824"/>
      <c r="HTZ29" s="824"/>
      <c r="HUA29" s="824"/>
      <c r="HUB29" s="824"/>
      <c r="HUC29" s="824"/>
      <c r="HUD29" s="824"/>
      <c r="HUE29" s="824"/>
      <c r="HUF29" s="824"/>
      <c r="HUG29" s="824"/>
      <c r="HUH29" s="824"/>
      <c r="HUI29" s="824"/>
      <c r="HUJ29" s="824"/>
      <c r="HUK29" s="824"/>
      <c r="HUL29" s="824"/>
      <c r="HUM29" s="824"/>
      <c r="HUN29" s="824"/>
      <c r="HUO29" s="824"/>
      <c r="HUP29" s="824"/>
      <c r="HUQ29" s="824"/>
      <c r="HUR29" s="824"/>
      <c r="HUS29" s="824"/>
      <c r="HUT29" s="824"/>
      <c r="HUU29" s="824"/>
      <c r="HUV29" s="824"/>
      <c r="HUW29" s="824"/>
      <c r="HUX29" s="824"/>
      <c r="HUY29" s="824"/>
      <c r="HUZ29" s="824"/>
      <c r="HVA29" s="824"/>
      <c r="HVB29" s="824"/>
      <c r="HVC29" s="824"/>
      <c r="HVD29" s="824"/>
      <c r="HVE29" s="824"/>
      <c r="HVF29" s="824"/>
      <c r="HVG29" s="824"/>
      <c r="HVH29" s="824"/>
      <c r="HVI29" s="824"/>
      <c r="HVJ29" s="824"/>
      <c r="HVK29" s="824"/>
      <c r="HVL29" s="824"/>
      <c r="HVM29" s="824"/>
      <c r="HVN29" s="824"/>
      <c r="HVO29" s="824"/>
      <c r="HVP29" s="824"/>
      <c r="HVQ29" s="824"/>
      <c r="HVR29" s="824"/>
      <c r="HVS29" s="824"/>
      <c r="HVT29" s="824"/>
      <c r="HVU29" s="824"/>
      <c r="HVV29" s="824"/>
      <c r="HVW29" s="824"/>
      <c r="HVX29" s="824"/>
      <c r="HVY29" s="824"/>
      <c r="HVZ29" s="824"/>
      <c r="HWA29" s="824"/>
      <c r="HWB29" s="824"/>
      <c r="HWC29" s="824"/>
      <c r="HWD29" s="824"/>
      <c r="HWE29" s="824"/>
      <c r="HWF29" s="824"/>
      <c r="HWG29" s="824"/>
      <c r="HWH29" s="824"/>
      <c r="HWI29" s="824"/>
      <c r="HWJ29" s="824"/>
      <c r="HWK29" s="824"/>
      <c r="HWL29" s="824"/>
      <c r="HWM29" s="824"/>
      <c r="HWN29" s="824"/>
      <c r="HWO29" s="824"/>
      <c r="HWP29" s="824"/>
      <c r="HWQ29" s="824"/>
      <c r="HWR29" s="824"/>
      <c r="HWS29" s="824"/>
      <c r="HWT29" s="824"/>
      <c r="HWU29" s="824"/>
      <c r="HWV29" s="824"/>
      <c r="HWW29" s="824"/>
      <c r="HWX29" s="824"/>
      <c r="HWY29" s="824"/>
      <c r="HWZ29" s="824"/>
      <c r="HXA29" s="824"/>
      <c r="HXB29" s="824"/>
      <c r="HXC29" s="824"/>
      <c r="HXD29" s="824"/>
      <c r="HXE29" s="824"/>
      <c r="HXF29" s="824"/>
      <c r="HXG29" s="824"/>
      <c r="HXH29" s="824"/>
      <c r="HXI29" s="824"/>
      <c r="HXJ29" s="824"/>
      <c r="HXK29" s="824"/>
      <c r="HXL29" s="824"/>
      <c r="HXM29" s="824"/>
      <c r="HXN29" s="824"/>
      <c r="HXO29" s="824"/>
      <c r="HXP29" s="824"/>
      <c r="HXQ29" s="824"/>
      <c r="HXR29" s="824"/>
      <c r="HXS29" s="824"/>
      <c r="HXT29" s="824"/>
      <c r="HXU29" s="824"/>
      <c r="HXV29" s="824"/>
      <c r="HXW29" s="824"/>
      <c r="HXX29" s="824"/>
      <c r="HXY29" s="824"/>
      <c r="HXZ29" s="824"/>
      <c r="HYA29" s="824"/>
      <c r="HYB29" s="824"/>
      <c r="HYC29" s="824"/>
      <c r="HYD29" s="824"/>
      <c r="HYE29" s="824"/>
      <c r="HYF29" s="824"/>
      <c r="HYG29" s="824"/>
      <c r="HYH29" s="824"/>
      <c r="HYI29" s="824"/>
      <c r="HYJ29" s="824"/>
      <c r="HYK29" s="824"/>
      <c r="HYL29" s="824"/>
      <c r="HYM29" s="824"/>
      <c r="HYN29" s="824"/>
      <c r="HYO29" s="824"/>
      <c r="HYP29" s="824"/>
      <c r="HYQ29" s="824"/>
      <c r="HYR29" s="824"/>
      <c r="HYS29" s="824"/>
      <c r="HYT29" s="824"/>
      <c r="HYU29" s="824"/>
      <c r="HYV29" s="824"/>
      <c r="HYW29" s="824"/>
      <c r="HYX29" s="824"/>
      <c r="HYY29" s="824"/>
      <c r="HYZ29" s="824"/>
      <c r="HZA29" s="824"/>
      <c r="HZB29" s="824"/>
      <c r="HZC29" s="824"/>
      <c r="HZD29" s="824"/>
      <c r="HZE29" s="824"/>
      <c r="HZF29" s="824"/>
      <c r="HZG29" s="824"/>
      <c r="HZH29" s="824"/>
      <c r="HZI29" s="824"/>
      <c r="HZJ29" s="824"/>
      <c r="HZK29" s="824"/>
      <c r="HZL29" s="824"/>
      <c r="HZM29" s="824"/>
      <c r="HZN29" s="824"/>
      <c r="HZO29" s="824"/>
      <c r="HZP29" s="824"/>
      <c r="HZQ29" s="824"/>
      <c r="HZR29" s="824"/>
      <c r="HZS29" s="824"/>
      <c r="HZT29" s="824"/>
      <c r="HZU29" s="824"/>
      <c r="HZV29" s="824"/>
      <c r="HZW29" s="824"/>
      <c r="HZX29" s="824"/>
      <c r="HZY29" s="824"/>
      <c r="HZZ29" s="824"/>
      <c r="IAA29" s="824"/>
      <c r="IAB29" s="824"/>
      <c r="IAC29" s="824"/>
      <c r="IAD29" s="824"/>
      <c r="IAE29" s="824"/>
      <c r="IAF29" s="824"/>
      <c r="IAG29" s="824"/>
      <c r="IAH29" s="824"/>
      <c r="IAI29" s="824"/>
      <c r="IAJ29" s="824"/>
      <c r="IAK29" s="824"/>
      <c r="IAL29" s="824"/>
      <c r="IAM29" s="824"/>
      <c r="IAN29" s="824"/>
      <c r="IAO29" s="824"/>
      <c r="IAP29" s="824"/>
      <c r="IAQ29" s="824"/>
      <c r="IAR29" s="824"/>
      <c r="IAS29" s="824"/>
      <c r="IAT29" s="824"/>
      <c r="IAU29" s="824"/>
      <c r="IAV29" s="824"/>
      <c r="IAW29" s="824"/>
      <c r="IAX29" s="824"/>
      <c r="IAY29" s="824"/>
      <c r="IAZ29" s="824"/>
      <c r="IBA29" s="824"/>
      <c r="IBB29" s="824"/>
      <c r="IBC29" s="824"/>
      <c r="IBD29" s="824"/>
      <c r="IBE29" s="824"/>
      <c r="IBF29" s="824"/>
      <c r="IBG29" s="824"/>
      <c r="IBH29" s="824"/>
      <c r="IBI29" s="824"/>
      <c r="IBJ29" s="824"/>
      <c r="IBK29" s="824"/>
      <c r="IBL29" s="824"/>
      <c r="IBM29" s="824"/>
      <c r="IBN29" s="824"/>
      <c r="IBO29" s="824"/>
      <c r="IBP29" s="824"/>
      <c r="IBQ29" s="824"/>
      <c r="IBR29" s="824"/>
      <c r="IBS29" s="824"/>
      <c r="IBT29" s="824"/>
      <c r="IBU29" s="824"/>
      <c r="IBV29" s="824"/>
      <c r="IBW29" s="824"/>
      <c r="IBX29" s="824"/>
      <c r="IBY29" s="824"/>
      <c r="IBZ29" s="824"/>
      <c r="ICA29" s="824"/>
      <c r="ICB29" s="824"/>
      <c r="ICC29" s="824"/>
      <c r="ICD29" s="824"/>
      <c r="ICE29" s="824"/>
      <c r="ICF29" s="824"/>
      <c r="ICG29" s="824"/>
      <c r="ICH29" s="824"/>
      <c r="ICI29" s="824"/>
      <c r="ICJ29" s="824"/>
      <c r="ICK29" s="824"/>
      <c r="ICL29" s="824"/>
      <c r="ICM29" s="824"/>
      <c r="ICN29" s="824"/>
      <c r="ICO29" s="824"/>
      <c r="ICP29" s="824"/>
      <c r="ICQ29" s="824"/>
      <c r="ICR29" s="824"/>
      <c r="ICS29" s="824"/>
      <c r="ICT29" s="824"/>
      <c r="ICU29" s="824"/>
      <c r="ICV29" s="824"/>
      <c r="ICW29" s="824"/>
      <c r="ICX29" s="824"/>
      <c r="ICY29" s="824"/>
      <c r="ICZ29" s="824"/>
      <c r="IDA29" s="824"/>
      <c r="IDB29" s="824"/>
      <c r="IDC29" s="824"/>
      <c r="IDD29" s="824"/>
      <c r="IDE29" s="824"/>
      <c r="IDF29" s="824"/>
      <c r="IDG29" s="824"/>
      <c r="IDH29" s="824"/>
      <c r="IDI29" s="824"/>
      <c r="IDJ29" s="824"/>
      <c r="IDK29" s="824"/>
      <c r="IDL29" s="824"/>
      <c r="IDM29" s="824"/>
      <c r="IDN29" s="824"/>
      <c r="IDO29" s="824"/>
      <c r="IDP29" s="824"/>
      <c r="IDQ29" s="824"/>
      <c r="IDR29" s="824"/>
      <c r="IDS29" s="824"/>
      <c r="IDT29" s="824"/>
      <c r="IDU29" s="824"/>
      <c r="IDV29" s="824"/>
      <c r="IDW29" s="824"/>
      <c r="IDX29" s="824"/>
      <c r="IDY29" s="824"/>
      <c r="IDZ29" s="824"/>
      <c r="IEA29" s="824"/>
      <c r="IEB29" s="824"/>
      <c r="IEC29" s="824"/>
      <c r="IED29" s="824"/>
      <c r="IEE29" s="824"/>
      <c r="IEF29" s="824"/>
      <c r="IEG29" s="824"/>
      <c r="IEH29" s="824"/>
      <c r="IEI29" s="824"/>
      <c r="IEJ29" s="824"/>
      <c r="IEK29" s="824"/>
      <c r="IEL29" s="824"/>
      <c r="IEM29" s="824"/>
      <c r="IEN29" s="824"/>
      <c r="IEO29" s="824"/>
      <c r="IEP29" s="824"/>
      <c r="IEQ29" s="824"/>
      <c r="IER29" s="824"/>
      <c r="IES29" s="824"/>
      <c r="IET29" s="824"/>
      <c r="IEU29" s="824"/>
      <c r="IEV29" s="824"/>
      <c r="IEW29" s="824"/>
      <c r="IEX29" s="824"/>
      <c r="IEY29" s="824"/>
      <c r="IEZ29" s="824"/>
      <c r="IFA29" s="824"/>
      <c r="IFB29" s="824"/>
      <c r="IFC29" s="824"/>
      <c r="IFD29" s="824"/>
      <c r="IFE29" s="824"/>
      <c r="IFF29" s="824"/>
      <c r="IFG29" s="824"/>
      <c r="IFH29" s="824"/>
      <c r="IFI29" s="824"/>
      <c r="IFJ29" s="824"/>
      <c r="IFK29" s="824"/>
      <c r="IFL29" s="824"/>
      <c r="IFM29" s="824"/>
      <c r="IFN29" s="824"/>
      <c r="IFO29" s="824"/>
      <c r="IFP29" s="824"/>
      <c r="IFQ29" s="824"/>
      <c r="IFR29" s="824"/>
      <c r="IFS29" s="824"/>
      <c r="IFT29" s="824"/>
      <c r="IFU29" s="824"/>
      <c r="IFV29" s="824"/>
      <c r="IFW29" s="824"/>
      <c r="IFX29" s="824"/>
      <c r="IFY29" s="824"/>
      <c r="IFZ29" s="824"/>
      <c r="IGA29" s="824"/>
      <c r="IGB29" s="824"/>
      <c r="IGC29" s="824"/>
      <c r="IGD29" s="824"/>
      <c r="IGE29" s="824"/>
      <c r="IGF29" s="824"/>
      <c r="IGG29" s="824"/>
      <c r="IGH29" s="824"/>
      <c r="IGI29" s="824"/>
      <c r="IGJ29" s="824"/>
      <c r="IGK29" s="824"/>
      <c r="IGL29" s="824"/>
      <c r="IGM29" s="824"/>
      <c r="IGN29" s="824"/>
      <c r="IGO29" s="824"/>
      <c r="IGP29" s="824"/>
      <c r="IGQ29" s="824"/>
      <c r="IGR29" s="824"/>
      <c r="IGS29" s="824"/>
      <c r="IGT29" s="824"/>
      <c r="IGU29" s="824"/>
      <c r="IGV29" s="824"/>
      <c r="IGW29" s="824"/>
      <c r="IGX29" s="824"/>
      <c r="IGY29" s="824"/>
      <c r="IGZ29" s="824"/>
      <c r="IHA29" s="824"/>
      <c r="IHB29" s="824"/>
      <c r="IHC29" s="824"/>
      <c r="IHD29" s="824"/>
      <c r="IHE29" s="824"/>
      <c r="IHF29" s="824"/>
      <c r="IHG29" s="824"/>
      <c r="IHH29" s="824"/>
      <c r="IHI29" s="824"/>
      <c r="IHJ29" s="824"/>
      <c r="IHK29" s="824"/>
      <c r="IHL29" s="824"/>
      <c r="IHM29" s="824"/>
      <c r="IHN29" s="824"/>
      <c r="IHO29" s="824"/>
      <c r="IHP29" s="824"/>
      <c r="IHQ29" s="824"/>
      <c r="IHR29" s="824"/>
      <c r="IHS29" s="824"/>
      <c r="IHT29" s="824"/>
      <c r="IHU29" s="824"/>
      <c r="IHV29" s="824"/>
      <c r="IHW29" s="824"/>
      <c r="IHX29" s="824"/>
      <c r="IHY29" s="824"/>
      <c r="IHZ29" s="824"/>
      <c r="IIA29" s="824"/>
      <c r="IIB29" s="824"/>
      <c r="IIC29" s="824"/>
      <c r="IID29" s="824"/>
      <c r="IIE29" s="824"/>
      <c r="IIF29" s="824"/>
      <c r="IIG29" s="824"/>
      <c r="IIH29" s="824"/>
      <c r="III29" s="824"/>
      <c r="IIJ29" s="824"/>
      <c r="IIK29" s="824"/>
      <c r="IIL29" s="824"/>
      <c r="IIM29" s="824"/>
      <c r="IIN29" s="824"/>
      <c r="IIO29" s="824"/>
      <c r="IIP29" s="824"/>
      <c r="IIQ29" s="824"/>
      <c r="IIR29" s="824"/>
      <c r="IIS29" s="824"/>
      <c r="IIT29" s="824"/>
      <c r="IIU29" s="824"/>
      <c r="IIV29" s="824"/>
      <c r="IIW29" s="824"/>
      <c r="IIX29" s="824"/>
      <c r="IIY29" s="824"/>
      <c r="IIZ29" s="824"/>
      <c r="IJA29" s="824"/>
      <c r="IJB29" s="824"/>
      <c r="IJC29" s="824"/>
      <c r="IJD29" s="824"/>
      <c r="IJE29" s="824"/>
      <c r="IJF29" s="824"/>
      <c r="IJG29" s="824"/>
      <c r="IJH29" s="824"/>
      <c r="IJI29" s="824"/>
      <c r="IJJ29" s="824"/>
      <c r="IJK29" s="824"/>
      <c r="IJL29" s="824"/>
      <c r="IJM29" s="824"/>
      <c r="IJN29" s="824"/>
      <c r="IJO29" s="824"/>
      <c r="IJP29" s="824"/>
      <c r="IJQ29" s="824"/>
      <c r="IJR29" s="824"/>
      <c r="IJS29" s="824"/>
      <c r="IJT29" s="824"/>
      <c r="IJU29" s="824"/>
      <c r="IJV29" s="824"/>
      <c r="IJW29" s="824"/>
      <c r="IJX29" s="824"/>
      <c r="IJY29" s="824"/>
      <c r="IJZ29" s="824"/>
      <c r="IKA29" s="824"/>
      <c r="IKB29" s="824"/>
      <c r="IKC29" s="824"/>
      <c r="IKD29" s="824"/>
      <c r="IKE29" s="824"/>
      <c r="IKF29" s="824"/>
      <c r="IKG29" s="824"/>
      <c r="IKH29" s="824"/>
      <c r="IKI29" s="824"/>
      <c r="IKJ29" s="824"/>
      <c r="IKK29" s="824"/>
      <c r="IKL29" s="824"/>
      <c r="IKM29" s="824"/>
      <c r="IKN29" s="824"/>
      <c r="IKO29" s="824"/>
      <c r="IKP29" s="824"/>
      <c r="IKQ29" s="824"/>
      <c r="IKR29" s="824"/>
      <c r="IKS29" s="824"/>
      <c r="IKT29" s="824"/>
      <c r="IKU29" s="824"/>
      <c r="IKV29" s="824"/>
      <c r="IKW29" s="824"/>
      <c r="IKX29" s="824"/>
      <c r="IKY29" s="824"/>
      <c r="IKZ29" s="824"/>
      <c r="ILA29" s="824"/>
      <c r="ILB29" s="824"/>
      <c r="ILC29" s="824"/>
      <c r="ILD29" s="824"/>
      <c r="ILE29" s="824"/>
      <c r="ILF29" s="824"/>
      <c r="ILG29" s="824"/>
      <c r="ILH29" s="824"/>
      <c r="ILI29" s="824"/>
      <c r="ILJ29" s="824"/>
      <c r="ILK29" s="824"/>
      <c r="ILL29" s="824"/>
      <c r="ILM29" s="824"/>
      <c r="ILN29" s="824"/>
      <c r="ILO29" s="824"/>
      <c r="ILP29" s="824"/>
      <c r="ILQ29" s="824"/>
      <c r="ILR29" s="824"/>
      <c r="ILS29" s="824"/>
      <c r="ILT29" s="824"/>
      <c r="ILU29" s="824"/>
      <c r="ILV29" s="824"/>
      <c r="ILW29" s="824"/>
      <c r="ILX29" s="824"/>
      <c r="ILY29" s="824"/>
      <c r="ILZ29" s="824"/>
      <c r="IMA29" s="824"/>
      <c r="IMB29" s="824"/>
      <c r="IMC29" s="824"/>
      <c r="IMD29" s="824"/>
      <c r="IME29" s="824"/>
      <c r="IMF29" s="824"/>
      <c r="IMG29" s="824"/>
      <c r="IMH29" s="824"/>
      <c r="IMI29" s="824"/>
      <c r="IMJ29" s="824"/>
      <c r="IMK29" s="824"/>
      <c r="IML29" s="824"/>
      <c r="IMM29" s="824"/>
      <c r="IMN29" s="824"/>
      <c r="IMO29" s="824"/>
      <c r="IMP29" s="824"/>
      <c r="IMQ29" s="824"/>
      <c r="IMR29" s="824"/>
      <c r="IMS29" s="824"/>
      <c r="IMT29" s="824"/>
      <c r="IMU29" s="824"/>
      <c r="IMV29" s="824"/>
      <c r="IMW29" s="824"/>
      <c r="IMX29" s="824"/>
      <c r="IMY29" s="824"/>
      <c r="IMZ29" s="824"/>
      <c r="INA29" s="824"/>
      <c r="INB29" s="824"/>
      <c r="INC29" s="824"/>
      <c r="IND29" s="824"/>
      <c r="INE29" s="824"/>
      <c r="INF29" s="824"/>
      <c r="ING29" s="824"/>
      <c r="INH29" s="824"/>
      <c r="INI29" s="824"/>
      <c r="INJ29" s="824"/>
      <c r="INK29" s="824"/>
      <c r="INL29" s="824"/>
      <c r="INM29" s="824"/>
      <c r="INN29" s="824"/>
      <c r="INO29" s="824"/>
      <c r="INP29" s="824"/>
      <c r="INQ29" s="824"/>
      <c r="INR29" s="824"/>
      <c r="INS29" s="824"/>
      <c r="INT29" s="824"/>
      <c r="INU29" s="824"/>
      <c r="INV29" s="824"/>
      <c r="INW29" s="824"/>
      <c r="INX29" s="824"/>
      <c r="INY29" s="824"/>
      <c r="INZ29" s="824"/>
      <c r="IOA29" s="824"/>
      <c r="IOB29" s="824"/>
      <c r="IOC29" s="824"/>
      <c r="IOD29" s="824"/>
      <c r="IOE29" s="824"/>
      <c r="IOF29" s="824"/>
      <c r="IOG29" s="824"/>
      <c r="IOH29" s="824"/>
      <c r="IOI29" s="824"/>
      <c r="IOJ29" s="824"/>
      <c r="IOK29" s="824"/>
      <c r="IOL29" s="824"/>
      <c r="IOM29" s="824"/>
      <c r="ION29" s="824"/>
      <c r="IOO29" s="824"/>
      <c r="IOP29" s="824"/>
      <c r="IOQ29" s="824"/>
      <c r="IOR29" s="824"/>
      <c r="IOS29" s="824"/>
      <c r="IOT29" s="824"/>
      <c r="IOU29" s="824"/>
      <c r="IOV29" s="824"/>
      <c r="IOW29" s="824"/>
      <c r="IOX29" s="824"/>
      <c r="IOY29" s="824"/>
      <c r="IOZ29" s="824"/>
      <c r="IPA29" s="824"/>
      <c r="IPB29" s="824"/>
      <c r="IPC29" s="824"/>
      <c r="IPD29" s="824"/>
      <c r="IPE29" s="824"/>
      <c r="IPF29" s="824"/>
      <c r="IPG29" s="824"/>
      <c r="IPH29" s="824"/>
      <c r="IPI29" s="824"/>
      <c r="IPJ29" s="824"/>
      <c r="IPK29" s="824"/>
      <c r="IPL29" s="824"/>
      <c r="IPM29" s="824"/>
      <c r="IPN29" s="824"/>
      <c r="IPO29" s="824"/>
      <c r="IPP29" s="824"/>
      <c r="IPQ29" s="824"/>
      <c r="IPR29" s="824"/>
      <c r="IPS29" s="824"/>
      <c r="IPT29" s="824"/>
      <c r="IPU29" s="824"/>
      <c r="IPV29" s="824"/>
      <c r="IPW29" s="824"/>
      <c r="IPX29" s="824"/>
      <c r="IPY29" s="824"/>
      <c r="IPZ29" s="824"/>
      <c r="IQA29" s="824"/>
      <c r="IQB29" s="824"/>
      <c r="IQC29" s="824"/>
      <c r="IQD29" s="824"/>
      <c r="IQE29" s="824"/>
      <c r="IQF29" s="824"/>
      <c r="IQG29" s="824"/>
      <c r="IQH29" s="824"/>
      <c r="IQI29" s="824"/>
      <c r="IQJ29" s="824"/>
      <c r="IQK29" s="824"/>
      <c r="IQL29" s="824"/>
      <c r="IQM29" s="824"/>
      <c r="IQN29" s="824"/>
      <c r="IQO29" s="824"/>
      <c r="IQP29" s="824"/>
      <c r="IQQ29" s="824"/>
      <c r="IQR29" s="824"/>
      <c r="IQS29" s="824"/>
      <c r="IQT29" s="824"/>
      <c r="IQU29" s="824"/>
      <c r="IQV29" s="824"/>
      <c r="IQW29" s="824"/>
      <c r="IQX29" s="824"/>
      <c r="IQY29" s="824"/>
      <c r="IQZ29" s="824"/>
      <c r="IRA29" s="824"/>
      <c r="IRB29" s="824"/>
      <c r="IRC29" s="824"/>
      <c r="IRD29" s="824"/>
      <c r="IRE29" s="824"/>
      <c r="IRF29" s="824"/>
      <c r="IRG29" s="824"/>
      <c r="IRH29" s="824"/>
      <c r="IRI29" s="824"/>
      <c r="IRJ29" s="824"/>
      <c r="IRK29" s="824"/>
      <c r="IRL29" s="824"/>
      <c r="IRM29" s="824"/>
      <c r="IRN29" s="824"/>
      <c r="IRO29" s="824"/>
      <c r="IRP29" s="824"/>
      <c r="IRQ29" s="824"/>
      <c r="IRR29" s="824"/>
      <c r="IRS29" s="824"/>
      <c r="IRT29" s="824"/>
      <c r="IRU29" s="824"/>
      <c r="IRV29" s="824"/>
      <c r="IRW29" s="824"/>
      <c r="IRX29" s="824"/>
      <c r="IRY29" s="824"/>
      <c r="IRZ29" s="824"/>
      <c r="ISA29" s="824"/>
      <c r="ISB29" s="824"/>
      <c r="ISC29" s="824"/>
      <c r="ISD29" s="824"/>
      <c r="ISE29" s="824"/>
      <c r="ISF29" s="824"/>
      <c r="ISG29" s="824"/>
      <c r="ISH29" s="824"/>
      <c r="ISI29" s="824"/>
      <c r="ISJ29" s="824"/>
      <c r="ISK29" s="824"/>
      <c r="ISL29" s="824"/>
      <c r="ISM29" s="824"/>
      <c r="ISN29" s="824"/>
      <c r="ISO29" s="824"/>
      <c r="ISP29" s="824"/>
      <c r="ISQ29" s="824"/>
      <c r="ISR29" s="824"/>
      <c r="ISS29" s="824"/>
      <c r="IST29" s="824"/>
      <c r="ISU29" s="824"/>
      <c r="ISV29" s="824"/>
      <c r="ISW29" s="824"/>
      <c r="ISX29" s="824"/>
      <c r="ISY29" s="824"/>
      <c r="ISZ29" s="824"/>
      <c r="ITA29" s="824"/>
      <c r="ITB29" s="824"/>
      <c r="ITC29" s="824"/>
      <c r="ITD29" s="824"/>
      <c r="ITE29" s="824"/>
      <c r="ITF29" s="824"/>
      <c r="ITG29" s="824"/>
      <c r="ITH29" s="824"/>
      <c r="ITI29" s="824"/>
      <c r="ITJ29" s="824"/>
      <c r="ITK29" s="824"/>
      <c r="ITL29" s="824"/>
      <c r="ITM29" s="824"/>
      <c r="ITN29" s="824"/>
      <c r="ITO29" s="824"/>
      <c r="ITP29" s="824"/>
      <c r="ITQ29" s="824"/>
      <c r="ITR29" s="824"/>
      <c r="ITS29" s="824"/>
      <c r="ITT29" s="824"/>
      <c r="ITU29" s="824"/>
      <c r="ITV29" s="824"/>
      <c r="ITW29" s="824"/>
      <c r="ITX29" s="824"/>
      <c r="ITY29" s="824"/>
      <c r="ITZ29" s="824"/>
      <c r="IUA29" s="824"/>
      <c r="IUB29" s="824"/>
      <c r="IUC29" s="824"/>
      <c r="IUD29" s="824"/>
      <c r="IUE29" s="824"/>
      <c r="IUF29" s="824"/>
      <c r="IUG29" s="824"/>
      <c r="IUH29" s="824"/>
      <c r="IUI29" s="824"/>
      <c r="IUJ29" s="824"/>
      <c r="IUK29" s="824"/>
      <c r="IUL29" s="824"/>
      <c r="IUM29" s="824"/>
      <c r="IUN29" s="824"/>
      <c r="IUO29" s="824"/>
      <c r="IUP29" s="824"/>
      <c r="IUQ29" s="824"/>
      <c r="IUR29" s="824"/>
      <c r="IUS29" s="824"/>
      <c r="IUT29" s="824"/>
      <c r="IUU29" s="824"/>
      <c r="IUV29" s="824"/>
      <c r="IUW29" s="824"/>
      <c r="IUX29" s="824"/>
      <c r="IUY29" s="824"/>
      <c r="IUZ29" s="824"/>
      <c r="IVA29" s="824"/>
      <c r="IVB29" s="824"/>
      <c r="IVC29" s="824"/>
      <c r="IVD29" s="824"/>
      <c r="IVE29" s="824"/>
      <c r="IVF29" s="824"/>
      <c r="IVG29" s="824"/>
      <c r="IVH29" s="824"/>
      <c r="IVI29" s="824"/>
      <c r="IVJ29" s="824"/>
      <c r="IVK29" s="824"/>
      <c r="IVL29" s="824"/>
      <c r="IVM29" s="824"/>
      <c r="IVN29" s="824"/>
      <c r="IVO29" s="824"/>
      <c r="IVP29" s="824"/>
      <c r="IVQ29" s="824"/>
      <c r="IVR29" s="824"/>
      <c r="IVS29" s="824"/>
      <c r="IVT29" s="824"/>
      <c r="IVU29" s="824"/>
      <c r="IVV29" s="824"/>
      <c r="IVW29" s="824"/>
      <c r="IVX29" s="824"/>
      <c r="IVY29" s="824"/>
      <c r="IVZ29" s="824"/>
      <c r="IWA29" s="824"/>
      <c r="IWB29" s="824"/>
      <c r="IWC29" s="824"/>
      <c r="IWD29" s="824"/>
      <c r="IWE29" s="824"/>
      <c r="IWF29" s="824"/>
      <c r="IWG29" s="824"/>
      <c r="IWH29" s="824"/>
      <c r="IWI29" s="824"/>
      <c r="IWJ29" s="824"/>
      <c r="IWK29" s="824"/>
      <c r="IWL29" s="824"/>
      <c r="IWM29" s="824"/>
      <c r="IWN29" s="824"/>
      <c r="IWO29" s="824"/>
      <c r="IWP29" s="824"/>
      <c r="IWQ29" s="824"/>
      <c r="IWR29" s="824"/>
      <c r="IWS29" s="824"/>
      <c r="IWT29" s="824"/>
      <c r="IWU29" s="824"/>
      <c r="IWV29" s="824"/>
      <c r="IWW29" s="824"/>
      <c r="IWX29" s="824"/>
      <c r="IWY29" s="824"/>
      <c r="IWZ29" s="824"/>
      <c r="IXA29" s="824"/>
      <c r="IXB29" s="824"/>
      <c r="IXC29" s="824"/>
      <c r="IXD29" s="824"/>
      <c r="IXE29" s="824"/>
      <c r="IXF29" s="824"/>
      <c r="IXG29" s="824"/>
      <c r="IXH29" s="824"/>
      <c r="IXI29" s="824"/>
      <c r="IXJ29" s="824"/>
      <c r="IXK29" s="824"/>
      <c r="IXL29" s="824"/>
      <c r="IXM29" s="824"/>
      <c r="IXN29" s="824"/>
      <c r="IXO29" s="824"/>
      <c r="IXP29" s="824"/>
      <c r="IXQ29" s="824"/>
      <c r="IXR29" s="824"/>
      <c r="IXS29" s="824"/>
      <c r="IXT29" s="824"/>
      <c r="IXU29" s="824"/>
      <c r="IXV29" s="824"/>
      <c r="IXW29" s="824"/>
      <c r="IXX29" s="824"/>
      <c r="IXY29" s="824"/>
      <c r="IXZ29" s="824"/>
      <c r="IYA29" s="824"/>
      <c r="IYB29" s="824"/>
      <c r="IYC29" s="824"/>
      <c r="IYD29" s="824"/>
      <c r="IYE29" s="824"/>
      <c r="IYF29" s="824"/>
      <c r="IYG29" s="824"/>
      <c r="IYH29" s="824"/>
      <c r="IYI29" s="824"/>
      <c r="IYJ29" s="824"/>
      <c r="IYK29" s="824"/>
      <c r="IYL29" s="824"/>
      <c r="IYM29" s="824"/>
      <c r="IYN29" s="824"/>
      <c r="IYO29" s="824"/>
      <c r="IYP29" s="824"/>
      <c r="IYQ29" s="824"/>
      <c r="IYR29" s="824"/>
      <c r="IYS29" s="824"/>
      <c r="IYT29" s="824"/>
      <c r="IYU29" s="824"/>
      <c r="IYV29" s="824"/>
      <c r="IYW29" s="824"/>
      <c r="IYX29" s="824"/>
      <c r="IYY29" s="824"/>
      <c r="IYZ29" s="824"/>
      <c r="IZA29" s="824"/>
      <c r="IZB29" s="824"/>
      <c r="IZC29" s="824"/>
      <c r="IZD29" s="824"/>
      <c r="IZE29" s="824"/>
      <c r="IZF29" s="824"/>
      <c r="IZG29" s="824"/>
      <c r="IZH29" s="824"/>
      <c r="IZI29" s="824"/>
      <c r="IZJ29" s="824"/>
      <c r="IZK29" s="824"/>
      <c r="IZL29" s="824"/>
      <c r="IZM29" s="824"/>
      <c r="IZN29" s="824"/>
      <c r="IZO29" s="824"/>
      <c r="IZP29" s="824"/>
      <c r="IZQ29" s="824"/>
      <c r="IZR29" s="824"/>
      <c r="IZS29" s="824"/>
      <c r="IZT29" s="824"/>
      <c r="IZU29" s="824"/>
      <c r="IZV29" s="824"/>
      <c r="IZW29" s="824"/>
      <c r="IZX29" s="824"/>
      <c r="IZY29" s="824"/>
      <c r="IZZ29" s="824"/>
      <c r="JAA29" s="824"/>
      <c r="JAB29" s="824"/>
      <c r="JAC29" s="824"/>
      <c r="JAD29" s="824"/>
      <c r="JAE29" s="824"/>
      <c r="JAF29" s="824"/>
      <c r="JAG29" s="824"/>
      <c r="JAH29" s="824"/>
      <c r="JAI29" s="824"/>
      <c r="JAJ29" s="824"/>
      <c r="JAK29" s="824"/>
      <c r="JAL29" s="824"/>
      <c r="JAM29" s="824"/>
      <c r="JAN29" s="824"/>
      <c r="JAO29" s="824"/>
      <c r="JAP29" s="824"/>
      <c r="JAQ29" s="824"/>
      <c r="JAR29" s="824"/>
      <c r="JAS29" s="824"/>
      <c r="JAT29" s="824"/>
      <c r="JAU29" s="824"/>
      <c r="JAV29" s="824"/>
      <c r="JAW29" s="824"/>
      <c r="JAX29" s="824"/>
      <c r="JAY29" s="824"/>
      <c r="JAZ29" s="824"/>
      <c r="JBA29" s="824"/>
      <c r="JBB29" s="824"/>
      <c r="JBC29" s="824"/>
      <c r="JBD29" s="824"/>
      <c r="JBE29" s="824"/>
      <c r="JBF29" s="824"/>
      <c r="JBG29" s="824"/>
      <c r="JBH29" s="824"/>
      <c r="JBI29" s="824"/>
      <c r="JBJ29" s="824"/>
      <c r="JBK29" s="824"/>
      <c r="JBL29" s="824"/>
      <c r="JBM29" s="824"/>
      <c r="JBN29" s="824"/>
      <c r="JBO29" s="824"/>
      <c r="JBP29" s="824"/>
      <c r="JBQ29" s="824"/>
      <c r="JBR29" s="824"/>
      <c r="JBS29" s="824"/>
      <c r="JBT29" s="824"/>
      <c r="JBU29" s="824"/>
      <c r="JBV29" s="824"/>
      <c r="JBW29" s="824"/>
      <c r="JBX29" s="824"/>
      <c r="JBY29" s="824"/>
      <c r="JBZ29" s="824"/>
      <c r="JCA29" s="824"/>
      <c r="JCB29" s="824"/>
      <c r="JCC29" s="824"/>
      <c r="JCD29" s="824"/>
      <c r="JCE29" s="824"/>
      <c r="JCF29" s="824"/>
      <c r="JCG29" s="824"/>
      <c r="JCH29" s="824"/>
      <c r="JCI29" s="824"/>
      <c r="JCJ29" s="824"/>
      <c r="JCK29" s="824"/>
      <c r="JCL29" s="824"/>
      <c r="JCM29" s="824"/>
      <c r="JCN29" s="824"/>
      <c r="JCO29" s="824"/>
      <c r="JCP29" s="824"/>
      <c r="JCQ29" s="824"/>
      <c r="JCR29" s="824"/>
      <c r="JCS29" s="824"/>
      <c r="JCT29" s="824"/>
      <c r="JCU29" s="824"/>
      <c r="JCV29" s="824"/>
      <c r="JCW29" s="824"/>
      <c r="JCX29" s="824"/>
      <c r="JCY29" s="824"/>
      <c r="JCZ29" s="824"/>
      <c r="JDA29" s="824"/>
      <c r="JDB29" s="824"/>
      <c r="JDC29" s="824"/>
      <c r="JDD29" s="824"/>
      <c r="JDE29" s="824"/>
      <c r="JDF29" s="824"/>
      <c r="JDG29" s="824"/>
      <c r="JDH29" s="824"/>
      <c r="JDI29" s="824"/>
      <c r="JDJ29" s="824"/>
      <c r="JDK29" s="824"/>
      <c r="JDL29" s="824"/>
      <c r="JDM29" s="824"/>
      <c r="JDN29" s="824"/>
      <c r="JDO29" s="824"/>
      <c r="JDP29" s="824"/>
      <c r="JDQ29" s="824"/>
      <c r="JDR29" s="824"/>
      <c r="JDS29" s="824"/>
      <c r="JDT29" s="824"/>
      <c r="JDU29" s="824"/>
      <c r="JDV29" s="824"/>
      <c r="JDW29" s="824"/>
      <c r="JDX29" s="824"/>
      <c r="JDY29" s="824"/>
      <c r="JDZ29" s="824"/>
      <c r="JEA29" s="824"/>
      <c r="JEB29" s="824"/>
      <c r="JEC29" s="824"/>
      <c r="JED29" s="824"/>
      <c r="JEE29" s="824"/>
      <c r="JEF29" s="824"/>
      <c r="JEG29" s="824"/>
      <c r="JEH29" s="824"/>
      <c r="JEI29" s="824"/>
      <c r="JEJ29" s="824"/>
      <c r="JEK29" s="824"/>
      <c r="JEL29" s="824"/>
      <c r="JEM29" s="824"/>
      <c r="JEN29" s="824"/>
      <c r="JEO29" s="824"/>
      <c r="JEP29" s="824"/>
      <c r="JEQ29" s="824"/>
      <c r="JER29" s="824"/>
      <c r="JES29" s="824"/>
      <c r="JET29" s="824"/>
      <c r="JEU29" s="824"/>
      <c r="JEV29" s="824"/>
      <c r="JEW29" s="824"/>
      <c r="JEX29" s="824"/>
      <c r="JEY29" s="824"/>
      <c r="JEZ29" s="824"/>
      <c r="JFA29" s="824"/>
      <c r="JFB29" s="824"/>
      <c r="JFC29" s="824"/>
      <c r="JFD29" s="824"/>
      <c r="JFE29" s="824"/>
      <c r="JFF29" s="824"/>
      <c r="JFG29" s="824"/>
      <c r="JFH29" s="824"/>
      <c r="JFI29" s="824"/>
      <c r="JFJ29" s="824"/>
      <c r="JFK29" s="824"/>
      <c r="JFL29" s="824"/>
      <c r="JFM29" s="824"/>
      <c r="JFN29" s="824"/>
      <c r="JFO29" s="824"/>
      <c r="JFP29" s="824"/>
      <c r="JFQ29" s="824"/>
      <c r="JFR29" s="824"/>
      <c r="JFS29" s="824"/>
      <c r="JFT29" s="824"/>
      <c r="JFU29" s="824"/>
      <c r="JFV29" s="824"/>
      <c r="JFW29" s="824"/>
      <c r="JFX29" s="824"/>
      <c r="JFY29" s="824"/>
      <c r="JFZ29" s="824"/>
      <c r="JGA29" s="824"/>
      <c r="JGB29" s="824"/>
      <c r="JGC29" s="824"/>
      <c r="JGD29" s="824"/>
      <c r="JGE29" s="824"/>
      <c r="JGF29" s="824"/>
      <c r="JGG29" s="824"/>
      <c r="JGH29" s="824"/>
      <c r="JGI29" s="824"/>
      <c r="JGJ29" s="824"/>
      <c r="JGK29" s="824"/>
      <c r="JGL29" s="824"/>
      <c r="JGM29" s="824"/>
      <c r="JGN29" s="824"/>
      <c r="JGO29" s="824"/>
      <c r="JGP29" s="824"/>
      <c r="JGQ29" s="824"/>
      <c r="JGR29" s="824"/>
      <c r="JGS29" s="824"/>
      <c r="JGT29" s="824"/>
      <c r="JGU29" s="824"/>
      <c r="JGV29" s="824"/>
      <c r="JGW29" s="824"/>
      <c r="JGX29" s="824"/>
      <c r="JGY29" s="824"/>
      <c r="JGZ29" s="824"/>
      <c r="JHA29" s="824"/>
      <c r="JHB29" s="824"/>
      <c r="JHC29" s="824"/>
      <c r="JHD29" s="824"/>
      <c r="JHE29" s="824"/>
      <c r="JHF29" s="824"/>
      <c r="JHG29" s="824"/>
      <c r="JHH29" s="824"/>
      <c r="JHI29" s="824"/>
      <c r="JHJ29" s="824"/>
      <c r="JHK29" s="824"/>
      <c r="JHL29" s="824"/>
      <c r="JHM29" s="824"/>
      <c r="JHN29" s="824"/>
      <c r="JHO29" s="824"/>
      <c r="JHP29" s="824"/>
      <c r="JHQ29" s="824"/>
      <c r="JHR29" s="824"/>
      <c r="JHS29" s="824"/>
      <c r="JHT29" s="824"/>
      <c r="JHU29" s="824"/>
      <c r="JHV29" s="824"/>
      <c r="JHW29" s="824"/>
      <c r="JHX29" s="824"/>
      <c r="JHY29" s="824"/>
      <c r="JHZ29" s="824"/>
      <c r="JIA29" s="824"/>
      <c r="JIB29" s="824"/>
      <c r="JIC29" s="824"/>
      <c r="JID29" s="824"/>
      <c r="JIE29" s="824"/>
      <c r="JIF29" s="824"/>
      <c r="JIG29" s="824"/>
      <c r="JIH29" s="824"/>
      <c r="JII29" s="824"/>
      <c r="JIJ29" s="824"/>
      <c r="JIK29" s="824"/>
      <c r="JIL29" s="824"/>
      <c r="JIM29" s="824"/>
      <c r="JIN29" s="824"/>
      <c r="JIO29" s="824"/>
      <c r="JIP29" s="824"/>
      <c r="JIQ29" s="824"/>
      <c r="JIR29" s="824"/>
      <c r="JIS29" s="824"/>
      <c r="JIT29" s="824"/>
      <c r="JIU29" s="824"/>
      <c r="JIV29" s="824"/>
      <c r="JIW29" s="824"/>
      <c r="JIX29" s="824"/>
      <c r="JIY29" s="824"/>
      <c r="JIZ29" s="824"/>
      <c r="JJA29" s="824"/>
      <c r="JJB29" s="824"/>
      <c r="JJC29" s="824"/>
      <c r="JJD29" s="824"/>
      <c r="JJE29" s="824"/>
      <c r="JJF29" s="824"/>
      <c r="JJG29" s="824"/>
      <c r="JJH29" s="824"/>
      <c r="JJI29" s="824"/>
      <c r="JJJ29" s="824"/>
      <c r="JJK29" s="824"/>
      <c r="JJL29" s="824"/>
      <c r="JJM29" s="824"/>
      <c r="JJN29" s="824"/>
      <c r="JJO29" s="824"/>
      <c r="JJP29" s="824"/>
      <c r="JJQ29" s="824"/>
      <c r="JJR29" s="824"/>
      <c r="JJS29" s="824"/>
      <c r="JJT29" s="824"/>
      <c r="JJU29" s="824"/>
      <c r="JJV29" s="824"/>
      <c r="JJW29" s="824"/>
      <c r="JJX29" s="824"/>
      <c r="JJY29" s="824"/>
      <c r="JJZ29" s="824"/>
      <c r="JKA29" s="824"/>
      <c r="JKB29" s="824"/>
      <c r="JKC29" s="824"/>
      <c r="JKD29" s="824"/>
      <c r="JKE29" s="824"/>
      <c r="JKF29" s="824"/>
      <c r="JKG29" s="824"/>
      <c r="JKH29" s="824"/>
      <c r="JKI29" s="824"/>
      <c r="JKJ29" s="824"/>
      <c r="JKK29" s="824"/>
      <c r="JKL29" s="824"/>
      <c r="JKM29" s="824"/>
      <c r="JKN29" s="824"/>
      <c r="JKO29" s="824"/>
      <c r="JKP29" s="824"/>
      <c r="JKQ29" s="824"/>
      <c r="JKR29" s="824"/>
      <c r="JKS29" s="824"/>
      <c r="JKT29" s="824"/>
      <c r="JKU29" s="824"/>
      <c r="JKV29" s="824"/>
      <c r="JKW29" s="824"/>
      <c r="JKX29" s="824"/>
      <c r="JKY29" s="824"/>
      <c r="JKZ29" s="824"/>
      <c r="JLA29" s="824"/>
      <c r="JLB29" s="824"/>
      <c r="JLC29" s="824"/>
      <c r="JLD29" s="824"/>
      <c r="JLE29" s="824"/>
      <c r="JLF29" s="824"/>
      <c r="JLG29" s="824"/>
      <c r="JLH29" s="824"/>
      <c r="JLI29" s="824"/>
      <c r="JLJ29" s="824"/>
      <c r="JLK29" s="824"/>
      <c r="JLL29" s="824"/>
      <c r="JLM29" s="824"/>
      <c r="JLN29" s="824"/>
      <c r="JLO29" s="824"/>
      <c r="JLP29" s="824"/>
      <c r="JLQ29" s="824"/>
      <c r="JLR29" s="824"/>
      <c r="JLS29" s="824"/>
      <c r="JLT29" s="824"/>
      <c r="JLU29" s="824"/>
      <c r="JLV29" s="824"/>
      <c r="JLW29" s="824"/>
      <c r="JLX29" s="824"/>
      <c r="JLY29" s="824"/>
      <c r="JLZ29" s="824"/>
      <c r="JMA29" s="824"/>
      <c r="JMB29" s="824"/>
      <c r="JMC29" s="824"/>
      <c r="JMD29" s="824"/>
      <c r="JME29" s="824"/>
      <c r="JMF29" s="824"/>
      <c r="JMG29" s="824"/>
      <c r="JMH29" s="824"/>
      <c r="JMI29" s="824"/>
      <c r="JMJ29" s="824"/>
      <c r="JMK29" s="824"/>
      <c r="JML29" s="824"/>
      <c r="JMM29" s="824"/>
      <c r="JMN29" s="824"/>
      <c r="JMO29" s="824"/>
      <c r="JMP29" s="824"/>
      <c r="JMQ29" s="824"/>
      <c r="JMR29" s="824"/>
      <c r="JMS29" s="824"/>
      <c r="JMT29" s="824"/>
      <c r="JMU29" s="824"/>
      <c r="JMV29" s="824"/>
      <c r="JMW29" s="824"/>
      <c r="JMX29" s="824"/>
      <c r="JMY29" s="824"/>
      <c r="JMZ29" s="824"/>
      <c r="JNA29" s="824"/>
      <c r="JNB29" s="824"/>
      <c r="JNC29" s="824"/>
      <c r="JND29" s="824"/>
      <c r="JNE29" s="824"/>
      <c r="JNF29" s="824"/>
      <c r="JNG29" s="824"/>
      <c r="JNH29" s="824"/>
      <c r="JNI29" s="824"/>
      <c r="JNJ29" s="824"/>
      <c r="JNK29" s="824"/>
      <c r="JNL29" s="824"/>
      <c r="JNM29" s="824"/>
      <c r="JNN29" s="824"/>
      <c r="JNO29" s="824"/>
      <c r="JNP29" s="824"/>
      <c r="JNQ29" s="824"/>
      <c r="JNR29" s="824"/>
      <c r="JNS29" s="824"/>
      <c r="JNT29" s="824"/>
      <c r="JNU29" s="824"/>
      <c r="JNV29" s="824"/>
      <c r="JNW29" s="824"/>
      <c r="JNX29" s="824"/>
      <c r="JNY29" s="824"/>
      <c r="JNZ29" s="824"/>
      <c r="JOA29" s="824"/>
      <c r="JOB29" s="824"/>
      <c r="JOC29" s="824"/>
      <c r="JOD29" s="824"/>
      <c r="JOE29" s="824"/>
      <c r="JOF29" s="824"/>
      <c r="JOG29" s="824"/>
      <c r="JOH29" s="824"/>
      <c r="JOI29" s="824"/>
      <c r="JOJ29" s="824"/>
      <c r="JOK29" s="824"/>
      <c r="JOL29" s="824"/>
      <c r="JOM29" s="824"/>
      <c r="JON29" s="824"/>
      <c r="JOO29" s="824"/>
      <c r="JOP29" s="824"/>
      <c r="JOQ29" s="824"/>
      <c r="JOR29" s="824"/>
      <c r="JOS29" s="824"/>
      <c r="JOT29" s="824"/>
      <c r="JOU29" s="824"/>
      <c r="JOV29" s="824"/>
      <c r="JOW29" s="824"/>
      <c r="JOX29" s="824"/>
      <c r="JOY29" s="824"/>
      <c r="JOZ29" s="824"/>
      <c r="JPA29" s="824"/>
      <c r="JPB29" s="824"/>
      <c r="JPC29" s="824"/>
      <c r="JPD29" s="824"/>
      <c r="JPE29" s="824"/>
      <c r="JPF29" s="824"/>
      <c r="JPG29" s="824"/>
      <c r="JPH29" s="824"/>
      <c r="JPI29" s="824"/>
      <c r="JPJ29" s="824"/>
      <c r="JPK29" s="824"/>
      <c r="JPL29" s="824"/>
      <c r="JPM29" s="824"/>
      <c r="JPN29" s="824"/>
      <c r="JPO29" s="824"/>
      <c r="JPP29" s="824"/>
      <c r="JPQ29" s="824"/>
      <c r="JPR29" s="824"/>
      <c r="JPS29" s="824"/>
      <c r="JPT29" s="824"/>
      <c r="JPU29" s="824"/>
      <c r="JPV29" s="824"/>
      <c r="JPW29" s="824"/>
      <c r="JPX29" s="824"/>
      <c r="JPY29" s="824"/>
      <c r="JPZ29" s="824"/>
      <c r="JQA29" s="824"/>
      <c r="JQB29" s="824"/>
      <c r="JQC29" s="824"/>
      <c r="JQD29" s="824"/>
      <c r="JQE29" s="824"/>
      <c r="JQF29" s="824"/>
      <c r="JQG29" s="824"/>
      <c r="JQH29" s="824"/>
      <c r="JQI29" s="824"/>
      <c r="JQJ29" s="824"/>
      <c r="JQK29" s="824"/>
      <c r="JQL29" s="824"/>
      <c r="JQM29" s="824"/>
      <c r="JQN29" s="824"/>
      <c r="JQO29" s="824"/>
      <c r="JQP29" s="824"/>
      <c r="JQQ29" s="824"/>
      <c r="JQR29" s="824"/>
      <c r="JQS29" s="824"/>
      <c r="JQT29" s="824"/>
      <c r="JQU29" s="824"/>
      <c r="JQV29" s="824"/>
      <c r="JQW29" s="824"/>
      <c r="JQX29" s="824"/>
      <c r="JQY29" s="824"/>
      <c r="JQZ29" s="824"/>
      <c r="JRA29" s="824"/>
      <c r="JRB29" s="824"/>
      <c r="JRC29" s="824"/>
      <c r="JRD29" s="824"/>
      <c r="JRE29" s="824"/>
      <c r="JRF29" s="824"/>
      <c r="JRG29" s="824"/>
      <c r="JRH29" s="824"/>
      <c r="JRI29" s="824"/>
      <c r="JRJ29" s="824"/>
      <c r="JRK29" s="824"/>
      <c r="JRL29" s="824"/>
      <c r="JRM29" s="824"/>
      <c r="JRN29" s="824"/>
      <c r="JRO29" s="824"/>
      <c r="JRP29" s="824"/>
      <c r="JRQ29" s="824"/>
      <c r="JRR29" s="824"/>
      <c r="JRS29" s="824"/>
      <c r="JRT29" s="824"/>
      <c r="JRU29" s="824"/>
      <c r="JRV29" s="824"/>
      <c r="JRW29" s="824"/>
      <c r="JRX29" s="824"/>
      <c r="JRY29" s="824"/>
      <c r="JRZ29" s="824"/>
      <c r="JSA29" s="824"/>
      <c r="JSB29" s="824"/>
      <c r="JSC29" s="824"/>
      <c r="JSD29" s="824"/>
      <c r="JSE29" s="824"/>
      <c r="JSF29" s="824"/>
      <c r="JSG29" s="824"/>
      <c r="JSH29" s="824"/>
      <c r="JSI29" s="824"/>
      <c r="JSJ29" s="824"/>
      <c r="JSK29" s="824"/>
      <c r="JSL29" s="824"/>
      <c r="JSM29" s="824"/>
      <c r="JSN29" s="824"/>
      <c r="JSO29" s="824"/>
      <c r="JSP29" s="824"/>
      <c r="JSQ29" s="824"/>
      <c r="JSR29" s="824"/>
      <c r="JSS29" s="824"/>
      <c r="JST29" s="824"/>
      <c r="JSU29" s="824"/>
      <c r="JSV29" s="824"/>
      <c r="JSW29" s="824"/>
      <c r="JSX29" s="824"/>
      <c r="JSY29" s="824"/>
      <c r="JSZ29" s="824"/>
      <c r="JTA29" s="824"/>
      <c r="JTB29" s="824"/>
      <c r="JTC29" s="824"/>
      <c r="JTD29" s="824"/>
      <c r="JTE29" s="824"/>
      <c r="JTF29" s="824"/>
      <c r="JTG29" s="824"/>
      <c r="JTH29" s="824"/>
      <c r="JTI29" s="824"/>
      <c r="JTJ29" s="824"/>
      <c r="JTK29" s="824"/>
      <c r="JTL29" s="824"/>
      <c r="JTM29" s="824"/>
      <c r="JTN29" s="824"/>
      <c r="JTO29" s="824"/>
      <c r="JTP29" s="824"/>
      <c r="JTQ29" s="824"/>
      <c r="JTR29" s="824"/>
      <c r="JTS29" s="824"/>
      <c r="JTT29" s="824"/>
      <c r="JTU29" s="824"/>
      <c r="JTV29" s="824"/>
      <c r="JTW29" s="824"/>
      <c r="JTX29" s="824"/>
      <c r="JTY29" s="824"/>
      <c r="JTZ29" s="824"/>
      <c r="JUA29" s="824"/>
      <c r="JUB29" s="824"/>
      <c r="JUC29" s="824"/>
      <c r="JUD29" s="824"/>
      <c r="JUE29" s="824"/>
      <c r="JUF29" s="824"/>
      <c r="JUG29" s="824"/>
      <c r="JUH29" s="824"/>
      <c r="JUI29" s="824"/>
      <c r="JUJ29" s="824"/>
      <c r="JUK29" s="824"/>
      <c r="JUL29" s="824"/>
      <c r="JUM29" s="824"/>
      <c r="JUN29" s="824"/>
      <c r="JUO29" s="824"/>
      <c r="JUP29" s="824"/>
      <c r="JUQ29" s="824"/>
      <c r="JUR29" s="824"/>
      <c r="JUS29" s="824"/>
      <c r="JUT29" s="824"/>
      <c r="JUU29" s="824"/>
      <c r="JUV29" s="824"/>
      <c r="JUW29" s="824"/>
      <c r="JUX29" s="824"/>
      <c r="JUY29" s="824"/>
      <c r="JUZ29" s="824"/>
      <c r="JVA29" s="824"/>
      <c r="JVB29" s="824"/>
      <c r="JVC29" s="824"/>
      <c r="JVD29" s="824"/>
      <c r="JVE29" s="824"/>
      <c r="JVF29" s="824"/>
      <c r="JVG29" s="824"/>
      <c r="JVH29" s="824"/>
      <c r="JVI29" s="824"/>
      <c r="JVJ29" s="824"/>
      <c r="JVK29" s="824"/>
      <c r="JVL29" s="824"/>
      <c r="JVM29" s="824"/>
      <c r="JVN29" s="824"/>
      <c r="JVO29" s="824"/>
      <c r="JVP29" s="824"/>
      <c r="JVQ29" s="824"/>
      <c r="JVR29" s="824"/>
      <c r="JVS29" s="824"/>
      <c r="JVT29" s="824"/>
      <c r="JVU29" s="824"/>
      <c r="JVV29" s="824"/>
      <c r="JVW29" s="824"/>
      <c r="JVX29" s="824"/>
      <c r="JVY29" s="824"/>
      <c r="JVZ29" s="824"/>
      <c r="JWA29" s="824"/>
      <c r="JWB29" s="824"/>
      <c r="JWC29" s="824"/>
      <c r="JWD29" s="824"/>
      <c r="JWE29" s="824"/>
      <c r="JWF29" s="824"/>
      <c r="JWG29" s="824"/>
      <c r="JWH29" s="824"/>
      <c r="JWI29" s="824"/>
      <c r="JWJ29" s="824"/>
      <c r="JWK29" s="824"/>
      <c r="JWL29" s="824"/>
      <c r="JWM29" s="824"/>
      <c r="JWN29" s="824"/>
      <c r="JWO29" s="824"/>
      <c r="JWP29" s="824"/>
      <c r="JWQ29" s="824"/>
      <c r="JWR29" s="824"/>
      <c r="JWS29" s="824"/>
      <c r="JWT29" s="824"/>
      <c r="JWU29" s="824"/>
      <c r="JWV29" s="824"/>
      <c r="JWW29" s="824"/>
      <c r="JWX29" s="824"/>
      <c r="JWY29" s="824"/>
      <c r="JWZ29" s="824"/>
      <c r="JXA29" s="824"/>
      <c r="JXB29" s="824"/>
      <c r="JXC29" s="824"/>
      <c r="JXD29" s="824"/>
      <c r="JXE29" s="824"/>
      <c r="JXF29" s="824"/>
      <c r="JXG29" s="824"/>
      <c r="JXH29" s="824"/>
      <c r="JXI29" s="824"/>
      <c r="JXJ29" s="824"/>
      <c r="JXK29" s="824"/>
      <c r="JXL29" s="824"/>
      <c r="JXM29" s="824"/>
      <c r="JXN29" s="824"/>
      <c r="JXO29" s="824"/>
      <c r="JXP29" s="824"/>
      <c r="JXQ29" s="824"/>
      <c r="JXR29" s="824"/>
      <c r="JXS29" s="824"/>
      <c r="JXT29" s="824"/>
      <c r="JXU29" s="824"/>
      <c r="JXV29" s="824"/>
      <c r="JXW29" s="824"/>
      <c r="JXX29" s="824"/>
      <c r="JXY29" s="824"/>
      <c r="JXZ29" s="824"/>
      <c r="JYA29" s="824"/>
      <c r="JYB29" s="824"/>
      <c r="JYC29" s="824"/>
      <c r="JYD29" s="824"/>
      <c r="JYE29" s="824"/>
      <c r="JYF29" s="824"/>
      <c r="JYG29" s="824"/>
      <c r="JYH29" s="824"/>
      <c r="JYI29" s="824"/>
      <c r="JYJ29" s="824"/>
      <c r="JYK29" s="824"/>
      <c r="JYL29" s="824"/>
      <c r="JYM29" s="824"/>
      <c r="JYN29" s="824"/>
      <c r="JYO29" s="824"/>
      <c r="JYP29" s="824"/>
      <c r="JYQ29" s="824"/>
      <c r="JYR29" s="824"/>
      <c r="JYS29" s="824"/>
      <c r="JYT29" s="824"/>
      <c r="JYU29" s="824"/>
      <c r="JYV29" s="824"/>
      <c r="JYW29" s="824"/>
      <c r="JYX29" s="824"/>
      <c r="JYY29" s="824"/>
      <c r="JYZ29" s="824"/>
      <c r="JZA29" s="824"/>
      <c r="JZB29" s="824"/>
      <c r="JZC29" s="824"/>
      <c r="JZD29" s="824"/>
      <c r="JZE29" s="824"/>
      <c r="JZF29" s="824"/>
      <c r="JZG29" s="824"/>
      <c r="JZH29" s="824"/>
      <c r="JZI29" s="824"/>
      <c r="JZJ29" s="824"/>
      <c r="JZK29" s="824"/>
      <c r="JZL29" s="824"/>
      <c r="JZM29" s="824"/>
      <c r="JZN29" s="824"/>
      <c r="JZO29" s="824"/>
      <c r="JZP29" s="824"/>
      <c r="JZQ29" s="824"/>
      <c r="JZR29" s="824"/>
      <c r="JZS29" s="824"/>
      <c r="JZT29" s="824"/>
      <c r="JZU29" s="824"/>
      <c r="JZV29" s="824"/>
      <c r="JZW29" s="824"/>
      <c r="JZX29" s="824"/>
      <c r="JZY29" s="824"/>
      <c r="JZZ29" s="824"/>
      <c r="KAA29" s="824"/>
      <c r="KAB29" s="824"/>
      <c r="KAC29" s="824"/>
      <c r="KAD29" s="824"/>
      <c r="KAE29" s="824"/>
      <c r="KAF29" s="824"/>
      <c r="KAG29" s="824"/>
      <c r="KAH29" s="824"/>
      <c r="KAI29" s="824"/>
      <c r="KAJ29" s="824"/>
      <c r="KAK29" s="824"/>
      <c r="KAL29" s="824"/>
      <c r="KAM29" s="824"/>
      <c r="KAN29" s="824"/>
      <c r="KAO29" s="824"/>
      <c r="KAP29" s="824"/>
      <c r="KAQ29" s="824"/>
      <c r="KAR29" s="824"/>
      <c r="KAS29" s="824"/>
      <c r="KAT29" s="824"/>
      <c r="KAU29" s="824"/>
      <c r="KAV29" s="824"/>
      <c r="KAW29" s="824"/>
      <c r="KAX29" s="824"/>
      <c r="KAY29" s="824"/>
      <c r="KAZ29" s="824"/>
      <c r="KBA29" s="824"/>
      <c r="KBB29" s="824"/>
      <c r="KBC29" s="824"/>
      <c r="KBD29" s="824"/>
      <c r="KBE29" s="824"/>
      <c r="KBF29" s="824"/>
      <c r="KBG29" s="824"/>
      <c r="KBH29" s="824"/>
      <c r="KBI29" s="824"/>
      <c r="KBJ29" s="824"/>
      <c r="KBK29" s="824"/>
      <c r="KBL29" s="824"/>
      <c r="KBM29" s="824"/>
      <c r="KBN29" s="824"/>
      <c r="KBO29" s="824"/>
      <c r="KBP29" s="824"/>
      <c r="KBQ29" s="824"/>
      <c r="KBR29" s="824"/>
      <c r="KBS29" s="824"/>
      <c r="KBT29" s="824"/>
      <c r="KBU29" s="824"/>
      <c r="KBV29" s="824"/>
      <c r="KBW29" s="824"/>
      <c r="KBX29" s="824"/>
      <c r="KBY29" s="824"/>
      <c r="KBZ29" s="824"/>
      <c r="KCA29" s="824"/>
      <c r="KCB29" s="824"/>
      <c r="KCC29" s="824"/>
      <c r="KCD29" s="824"/>
      <c r="KCE29" s="824"/>
      <c r="KCF29" s="824"/>
      <c r="KCG29" s="824"/>
      <c r="KCH29" s="824"/>
      <c r="KCI29" s="824"/>
      <c r="KCJ29" s="824"/>
      <c r="KCK29" s="824"/>
      <c r="KCL29" s="824"/>
      <c r="KCM29" s="824"/>
      <c r="KCN29" s="824"/>
      <c r="KCO29" s="824"/>
      <c r="KCP29" s="824"/>
      <c r="KCQ29" s="824"/>
      <c r="KCR29" s="824"/>
      <c r="KCS29" s="824"/>
      <c r="KCT29" s="824"/>
      <c r="KCU29" s="824"/>
      <c r="KCV29" s="824"/>
      <c r="KCW29" s="824"/>
      <c r="KCX29" s="824"/>
      <c r="KCY29" s="824"/>
      <c r="KCZ29" s="824"/>
      <c r="KDA29" s="824"/>
      <c r="KDB29" s="824"/>
      <c r="KDC29" s="824"/>
      <c r="KDD29" s="824"/>
      <c r="KDE29" s="824"/>
      <c r="KDF29" s="824"/>
      <c r="KDG29" s="824"/>
      <c r="KDH29" s="824"/>
      <c r="KDI29" s="824"/>
      <c r="KDJ29" s="824"/>
      <c r="KDK29" s="824"/>
      <c r="KDL29" s="824"/>
      <c r="KDM29" s="824"/>
      <c r="KDN29" s="824"/>
      <c r="KDO29" s="824"/>
      <c r="KDP29" s="824"/>
      <c r="KDQ29" s="824"/>
      <c r="KDR29" s="824"/>
      <c r="KDS29" s="824"/>
      <c r="KDT29" s="824"/>
      <c r="KDU29" s="824"/>
      <c r="KDV29" s="824"/>
      <c r="KDW29" s="824"/>
      <c r="KDX29" s="824"/>
      <c r="KDY29" s="824"/>
      <c r="KDZ29" s="824"/>
      <c r="KEA29" s="824"/>
      <c r="KEB29" s="824"/>
      <c r="KEC29" s="824"/>
      <c r="KED29" s="824"/>
      <c r="KEE29" s="824"/>
      <c r="KEF29" s="824"/>
      <c r="KEG29" s="824"/>
      <c r="KEH29" s="824"/>
      <c r="KEI29" s="824"/>
      <c r="KEJ29" s="824"/>
      <c r="KEK29" s="824"/>
      <c r="KEL29" s="824"/>
      <c r="KEM29" s="824"/>
      <c r="KEN29" s="824"/>
      <c r="KEO29" s="824"/>
      <c r="KEP29" s="824"/>
      <c r="KEQ29" s="824"/>
      <c r="KER29" s="824"/>
      <c r="KES29" s="824"/>
      <c r="KET29" s="824"/>
      <c r="KEU29" s="824"/>
      <c r="KEV29" s="824"/>
      <c r="KEW29" s="824"/>
      <c r="KEX29" s="824"/>
      <c r="KEY29" s="824"/>
      <c r="KEZ29" s="824"/>
      <c r="KFA29" s="824"/>
      <c r="KFB29" s="824"/>
      <c r="KFC29" s="824"/>
      <c r="KFD29" s="824"/>
      <c r="KFE29" s="824"/>
      <c r="KFF29" s="824"/>
      <c r="KFG29" s="824"/>
      <c r="KFH29" s="824"/>
      <c r="KFI29" s="824"/>
      <c r="KFJ29" s="824"/>
      <c r="KFK29" s="824"/>
      <c r="KFL29" s="824"/>
      <c r="KFM29" s="824"/>
      <c r="KFN29" s="824"/>
      <c r="KFO29" s="824"/>
      <c r="KFP29" s="824"/>
      <c r="KFQ29" s="824"/>
      <c r="KFR29" s="824"/>
      <c r="KFS29" s="824"/>
      <c r="KFT29" s="824"/>
      <c r="KFU29" s="824"/>
      <c r="KFV29" s="824"/>
      <c r="KFW29" s="824"/>
      <c r="KFX29" s="824"/>
      <c r="KFY29" s="824"/>
      <c r="KFZ29" s="824"/>
      <c r="KGA29" s="824"/>
      <c r="KGB29" s="824"/>
      <c r="KGC29" s="824"/>
      <c r="KGD29" s="824"/>
      <c r="KGE29" s="824"/>
      <c r="KGF29" s="824"/>
      <c r="KGG29" s="824"/>
      <c r="KGH29" s="824"/>
      <c r="KGI29" s="824"/>
      <c r="KGJ29" s="824"/>
      <c r="KGK29" s="824"/>
      <c r="KGL29" s="824"/>
      <c r="KGM29" s="824"/>
      <c r="KGN29" s="824"/>
      <c r="KGO29" s="824"/>
      <c r="KGP29" s="824"/>
      <c r="KGQ29" s="824"/>
      <c r="KGR29" s="824"/>
      <c r="KGS29" s="824"/>
      <c r="KGT29" s="824"/>
      <c r="KGU29" s="824"/>
      <c r="KGV29" s="824"/>
      <c r="KGW29" s="824"/>
      <c r="KGX29" s="824"/>
      <c r="KGY29" s="824"/>
      <c r="KGZ29" s="824"/>
      <c r="KHA29" s="824"/>
      <c r="KHB29" s="824"/>
      <c r="KHC29" s="824"/>
      <c r="KHD29" s="824"/>
      <c r="KHE29" s="824"/>
      <c r="KHF29" s="824"/>
      <c r="KHG29" s="824"/>
      <c r="KHH29" s="824"/>
      <c r="KHI29" s="824"/>
      <c r="KHJ29" s="824"/>
      <c r="KHK29" s="824"/>
      <c r="KHL29" s="824"/>
      <c r="KHM29" s="824"/>
      <c r="KHN29" s="824"/>
      <c r="KHO29" s="824"/>
      <c r="KHP29" s="824"/>
      <c r="KHQ29" s="824"/>
      <c r="KHR29" s="824"/>
      <c r="KHS29" s="824"/>
      <c r="KHT29" s="824"/>
      <c r="KHU29" s="824"/>
      <c r="KHV29" s="824"/>
      <c r="KHW29" s="824"/>
      <c r="KHX29" s="824"/>
      <c r="KHY29" s="824"/>
      <c r="KHZ29" s="824"/>
      <c r="KIA29" s="824"/>
      <c r="KIB29" s="824"/>
      <c r="KIC29" s="824"/>
      <c r="KID29" s="824"/>
      <c r="KIE29" s="824"/>
      <c r="KIF29" s="824"/>
      <c r="KIG29" s="824"/>
      <c r="KIH29" s="824"/>
      <c r="KII29" s="824"/>
      <c r="KIJ29" s="824"/>
      <c r="KIK29" s="824"/>
      <c r="KIL29" s="824"/>
      <c r="KIM29" s="824"/>
      <c r="KIN29" s="824"/>
      <c r="KIO29" s="824"/>
      <c r="KIP29" s="824"/>
      <c r="KIQ29" s="824"/>
      <c r="KIR29" s="824"/>
      <c r="KIS29" s="824"/>
      <c r="KIT29" s="824"/>
      <c r="KIU29" s="824"/>
      <c r="KIV29" s="824"/>
      <c r="KIW29" s="824"/>
      <c r="KIX29" s="824"/>
      <c r="KIY29" s="824"/>
      <c r="KIZ29" s="824"/>
      <c r="KJA29" s="824"/>
      <c r="KJB29" s="824"/>
      <c r="KJC29" s="824"/>
      <c r="KJD29" s="824"/>
      <c r="KJE29" s="824"/>
      <c r="KJF29" s="824"/>
      <c r="KJG29" s="824"/>
      <c r="KJH29" s="824"/>
      <c r="KJI29" s="824"/>
      <c r="KJJ29" s="824"/>
      <c r="KJK29" s="824"/>
      <c r="KJL29" s="824"/>
      <c r="KJM29" s="824"/>
      <c r="KJN29" s="824"/>
      <c r="KJO29" s="824"/>
      <c r="KJP29" s="824"/>
      <c r="KJQ29" s="824"/>
      <c r="KJR29" s="824"/>
      <c r="KJS29" s="824"/>
      <c r="KJT29" s="824"/>
      <c r="KJU29" s="824"/>
      <c r="KJV29" s="824"/>
      <c r="KJW29" s="824"/>
      <c r="KJX29" s="824"/>
      <c r="KJY29" s="824"/>
      <c r="KJZ29" s="824"/>
      <c r="KKA29" s="824"/>
      <c r="KKB29" s="824"/>
      <c r="KKC29" s="824"/>
      <c r="KKD29" s="824"/>
      <c r="KKE29" s="824"/>
      <c r="KKF29" s="824"/>
      <c r="KKG29" s="824"/>
      <c r="KKH29" s="824"/>
      <c r="KKI29" s="824"/>
      <c r="KKJ29" s="824"/>
      <c r="KKK29" s="824"/>
      <c r="KKL29" s="824"/>
      <c r="KKM29" s="824"/>
      <c r="KKN29" s="824"/>
      <c r="KKO29" s="824"/>
      <c r="KKP29" s="824"/>
      <c r="KKQ29" s="824"/>
      <c r="KKR29" s="824"/>
      <c r="KKS29" s="824"/>
      <c r="KKT29" s="824"/>
      <c r="KKU29" s="824"/>
      <c r="KKV29" s="824"/>
      <c r="KKW29" s="824"/>
      <c r="KKX29" s="824"/>
      <c r="KKY29" s="824"/>
      <c r="KKZ29" s="824"/>
      <c r="KLA29" s="824"/>
      <c r="KLB29" s="824"/>
      <c r="KLC29" s="824"/>
      <c r="KLD29" s="824"/>
      <c r="KLE29" s="824"/>
      <c r="KLF29" s="824"/>
      <c r="KLG29" s="824"/>
      <c r="KLH29" s="824"/>
      <c r="KLI29" s="824"/>
      <c r="KLJ29" s="824"/>
      <c r="KLK29" s="824"/>
      <c r="KLL29" s="824"/>
      <c r="KLM29" s="824"/>
      <c r="KLN29" s="824"/>
      <c r="KLO29" s="824"/>
      <c r="KLP29" s="824"/>
      <c r="KLQ29" s="824"/>
      <c r="KLR29" s="824"/>
      <c r="KLS29" s="824"/>
      <c r="KLT29" s="824"/>
      <c r="KLU29" s="824"/>
      <c r="KLV29" s="824"/>
      <c r="KLW29" s="824"/>
      <c r="KLX29" s="824"/>
      <c r="KLY29" s="824"/>
      <c r="KLZ29" s="824"/>
      <c r="KMA29" s="824"/>
      <c r="KMB29" s="824"/>
      <c r="KMC29" s="824"/>
      <c r="KMD29" s="824"/>
      <c r="KME29" s="824"/>
      <c r="KMF29" s="824"/>
      <c r="KMG29" s="824"/>
      <c r="KMH29" s="824"/>
      <c r="KMI29" s="824"/>
      <c r="KMJ29" s="824"/>
      <c r="KMK29" s="824"/>
      <c r="KML29" s="824"/>
      <c r="KMM29" s="824"/>
      <c r="KMN29" s="824"/>
      <c r="KMO29" s="824"/>
      <c r="KMP29" s="824"/>
      <c r="KMQ29" s="824"/>
      <c r="KMR29" s="824"/>
      <c r="KMS29" s="824"/>
      <c r="KMT29" s="824"/>
      <c r="KMU29" s="824"/>
      <c r="KMV29" s="824"/>
      <c r="KMW29" s="824"/>
      <c r="KMX29" s="824"/>
      <c r="KMY29" s="824"/>
      <c r="KMZ29" s="824"/>
      <c r="KNA29" s="824"/>
      <c r="KNB29" s="824"/>
      <c r="KNC29" s="824"/>
      <c r="KND29" s="824"/>
      <c r="KNE29" s="824"/>
      <c r="KNF29" s="824"/>
      <c r="KNG29" s="824"/>
      <c r="KNH29" s="824"/>
      <c r="KNI29" s="824"/>
      <c r="KNJ29" s="824"/>
      <c r="KNK29" s="824"/>
      <c r="KNL29" s="824"/>
      <c r="KNM29" s="824"/>
      <c r="KNN29" s="824"/>
      <c r="KNO29" s="824"/>
      <c r="KNP29" s="824"/>
      <c r="KNQ29" s="824"/>
      <c r="KNR29" s="824"/>
      <c r="KNS29" s="824"/>
      <c r="KNT29" s="824"/>
      <c r="KNU29" s="824"/>
      <c r="KNV29" s="824"/>
      <c r="KNW29" s="824"/>
      <c r="KNX29" s="824"/>
      <c r="KNY29" s="824"/>
      <c r="KNZ29" s="824"/>
      <c r="KOA29" s="824"/>
      <c r="KOB29" s="824"/>
      <c r="KOC29" s="824"/>
      <c r="KOD29" s="824"/>
      <c r="KOE29" s="824"/>
      <c r="KOF29" s="824"/>
      <c r="KOG29" s="824"/>
      <c r="KOH29" s="824"/>
      <c r="KOI29" s="824"/>
      <c r="KOJ29" s="824"/>
      <c r="KOK29" s="824"/>
      <c r="KOL29" s="824"/>
      <c r="KOM29" s="824"/>
      <c r="KON29" s="824"/>
      <c r="KOO29" s="824"/>
      <c r="KOP29" s="824"/>
      <c r="KOQ29" s="824"/>
      <c r="KOR29" s="824"/>
      <c r="KOS29" s="824"/>
      <c r="KOT29" s="824"/>
      <c r="KOU29" s="824"/>
      <c r="KOV29" s="824"/>
      <c r="KOW29" s="824"/>
      <c r="KOX29" s="824"/>
      <c r="KOY29" s="824"/>
      <c r="KOZ29" s="824"/>
      <c r="KPA29" s="824"/>
      <c r="KPB29" s="824"/>
      <c r="KPC29" s="824"/>
      <c r="KPD29" s="824"/>
      <c r="KPE29" s="824"/>
      <c r="KPF29" s="824"/>
      <c r="KPG29" s="824"/>
      <c r="KPH29" s="824"/>
      <c r="KPI29" s="824"/>
      <c r="KPJ29" s="824"/>
      <c r="KPK29" s="824"/>
      <c r="KPL29" s="824"/>
      <c r="KPM29" s="824"/>
      <c r="KPN29" s="824"/>
      <c r="KPO29" s="824"/>
      <c r="KPP29" s="824"/>
      <c r="KPQ29" s="824"/>
      <c r="KPR29" s="824"/>
      <c r="KPS29" s="824"/>
      <c r="KPT29" s="824"/>
      <c r="KPU29" s="824"/>
      <c r="KPV29" s="824"/>
      <c r="KPW29" s="824"/>
      <c r="KPX29" s="824"/>
      <c r="KPY29" s="824"/>
      <c r="KPZ29" s="824"/>
      <c r="KQA29" s="824"/>
      <c r="KQB29" s="824"/>
      <c r="KQC29" s="824"/>
      <c r="KQD29" s="824"/>
      <c r="KQE29" s="824"/>
      <c r="KQF29" s="824"/>
      <c r="KQG29" s="824"/>
      <c r="KQH29" s="824"/>
      <c r="KQI29" s="824"/>
      <c r="KQJ29" s="824"/>
      <c r="KQK29" s="824"/>
      <c r="KQL29" s="824"/>
      <c r="KQM29" s="824"/>
      <c r="KQN29" s="824"/>
      <c r="KQO29" s="824"/>
      <c r="KQP29" s="824"/>
      <c r="KQQ29" s="824"/>
      <c r="KQR29" s="824"/>
      <c r="KQS29" s="824"/>
      <c r="KQT29" s="824"/>
      <c r="KQU29" s="824"/>
      <c r="KQV29" s="824"/>
      <c r="KQW29" s="824"/>
      <c r="KQX29" s="824"/>
      <c r="KQY29" s="824"/>
      <c r="KQZ29" s="824"/>
      <c r="KRA29" s="824"/>
      <c r="KRB29" s="824"/>
      <c r="KRC29" s="824"/>
      <c r="KRD29" s="824"/>
      <c r="KRE29" s="824"/>
      <c r="KRF29" s="824"/>
      <c r="KRG29" s="824"/>
      <c r="KRH29" s="824"/>
      <c r="KRI29" s="824"/>
      <c r="KRJ29" s="824"/>
      <c r="KRK29" s="824"/>
      <c r="KRL29" s="824"/>
      <c r="KRM29" s="824"/>
      <c r="KRN29" s="824"/>
      <c r="KRO29" s="824"/>
      <c r="KRP29" s="824"/>
      <c r="KRQ29" s="824"/>
      <c r="KRR29" s="824"/>
      <c r="KRS29" s="824"/>
      <c r="KRT29" s="824"/>
      <c r="KRU29" s="824"/>
      <c r="KRV29" s="824"/>
      <c r="KRW29" s="824"/>
      <c r="KRX29" s="824"/>
      <c r="KRY29" s="824"/>
      <c r="KRZ29" s="824"/>
      <c r="KSA29" s="824"/>
      <c r="KSB29" s="824"/>
      <c r="KSC29" s="824"/>
      <c r="KSD29" s="824"/>
      <c r="KSE29" s="824"/>
      <c r="KSF29" s="824"/>
      <c r="KSG29" s="824"/>
      <c r="KSH29" s="824"/>
      <c r="KSI29" s="824"/>
      <c r="KSJ29" s="824"/>
      <c r="KSK29" s="824"/>
      <c r="KSL29" s="824"/>
      <c r="KSM29" s="824"/>
      <c r="KSN29" s="824"/>
      <c r="KSO29" s="824"/>
      <c r="KSP29" s="824"/>
      <c r="KSQ29" s="824"/>
      <c r="KSR29" s="824"/>
      <c r="KSS29" s="824"/>
      <c r="KST29" s="824"/>
      <c r="KSU29" s="824"/>
      <c r="KSV29" s="824"/>
      <c r="KSW29" s="824"/>
      <c r="KSX29" s="824"/>
      <c r="KSY29" s="824"/>
      <c r="KSZ29" s="824"/>
      <c r="KTA29" s="824"/>
      <c r="KTB29" s="824"/>
      <c r="KTC29" s="824"/>
      <c r="KTD29" s="824"/>
      <c r="KTE29" s="824"/>
      <c r="KTF29" s="824"/>
      <c r="KTG29" s="824"/>
      <c r="KTH29" s="824"/>
      <c r="KTI29" s="824"/>
      <c r="KTJ29" s="824"/>
      <c r="KTK29" s="824"/>
      <c r="KTL29" s="824"/>
      <c r="KTM29" s="824"/>
      <c r="KTN29" s="824"/>
      <c r="KTO29" s="824"/>
      <c r="KTP29" s="824"/>
      <c r="KTQ29" s="824"/>
      <c r="KTR29" s="824"/>
      <c r="KTS29" s="824"/>
      <c r="KTT29" s="824"/>
      <c r="KTU29" s="824"/>
      <c r="KTV29" s="824"/>
      <c r="KTW29" s="824"/>
      <c r="KTX29" s="824"/>
      <c r="KTY29" s="824"/>
      <c r="KTZ29" s="824"/>
      <c r="KUA29" s="824"/>
      <c r="KUB29" s="824"/>
      <c r="KUC29" s="824"/>
      <c r="KUD29" s="824"/>
      <c r="KUE29" s="824"/>
      <c r="KUF29" s="824"/>
      <c r="KUG29" s="824"/>
      <c r="KUH29" s="824"/>
      <c r="KUI29" s="824"/>
      <c r="KUJ29" s="824"/>
      <c r="KUK29" s="824"/>
      <c r="KUL29" s="824"/>
      <c r="KUM29" s="824"/>
      <c r="KUN29" s="824"/>
      <c r="KUO29" s="824"/>
      <c r="KUP29" s="824"/>
      <c r="KUQ29" s="824"/>
      <c r="KUR29" s="824"/>
      <c r="KUS29" s="824"/>
      <c r="KUT29" s="824"/>
      <c r="KUU29" s="824"/>
      <c r="KUV29" s="824"/>
      <c r="KUW29" s="824"/>
      <c r="KUX29" s="824"/>
      <c r="KUY29" s="824"/>
      <c r="KUZ29" s="824"/>
      <c r="KVA29" s="824"/>
      <c r="KVB29" s="824"/>
      <c r="KVC29" s="824"/>
      <c r="KVD29" s="824"/>
      <c r="KVE29" s="824"/>
      <c r="KVF29" s="824"/>
      <c r="KVG29" s="824"/>
      <c r="KVH29" s="824"/>
      <c r="KVI29" s="824"/>
      <c r="KVJ29" s="824"/>
      <c r="KVK29" s="824"/>
      <c r="KVL29" s="824"/>
      <c r="KVM29" s="824"/>
      <c r="KVN29" s="824"/>
      <c r="KVO29" s="824"/>
      <c r="KVP29" s="824"/>
      <c r="KVQ29" s="824"/>
      <c r="KVR29" s="824"/>
      <c r="KVS29" s="824"/>
      <c r="KVT29" s="824"/>
      <c r="KVU29" s="824"/>
      <c r="KVV29" s="824"/>
      <c r="KVW29" s="824"/>
      <c r="KVX29" s="824"/>
      <c r="KVY29" s="824"/>
      <c r="KVZ29" s="824"/>
      <c r="KWA29" s="824"/>
      <c r="KWB29" s="824"/>
      <c r="KWC29" s="824"/>
      <c r="KWD29" s="824"/>
      <c r="KWE29" s="824"/>
      <c r="KWF29" s="824"/>
      <c r="KWG29" s="824"/>
      <c r="KWH29" s="824"/>
      <c r="KWI29" s="824"/>
      <c r="KWJ29" s="824"/>
      <c r="KWK29" s="824"/>
      <c r="KWL29" s="824"/>
      <c r="KWM29" s="824"/>
      <c r="KWN29" s="824"/>
      <c r="KWO29" s="824"/>
      <c r="KWP29" s="824"/>
      <c r="KWQ29" s="824"/>
      <c r="KWR29" s="824"/>
      <c r="KWS29" s="824"/>
      <c r="KWT29" s="824"/>
      <c r="KWU29" s="824"/>
      <c r="KWV29" s="824"/>
      <c r="KWW29" s="824"/>
      <c r="KWX29" s="824"/>
      <c r="KWY29" s="824"/>
      <c r="KWZ29" s="824"/>
      <c r="KXA29" s="824"/>
      <c r="KXB29" s="824"/>
      <c r="KXC29" s="824"/>
      <c r="KXD29" s="824"/>
      <c r="KXE29" s="824"/>
      <c r="KXF29" s="824"/>
      <c r="KXG29" s="824"/>
      <c r="KXH29" s="824"/>
      <c r="KXI29" s="824"/>
      <c r="KXJ29" s="824"/>
      <c r="KXK29" s="824"/>
      <c r="KXL29" s="824"/>
      <c r="KXM29" s="824"/>
      <c r="KXN29" s="824"/>
      <c r="KXO29" s="824"/>
      <c r="KXP29" s="824"/>
      <c r="KXQ29" s="824"/>
      <c r="KXR29" s="824"/>
      <c r="KXS29" s="824"/>
      <c r="KXT29" s="824"/>
      <c r="KXU29" s="824"/>
      <c r="KXV29" s="824"/>
      <c r="KXW29" s="824"/>
      <c r="KXX29" s="824"/>
      <c r="KXY29" s="824"/>
      <c r="KXZ29" s="824"/>
      <c r="KYA29" s="824"/>
      <c r="KYB29" s="824"/>
      <c r="KYC29" s="824"/>
      <c r="KYD29" s="824"/>
      <c r="KYE29" s="824"/>
      <c r="KYF29" s="824"/>
      <c r="KYG29" s="824"/>
      <c r="KYH29" s="824"/>
      <c r="KYI29" s="824"/>
      <c r="KYJ29" s="824"/>
      <c r="KYK29" s="824"/>
      <c r="KYL29" s="824"/>
      <c r="KYM29" s="824"/>
      <c r="KYN29" s="824"/>
      <c r="KYO29" s="824"/>
      <c r="KYP29" s="824"/>
      <c r="KYQ29" s="824"/>
      <c r="KYR29" s="824"/>
      <c r="KYS29" s="824"/>
      <c r="KYT29" s="824"/>
      <c r="KYU29" s="824"/>
      <c r="KYV29" s="824"/>
      <c r="KYW29" s="824"/>
      <c r="KYX29" s="824"/>
      <c r="KYY29" s="824"/>
      <c r="KYZ29" s="824"/>
      <c r="KZA29" s="824"/>
      <c r="KZB29" s="824"/>
      <c r="KZC29" s="824"/>
      <c r="KZD29" s="824"/>
      <c r="KZE29" s="824"/>
      <c r="KZF29" s="824"/>
      <c r="KZG29" s="824"/>
      <c r="KZH29" s="824"/>
      <c r="KZI29" s="824"/>
      <c r="KZJ29" s="824"/>
      <c r="KZK29" s="824"/>
      <c r="KZL29" s="824"/>
      <c r="KZM29" s="824"/>
      <c r="KZN29" s="824"/>
      <c r="KZO29" s="824"/>
      <c r="KZP29" s="824"/>
      <c r="KZQ29" s="824"/>
      <c r="KZR29" s="824"/>
      <c r="KZS29" s="824"/>
      <c r="KZT29" s="824"/>
      <c r="KZU29" s="824"/>
      <c r="KZV29" s="824"/>
      <c r="KZW29" s="824"/>
      <c r="KZX29" s="824"/>
      <c r="KZY29" s="824"/>
      <c r="KZZ29" s="824"/>
      <c r="LAA29" s="824"/>
      <c r="LAB29" s="824"/>
      <c r="LAC29" s="824"/>
      <c r="LAD29" s="824"/>
      <c r="LAE29" s="824"/>
      <c r="LAF29" s="824"/>
      <c r="LAG29" s="824"/>
      <c r="LAH29" s="824"/>
      <c r="LAI29" s="824"/>
      <c r="LAJ29" s="824"/>
      <c r="LAK29" s="824"/>
      <c r="LAL29" s="824"/>
      <c r="LAM29" s="824"/>
      <c r="LAN29" s="824"/>
      <c r="LAO29" s="824"/>
      <c r="LAP29" s="824"/>
      <c r="LAQ29" s="824"/>
      <c r="LAR29" s="824"/>
      <c r="LAS29" s="824"/>
      <c r="LAT29" s="824"/>
      <c r="LAU29" s="824"/>
      <c r="LAV29" s="824"/>
      <c r="LAW29" s="824"/>
      <c r="LAX29" s="824"/>
      <c r="LAY29" s="824"/>
      <c r="LAZ29" s="824"/>
      <c r="LBA29" s="824"/>
      <c r="LBB29" s="824"/>
      <c r="LBC29" s="824"/>
      <c r="LBD29" s="824"/>
      <c r="LBE29" s="824"/>
      <c r="LBF29" s="824"/>
      <c r="LBG29" s="824"/>
      <c r="LBH29" s="824"/>
      <c r="LBI29" s="824"/>
      <c r="LBJ29" s="824"/>
      <c r="LBK29" s="824"/>
      <c r="LBL29" s="824"/>
      <c r="LBM29" s="824"/>
      <c r="LBN29" s="824"/>
      <c r="LBO29" s="824"/>
      <c r="LBP29" s="824"/>
      <c r="LBQ29" s="824"/>
      <c r="LBR29" s="824"/>
      <c r="LBS29" s="824"/>
      <c r="LBT29" s="824"/>
      <c r="LBU29" s="824"/>
      <c r="LBV29" s="824"/>
      <c r="LBW29" s="824"/>
      <c r="LBX29" s="824"/>
      <c r="LBY29" s="824"/>
      <c r="LBZ29" s="824"/>
      <c r="LCA29" s="824"/>
      <c r="LCB29" s="824"/>
      <c r="LCC29" s="824"/>
      <c r="LCD29" s="824"/>
      <c r="LCE29" s="824"/>
      <c r="LCF29" s="824"/>
      <c r="LCG29" s="824"/>
      <c r="LCH29" s="824"/>
      <c r="LCI29" s="824"/>
      <c r="LCJ29" s="824"/>
      <c r="LCK29" s="824"/>
      <c r="LCL29" s="824"/>
      <c r="LCM29" s="824"/>
      <c r="LCN29" s="824"/>
      <c r="LCO29" s="824"/>
      <c r="LCP29" s="824"/>
      <c r="LCQ29" s="824"/>
      <c r="LCR29" s="824"/>
      <c r="LCS29" s="824"/>
      <c r="LCT29" s="824"/>
      <c r="LCU29" s="824"/>
      <c r="LCV29" s="824"/>
      <c r="LCW29" s="824"/>
      <c r="LCX29" s="824"/>
      <c r="LCY29" s="824"/>
      <c r="LCZ29" s="824"/>
      <c r="LDA29" s="824"/>
      <c r="LDB29" s="824"/>
      <c r="LDC29" s="824"/>
      <c r="LDD29" s="824"/>
      <c r="LDE29" s="824"/>
      <c r="LDF29" s="824"/>
      <c r="LDG29" s="824"/>
      <c r="LDH29" s="824"/>
      <c r="LDI29" s="824"/>
      <c r="LDJ29" s="824"/>
      <c r="LDK29" s="824"/>
      <c r="LDL29" s="824"/>
      <c r="LDM29" s="824"/>
      <c r="LDN29" s="824"/>
      <c r="LDO29" s="824"/>
      <c r="LDP29" s="824"/>
      <c r="LDQ29" s="824"/>
      <c r="LDR29" s="824"/>
      <c r="LDS29" s="824"/>
      <c r="LDT29" s="824"/>
      <c r="LDU29" s="824"/>
      <c r="LDV29" s="824"/>
      <c r="LDW29" s="824"/>
      <c r="LDX29" s="824"/>
      <c r="LDY29" s="824"/>
      <c r="LDZ29" s="824"/>
      <c r="LEA29" s="824"/>
      <c r="LEB29" s="824"/>
      <c r="LEC29" s="824"/>
      <c r="LED29" s="824"/>
      <c r="LEE29" s="824"/>
      <c r="LEF29" s="824"/>
      <c r="LEG29" s="824"/>
      <c r="LEH29" s="824"/>
      <c r="LEI29" s="824"/>
      <c r="LEJ29" s="824"/>
      <c r="LEK29" s="824"/>
      <c r="LEL29" s="824"/>
      <c r="LEM29" s="824"/>
      <c r="LEN29" s="824"/>
      <c r="LEO29" s="824"/>
      <c r="LEP29" s="824"/>
      <c r="LEQ29" s="824"/>
      <c r="LER29" s="824"/>
      <c r="LES29" s="824"/>
      <c r="LET29" s="824"/>
      <c r="LEU29" s="824"/>
      <c r="LEV29" s="824"/>
      <c r="LEW29" s="824"/>
      <c r="LEX29" s="824"/>
      <c r="LEY29" s="824"/>
      <c r="LEZ29" s="824"/>
      <c r="LFA29" s="824"/>
      <c r="LFB29" s="824"/>
      <c r="LFC29" s="824"/>
      <c r="LFD29" s="824"/>
      <c r="LFE29" s="824"/>
      <c r="LFF29" s="824"/>
      <c r="LFG29" s="824"/>
      <c r="LFH29" s="824"/>
      <c r="LFI29" s="824"/>
      <c r="LFJ29" s="824"/>
      <c r="LFK29" s="824"/>
      <c r="LFL29" s="824"/>
      <c r="LFM29" s="824"/>
      <c r="LFN29" s="824"/>
      <c r="LFO29" s="824"/>
      <c r="LFP29" s="824"/>
      <c r="LFQ29" s="824"/>
      <c r="LFR29" s="824"/>
      <c r="LFS29" s="824"/>
      <c r="LFT29" s="824"/>
      <c r="LFU29" s="824"/>
      <c r="LFV29" s="824"/>
      <c r="LFW29" s="824"/>
      <c r="LFX29" s="824"/>
      <c r="LFY29" s="824"/>
      <c r="LFZ29" s="824"/>
      <c r="LGA29" s="824"/>
      <c r="LGB29" s="824"/>
      <c r="LGC29" s="824"/>
      <c r="LGD29" s="824"/>
      <c r="LGE29" s="824"/>
      <c r="LGF29" s="824"/>
      <c r="LGG29" s="824"/>
      <c r="LGH29" s="824"/>
      <c r="LGI29" s="824"/>
      <c r="LGJ29" s="824"/>
      <c r="LGK29" s="824"/>
      <c r="LGL29" s="824"/>
      <c r="LGM29" s="824"/>
      <c r="LGN29" s="824"/>
      <c r="LGO29" s="824"/>
      <c r="LGP29" s="824"/>
      <c r="LGQ29" s="824"/>
      <c r="LGR29" s="824"/>
      <c r="LGS29" s="824"/>
      <c r="LGT29" s="824"/>
      <c r="LGU29" s="824"/>
      <c r="LGV29" s="824"/>
      <c r="LGW29" s="824"/>
      <c r="LGX29" s="824"/>
      <c r="LGY29" s="824"/>
      <c r="LGZ29" s="824"/>
      <c r="LHA29" s="824"/>
      <c r="LHB29" s="824"/>
      <c r="LHC29" s="824"/>
      <c r="LHD29" s="824"/>
      <c r="LHE29" s="824"/>
      <c r="LHF29" s="824"/>
      <c r="LHG29" s="824"/>
      <c r="LHH29" s="824"/>
      <c r="LHI29" s="824"/>
      <c r="LHJ29" s="824"/>
      <c r="LHK29" s="824"/>
      <c r="LHL29" s="824"/>
      <c r="LHM29" s="824"/>
      <c r="LHN29" s="824"/>
      <c r="LHO29" s="824"/>
      <c r="LHP29" s="824"/>
      <c r="LHQ29" s="824"/>
      <c r="LHR29" s="824"/>
      <c r="LHS29" s="824"/>
      <c r="LHT29" s="824"/>
      <c r="LHU29" s="824"/>
      <c r="LHV29" s="824"/>
      <c r="LHW29" s="824"/>
      <c r="LHX29" s="824"/>
      <c r="LHY29" s="824"/>
      <c r="LHZ29" s="824"/>
      <c r="LIA29" s="824"/>
      <c r="LIB29" s="824"/>
      <c r="LIC29" s="824"/>
      <c r="LID29" s="824"/>
      <c r="LIE29" s="824"/>
      <c r="LIF29" s="824"/>
      <c r="LIG29" s="824"/>
      <c r="LIH29" s="824"/>
      <c r="LII29" s="824"/>
      <c r="LIJ29" s="824"/>
      <c r="LIK29" s="824"/>
      <c r="LIL29" s="824"/>
      <c r="LIM29" s="824"/>
      <c r="LIN29" s="824"/>
      <c r="LIO29" s="824"/>
      <c r="LIP29" s="824"/>
      <c r="LIQ29" s="824"/>
      <c r="LIR29" s="824"/>
      <c r="LIS29" s="824"/>
      <c r="LIT29" s="824"/>
      <c r="LIU29" s="824"/>
      <c r="LIV29" s="824"/>
      <c r="LIW29" s="824"/>
      <c r="LIX29" s="824"/>
      <c r="LIY29" s="824"/>
      <c r="LIZ29" s="824"/>
      <c r="LJA29" s="824"/>
      <c r="LJB29" s="824"/>
      <c r="LJC29" s="824"/>
      <c r="LJD29" s="824"/>
      <c r="LJE29" s="824"/>
      <c r="LJF29" s="824"/>
      <c r="LJG29" s="824"/>
      <c r="LJH29" s="824"/>
      <c r="LJI29" s="824"/>
      <c r="LJJ29" s="824"/>
      <c r="LJK29" s="824"/>
      <c r="LJL29" s="824"/>
      <c r="LJM29" s="824"/>
      <c r="LJN29" s="824"/>
      <c r="LJO29" s="824"/>
      <c r="LJP29" s="824"/>
      <c r="LJQ29" s="824"/>
      <c r="LJR29" s="824"/>
      <c r="LJS29" s="824"/>
      <c r="LJT29" s="824"/>
      <c r="LJU29" s="824"/>
      <c r="LJV29" s="824"/>
      <c r="LJW29" s="824"/>
      <c r="LJX29" s="824"/>
      <c r="LJY29" s="824"/>
      <c r="LJZ29" s="824"/>
      <c r="LKA29" s="824"/>
      <c r="LKB29" s="824"/>
      <c r="LKC29" s="824"/>
      <c r="LKD29" s="824"/>
      <c r="LKE29" s="824"/>
      <c r="LKF29" s="824"/>
      <c r="LKG29" s="824"/>
      <c r="LKH29" s="824"/>
      <c r="LKI29" s="824"/>
      <c r="LKJ29" s="824"/>
      <c r="LKK29" s="824"/>
      <c r="LKL29" s="824"/>
      <c r="LKM29" s="824"/>
      <c r="LKN29" s="824"/>
      <c r="LKO29" s="824"/>
      <c r="LKP29" s="824"/>
      <c r="LKQ29" s="824"/>
      <c r="LKR29" s="824"/>
      <c r="LKS29" s="824"/>
      <c r="LKT29" s="824"/>
      <c r="LKU29" s="824"/>
      <c r="LKV29" s="824"/>
      <c r="LKW29" s="824"/>
      <c r="LKX29" s="824"/>
      <c r="LKY29" s="824"/>
      <c r="LKZ29" s="824"/>
      <c r="LLA29" s="824"/>
      <c r="LLB29" s="824"/>
      <c r="LLC29" s="824"/>
      <c r="LLD29" s="824"/>
      <c r="LLE29" s="824"/>
      <c r="LLF29" s="824"/>
      <c r="LLG29" s="824"/>
      <c r="LLH29" s="824"/>
      <c r="LLI29" s="824"/>
      <c r="LLJ29" s="824"/>
      <c r="LLK29" s="824"/>
      <c r="LLL29" s="824"/>
      <c r="LLM29" s="824"/>
      <c r="LLN29" s="824"/>
      <c r="LLO29" s="824"/>
      <c r="LLP29" s="824"/>
      <c r="LLQ29" s="824"/>
      <c r="LLR29" s="824"/>
      <c r="LLS29" s="824"/>
      <c r="LLT29" s="824"/>
      <c r="LLU29" s="824"/>
      <c r="LLV29" s="824"/>
      <c r="LLW29" s="824"/>
      <c r="LLX29" s="824"/>
      <c r="LLY29" s="824"/>
      <c r="LLZ29" s="824"/>
      <c r="LMA29" s="824"/>
      <c r="LMB29" s="824"/>
      <c r="LMC29" s="824"/>
      <c r="LMD29" s="824"/>
      <c r="LME29" s="824"/>
      <c r="LMF29" s="824"/>
      <c r="LMG29" s="824"/>
      <c r="LMH29" s="824"/>
      <c r="LMI29" s="824"/>
      <c r="LMJ29" s="824"/>
      <c r="LMK29" s="824"/>
      <c r="LML29" s="824"/>
      <c r="LMM29" s="824"/>
      <c r="LMN29" s="824"/>
      <c r="LMO29" s="824"/>
      <c r="LMP29" s="824"/>
      <c r="LMQ29" s="824"/>
      <c r="LMR29" s="824"/>
      <c r="LMS29" s="824"/>
      <c r="LMT29" s="824"/>
      <c r="LMU29" s="824"/>
      <c r="LMV29" s="824"/>
      <c r="LMW29" s="824"/>
      <c r="LMX29" s="824"/>
      <c r="LMY29" s="824"/>
      <c r="LMZ29" s="824"/>
      <c r="LNA29" s="824"/>
      <c r="LNB29" s="824"/>
      <c r="LNC29" s="824"/>
      <c r="LND29" s="824"/>
      <c r="LNE29" s="824"/>
      <c r="LNF29" s="824"/>
      <c r="LNG29" s="824"/>
      <c r="LNH29" s="824"/>
      <c r="LNI29" s="824"/>
      <c r="LNJ29" s="824"/>
      <c r="LNK29" s="824"/>
      <c r="LNL29" s="824"/>
      <c r="LNM29" s="824"/>
      <c r="LNN29" s="824"/>
      <c r="LNO29" s="824"/>
      <c r="LNP29" s="824"/>
      <c r="LNQ29" s="824"/>
      <c r="LNR29" s="824"/>
      <c r="LNS29" s="824"/>
      <c r="LNT29" s="824"/>
      <c r="LNU29" s="824"/>
      <c r="LNV29" s="824"/>
      <c r="LNW29" s="824"/>
      <c r="LNX29" s="824"/>
      <c r="LNY29" s="824"/>
      <c r="LNZ29" s="824"/>
      <c r="LOA29" s="824"/>
      <c r="LOB29" s="824"/>
      <c r="LOC29" s="824"/>
      <c r="LOD29" s="824"/>
      <c r="LOE29" s="824"/>
      <c r="LOF29" s="824"/>
      <c r="LOG29" s="824"/>
      <c r="LOH29" s="824"/>
      <c r="LOI29" s="824"/>
      <c r="LOJ29" s="824"/>
      <c r="LOK29" s="824"/>
      <c r="LOL29" s="824"/>
      <c r="LOM29" s="824"/>
      <c r="LON29" s="824"/>
      <c r="LOO29" s="824"/>
      <c r="LOP29" s="824"/>
      <c r="LOQ29" s="824"/>
      <c r="LOR29" s="824"/>
      <c r="LOS29" s="824"/>
      <c r="LOT29" s="824"/>
      <c r="LOU29" s="824"/>
      <c r="LOV29" s="824"/>
      <c r="LOW29" s="824"/>
      <c r="LOX29" s="824"/>
      <c r="LOY29" s="824"/>
      <c r="LOZ29" s="824"/>
      <c r="LPA29" s="824"/>
      <c r="LPB29" s="824"/>
      <c r="LPC29" s="824"/>
      <c r="LPD29" s="824"/>
      <c r="LPE29" s="824"/>
      <c r="LPF29" s="824"/>
      <c r="LPG29" s="824"/>
      <c r="LPH29" s="824"/>
      <c r="LPI29" s="824"/>
      <c r="LPJ29" s="824"/>
      <c r="LPK29" s="824"/>
      <c r="LPL29" s="824"/>
      <c r="LPM29" s="824"/>
      <c r="LPN29" s="824"/>
      <c r="LPO29" s="824"/>
      <c r="LPP29" s="824"/>
      <c r="LPQ29" s="824"/>
      <c r="LPR29" s="824"/>
      <c r="LPS29" s="824"/>
      <c r="LPT29" s="824"/>
      <c r="LPU29" s="824"/>
      <c r="LPV29" s="824"/>
      <c r="LPW29" s="824"/>
      <c r="LPX29" s="824"/>
      <c r="LPY29" s="824"/>
      <c r="LPZ29" s="824"/>
      <c r="LQA29" s="824"/>
      <c r="LQB29" s="824"/>
      <c r="LQC29" s="824"/>
      <c r="LQD29" s="824"/>
      <c r="LQE29" s="824"/>
      <c r="LQF29" s="824"/>
      <c r="LQG29" s="824"/>
      <c r="LQH29" s="824"/>
      <c r="LQI29" s="824"/>
      <c r="LQJ29" s="824"/>
      <c r="LQK29" s="824"/>
      <c r="LQL29" s="824"/>
      <c r="LQM29" s="824"/>
      <c r="LQN29" s="824"/>
      <c r="LQO29" s="824"/>
      <c r="LQP29" s="824"/>
      <c r="LQQ29" s="824"/>
      <c r="LQR29" s="824"/>
      <c r="LQS29" s="824"/>
      <c r="LQT29" s="824"/>
      <c r="LQU29" s="824"/>
      <c r="LQV29" s="824"/>
      <c r="LQW29" s="824"/>
      <c r="LQX29" s="824"/>
      <c r="LQY29" s="824"/>
      <c r="LQZ29" s="824"/>
      <c r="LRA29" s="824"/>
      <c r="LRB29" s="824"/>
      <c r="LRC29" s="824"/>
      <c r="LRD29" s="824"/>
      <c r="LRE29" s="824"/>
      <c r="LRF29" s="824"/>
      <c r="LRG29" s="824"/>
      <c r="LRH29" s="824"/>
      <c r="LRI29" s="824"/>
      <c r="LRJ29" s="824"/>
      <c r="LRK29" s="824"/>
      <c r="LRL29" s="824"/>
      <c r="LRM29" s="824"/>
      <c r="LRN29" s="824"/>
      <c r="LRO29" s="824"/>
      <c r="LRP29" s="824"/>
      <c r="LRQ29" s="824"/>
      <c r="LRR29" s="824"/>
      <c r="LRS29" s="824"/>
      <c r="LRT29" s="824"/>
      <c r="LRU29" s="824"/>
      <c r="LRV29" s="824"/>
      <c r="LRW29" s="824"/>
      <c r="LRX29" s="824"/>
      <c r="LRY29" s="824"/>
      <c r="LRZ29" s="824"/>
      <c r="LSA29" s="824"/>
      <c r="LSB29" s="824"/>
      <c r="LSC29" s="824"/>
      <c r="LSD29" s="824"/>
      <c r="LSE29" s="824"/>
      <c r="LSF29" s="824"/>
      <c r="LSG29" s="824"/>
      <c r="LSH29" s="824"/>
      <c r="LSI29" s="824"/>
      <c r="LSJ29" s="824"/>
      <c r="LSK29" s="824"/>
      <c r="LSL29" s="824"/>
      <c r="LSM29" s="824"/>
      <c r="LSN29" s="824"/>
      <c r="LSO29" s="824"/>
      <c r="LSP29" s="824"/>
      <c r="LSQ29" s="824"/>
      <c r="LSR29" s="824"/>
      <c r="LSS29" s="824"/>
      <c r="LST29" s="824"/>
      <c r="LSU29" s="824"/>
      <c r="LSV29" s="824"/>
      <c r="LSW29" s="824"/>
      <c r="LSX29" s="824"/>
      <c r="LSY29" s="824"/>
      <c r="LSZ29" s="824"/>
      <c r="LTA29" s="824"/>
      <c r="LTB29" s="824"/>
      <c r="LTC29" s="824"/>
      <c r="LTD29" s="824"/>
      <c r="LTE29" s="824"/>
      <c r="LTF29" s="824"/>
      <c r="LTG29" s="824"/>
      <c r="LTH29" s="824"/>
      <c r="LTI29" s="824"/>
      <c r="LTJ29" s="824"/>
      <c r="LTK29" s="824"/>
      <c r="LTL29" s="824"/>
      <c r="LTM29" s="824"/>
      <c r="LTN29" s="824"/>
      <c r="LTO29" s="824"/>
      <c r="LTP29" s="824"/>
      <c r="LTQ29" s="824"/>
      <c r="LTR29" s="824"/>
      <c r="LTS29" s="824"/>
      <c r="LTT29" s="824"/>
      <c r="LTU29" s="824"/>
      <c r="LTV29" s="824"/>
      <c r="LTW29" s="824"/>
      <c r="LTX29" s="824"/>
      <c r="LTY29" s="824"/>
      <c r="LTZ29" s="824"/>
      <c r="LUA29" s="824"/>
      <c r="LUB29" s="824"/>
      <c r="LUC29" s="824"/>
      <c r="LUD29" s="824"/>
      <c r="LUE29" s="824"/>
      <c r="LUF29" s="824"/>
      <c r="LUG29" s="824"/>
      <c r="LUH29" s="824"/>
      <c r="LUI29" s="824"/>
      <c r="LUJ29" s="824"/>
      <c r="LUK29" s="824"/>
      <c r="LUL29" s="824"/>
      <c r="LUM29" s="824"/>
      <c r="LUN29" s="824"/>
      <c r="LUO29" s="824"/>
      <c r="LUP29" s="824"/>
      <c r="LUQ29" s="824"/>
      <c r="LUR29" s="824"/>
      <c r="LUS29" s="824"/>
      <c r="LUT29" s="824"/>
      <c r="LUU29" s="824"/>
      <c r="LUV29" s="824"/>
      <c r="LUW29" s="824"/>
      <c r="LUX29" s="824"/>
      <c r="LUY29" s="824"/>
      <c r="LUZ29" s="824"/>
      <c r="LVA29" s="824"/>
      <c r="LVB29" s="824"/>
      <c r="LVC29" s="824"/>
      <c r="LVD29" s="824"/>
      <c r="LVE29" s="824"/>
      <c r="LVF29" s="824"/>
      <c r="LVG29" s="824"/>
      <c r="LVH29" s="824"/>
      <c r="LVI29" s="824"/>
      <c r="LVJ29" s="824"/>
      <c r="LVK29" s="824"/>
      <c r="LVL29" s="824"/>
      <c r="LVM29" s="824"/>
      <c r="LVN29" s="824"/>
      <c r="LVO29" s="824"/>
      <c r="LVP29" s="824"/>
      <c r="LVQ29" s="824"/>
      <c r="LVR29" s="824"/>
      <c r="LVS29" s="824"/>
      <c r="LVT29" s="824"/>
      <c r="LVU29" s="824"/>
      <c r="LVV29" s="824"/>
      <c r="LVW29" s="824"/>
      <c r="LVX29" s="824"/>
      <c r="LVY29" s="824"/>
      <c r="LVZ29" s="824"/>
      <c r="LWA29" s="824"/>
      <c r="LWB29" s="824"/>
      <c r="LWC29" s="824"/>
      <c r="LWD29" s="824"/>
      <c r="LWE29" s="824"/>
      <c r="LWF29" s="824"/>
      <c r="LWG29" s="824"/>
      <c r="LWH29" s="824"/>
      <c r="LWI29" s="824"/>
      <c r="LWJ29" s="824"/>
      <c r="LWK29" s="824"/>
      <c r="LWL29" s="824"/>
      <c r="LWM29" s="824"/>
      <c r="LWN29" s="824"/>
      <c r="LWO29" s="824"/>
      <c r="LWP29" s="824"/>
      <c r="LWQ29" s="824"/>
      <c r="LWR29" s="824"/>
      <c r="LWS29" s="824"/>
      <c r="LWT29" s="824"/>
      <c r="LWU29" s="824"/>
      <c r="LWV29" s="824"/>
      <c r="LWW29" s="824"/>
      <c r="LWX29" s="824"/>
      <c r="LWY29" s="824"/>
      <c r="LWZ29" s="824"/>
      <c r="LXA29" s="824"/>
      <c r="LXB29" s="824"/>
      <c r="LXC29" s="824"/>
      <c r="LXD29" s="824"/>
      <c r="LXE29" s="824"/>
      <c r="LXF29" s="824"/>
      <c r="LXG29" s="824"/>
      <c r="LXH29" s="824"/>
      <c r="LXI29" s="824"/>
      <c r="LXJ29" s="824"/>
      <c r="LXK29" s="824"/>
      <c r="LXL29" s="824"/>
      <c r="LXM29" s="824"/>
      <c r="LXN29" s="824"/>
      <c r="LXO29" s="824"/>
      <c r="LXP29" s="824"/>
      <c r="LXQ29" s="824"/>
      <c r="LXR29" s="824"/>
      <c r="LXS29" s="824"/>
      <c r="LXT29" s="824"/>
      <c r="LXU29" s="824"/>
      <c r="LXV29" s="824"/>
      <c r="LXW29" s="824"/>
      <c r="LXX29" s="824"/>
      <c r="LXY29" s="824"/>
      <c r="LXZ29" s="824"/>
      <c r="LYA29" s="824"/>
      <c r="LYB29" s="824"/>
      <c r="LYC29" s="824"/>
      <c r="LYD29" s="824"/>
      <c r="LYE29" s="824"/>
      <c r="LYF29" s="824"/>
      <c r="LYG29" s="824"/>
      <c r="LYH29" s="824"/>
      <c r="LYI29" s="824"/>
      <c r="LYJ29" s="824"/>
      <c r="LYK29" s="824"/>
      <c r="LYL29" s="824"/>
      <c r="LYM29" s="824"/>
      <c r="LYN29" s="824"/>
      <c r="LYO29" s="824"/>
      <c r="LYP29" s="824"/>
      <c r="LYQ29" s="824"/>
      <c r="LYR29" s="824"/>
      <c r="LYS29" s="824"/>
      <c r="LYT29" s="824"/>
      <c r="LYU29" s="824"/>
      <c r="LYV29" s="824"/>
      <c r="LYW29" s="824"/>
      <c r="LYX29" s="824"/>
      <c r="LYY29" s="824"/>
      <c r="LYZ29" s="824"/>
      <c r="LZA29" s="824"/>
      <c r="LZB29" s="824"/>
      <c r="LZC29" s="824"/>
      <c r="LZD29" s="824"/>
      <c r="LZE29" s="824"/>
      <c r="LZF29" s="824"/>
      <c r="LZG29" s="824"/>
      <c r="LZH29" s="824"/>
      <c r="LZI29" s="824"/>
      <c r="LZJ29" s="824"/>
      <c r="LZK29" s="824"/>
      <c r="LZL29" s="824"/>
      <c r="LZM29" s="824"/>
      <c r="LZN29" s="824"/>
      <c r="LZO29" s="824"/>
      <c r="LZP29" s="824"/>
      <c r="LZQ29" s="824"/>
      <c r="LZR29" s="824"/>
      <c r="LZS29" s="824"/>
      <c r="LZT29" s="824"/>
      <c r="LZU29" s="824"/>
      <c r="LZV29" s="824"/>
      <c r="LZW29" s="824"/>
      <c r="LZX29" s="824"/>
      <c r="LZY29" s="824"/>
      <c r="LZZ29" s="824"/>
      <c r="MAA29" s="824"/>
      <c r="MAB29" s="824"/>
      <c r="MAC29" s="824"/>
      <c r="MAD29" s="824"/>
      <c r="MAE29" s="824"/>
      <c r="MAF29" s="824"/>
      <c r="MAG29" s="824"/>
      <c r="MAH29" s="824"/>
      <c r="MAI29" s="824"/>
      <c r="MAJ29" s="824"/>
      <c r="MAK29" s="824"/>
      <c r="MAL29" s="824"/>
      <c r="MAM29" s="824"/>
      <c r="MAN29" s="824"/>
      <c r="MAO29" s="824"/>
      <c r="MAP29" s="824"/>
      <c r="MAQ29" s="824"/>
      <c r="MAR29" s="824"/>
      <c r="MAS29" s="824"/>
      <c r="MAT29" s="824"/>
      <c r="MAU29" s="824"/>
      <c r="MAV29" s="824"/>
      <c r="MAW29" s="824"/>
      <c r="MAX29" s="824"/>
      <c r="MAY29" s="824"/>
      <c r="MAZ29" s="824"/>
      <c r="MBA29" s="824"/>
      <c r="MBB29" s="824"/>
      <c r="MBC29" s="824"/>
      <c r="MBD29" s="824"/>
      <c r="MBE29" s="824"/>
      <c r="MBF29" s="824"/>
      <c r="MBG29" s="824"/>
      <c r="MBH29" s="824"/>
      <c r="MBI29" s="824"/>
      <c r="MBJ29" s="824"/>
      <c r="MBK29" s="824"/>
      <c r="MBL29" s="824"/>
      <c r="MBM29" s="824"/>
      <c r="MBN29" s="824"/>
      <c r="MBO29" s="824"/>
      <c r="MBP29" s="824"/>
      <c r="MBQ29" s="824"/>
      <c r="MBR29" s="824"/>
      <c r="MBS29" s="824"/>
      <c r="MBT29" s="824"/>
      <c r="MBU29" s="824"/>
      <c r="MBV29" s="824"/>
      <c r="MBW29" s="824"/>
      <c r="MBX29" s="824"/>
      <c r="MBY29" s="824"/>
      <c r="MBZ29" s="824"/>
      <c r="MCA29" s="824"/>
      <c r="MCB29" s="824"/>
      <c r="MCC29" s="824"/>
      <c r="MCD29" s="824"/>
      <c r="MCE29" s="824"/>
      <c r="MCF29" s="824"/>
      <c r="MCG29" s="824"/>
      <c r="MCH29" s="824"/>
      <c r="MCI29" s="824"/>
      <c r="MCJ29" s="824"/>
      <c r="MCK29" s="824"/>
      <c r="MCL29" s="824"/>
      <c r="MCM29" s="824"/>
      <c r="MCN29" s="824"/>
      <c r="MCO29" s="824"/>
      <c r="MCP29" s="824"/>
      <c r="MCQ29" s="824"/>
      <c r="MCR29" s="824"/>
      <c r="MCS29" s="824"/>
      <c r="MCT29" s="824"/>
      <c r="MCU29" s="824"/>
      <c r="MCV29" s="824"/>
      <c r="MCW29" s="824"/>
      <c r="MCX29" s="824"/>
      <c r="MCY29" s="824"/>
      <c r="MCZ29" s="824"/>
      <c r="MDA29" s="824"/>
      <c r="MDB29" s="824"/>
      <c r="MDC29" s="824"/>
      <c r="MDD29" s="824"/>
      <c r="MDE29" s="824"/>
      <c r="MDF29" s="824"/>
      <c r="MDG29" s="824"/>
      <c r="MDH29" s="824"/>
      <c r="MDI29" s="824"/>
      <c r="MDJ29" s="824"/>
      <c r="MDK29" s="824"/>
      <c r="MDL29" s="824"/>
      <c r="MDM29" s="824"/>
      <c r="MDN29" s="824"/>
      <c r="MDO29" s="824"/>
      <c r="MDP29" s="824"/>
      <c r="MDQ29" s="824"/>
      <c r="MDR29" s="824"/>
      <c r="MDS29" s="824"/>
      <c r="MDT29" s="824"/>
      <c r="MDU29" s="824"/>
      <c r="MDV29" s="824"/>
      <c r="MDW29" s="824"/>
      <c r="MDX29" s="824"/>
      <c r="MDY29" s="824"/>
      <c r="MDZ29" s="824"/>
      <c r="MEA29" s="824"/>
      <c r="MEB29" s="824"/>
      <c r="MEC29" s="824"/>
      <c r="MED29" s="824"/>
      <c r="MEE29" s="824"/>
      <c r="MEF29" s="824"/>
      <c r="MEG29" s="824"/>
      <c r="MEH29" s="824"/>
      <c r="MEI29" s="824"/>
      <c r="MEJ29" s="824"/>
      <c r="MEK29" s="824"/>
      <c r="MEL29" s="824"/>
      <c r="MEM29" s="824"/>
      <c r="MEN29" s="824"/>
      <c r="MEO29" s="824"/>
      <c r="MEP29" s="824"/>
      <c r="MEQ29" s="824"/>
      <c r="MER29" s="824"/>
      <c r="MES29" s="824"/>
      <c r="MET29" s="824"/>
      <c r="MEU29" s="824"/>
      <c r="MEV29" s="824"/>
      <c r="MEW29" s="824"/>
      <c r="MEX29" s="824"/>
      <c r="MEY29" s="824"/>
      <c r="MEZ29" s="824"/>
      <c r="MFA29" s="824"/>
      <c r="MFB29" s="824"/>
      <c r="MFC29" s="824"/>
      <c r="MFD29" s="824"/>
      <c r="MFE29" s="824"/>
      <c r="MFF29" s="824"/>
      <c r="MFG29" s="824"/>
      <c r="MFH29" s="824"/>
      <c r="MFI29" s="824"/>
      <c r="MFJ29" s="824"/>
      <c r="MFK29" s="824"/>
      <c r="MFL29" s="824"/>
      <c r="MFM29" s="824"/>
      <c r="MFN29" s="824"/>
      <c r="MFO29" s="824"/>
      <c r="MFP29" s="824"/>
      <c r="MFQ29" s="824"/>
      <c r="MFR29" s="824"/>
      <c r="MFS29" s="824"/>
      <c r="MFT29" s="824"/>
      <c r="MFU29" s="824"/>
      <c r="MFV29" s="824"/>
      <c r="MFW29" s="824"/>
      <c r="MFX29" s="824"/>
      <c r="MFY29" s="824"/>
      <c r="MFZ29" s="824"/>
      <c r="MGA29" s="824"/>
      <c r="MGB29" s="824"/>
      <c r="MGC29" s="824"/>
      <c r="MGD29" s="824"/>
      <c r="MGE29" s="824"/>
      <c r="MGF29" s="824"/>
      <c r="MGG29" s="824"/>
      <c r="MGH29" s="824"/>
      <c r="MGI29" s="824"/>
      <c r="MGJ29" s="824"/>
      <c r="MGK29" s="824"/>
      <c r="MGL29" s="824"/>
      <c r="MGM29" s="824"/>
      <c r="MGN29" s="824"/>
      <c r="MGO29" s="824"/>
      <c r="MGP29" s="824"/>
      <c r="MGQ29" s="824"/>
      <c r="MGR29" s="824"/>
      <c r="MGS29" s="824"/>
      <c r="MGT29" s="824"/>
      <c r="MGU29" s="824"/>
      <c r="MGV29" s="824"/>
      <c r="MGW29" s="824"/>
      <c r="MGX29" s="824"/>
      <c r="MGY29" s="824"/>
      <c r="MGZ29" s="824"/>
      <c r="MHA29" s="824"/>
      <c r="MHB29" s="824"/>
      <c r="MHC29" s="824"/>
      <c r="MHD29" s="824"/>
      <c r="MHE29" s="824"/>
      <c r="MHF29" s="824"/>
      <c r="MHG29" s="824"/>
      <c r="MHH29" s="824"/>
      <c r="MHI29" s="824"/>
      <c r="MHJ29" s="824"/>
      <c r="MHK29" s="824"/>
      <c r="MHL29" s="824"/>
      <c r="MHM29" s="824"/>
      <c r="MHN29" s="824"/>
      <c r="MHO29" s="824"/>
      <c r="MHP29" s="824"/>
      <c r="MHQ29" s="824"/>
      <c r="MHR29" s="824"/>
      <c r="MHS29" s="824"/>
      <c r="MHT29" s="824"/>
      <c r="MHU29" s="824"/>
      <c r="MHV29" s="824"/>
      <c r="MHW29" s="824"/>
      <c r="MHX29" s="824"/>
      <c r="MHY29" s="824"/>
      <c r="MHZ29" s="824"/>
      <c r="MIA29" s="824"/>
      <c r="MIB29" s="824"/>
      <c r="MIC29" s="824"/>
      <c r="MID29" s="824"/>
      <c r="MIE29" s="824"/>
      <c r="MIF29" s="824"/>
      <c r="MIG29" s="824"/>
      <c r="MIH29" s="824"/>
      <c r="MII29" s="824"/>
      <c r="MIJ29" s="824"/>
      <c r="MIK29" s="824"/>
      <c r="MIL29" s="824"/>
      <c r="MIM29" s="824"/>
      <c r="MIN29" s="824"/>
      <c r="MIO29" s="824"/>
      <c r="MIP29" s="824"/>
      <c r="MIQ29" s="824"/>
      <c r="MIR29" s="824"/>
      <c r="MIS29" s="824"/>
      <c r="MIT29" s="824"/>
      <c r="MIU29" s="824"/>
      <c r="MIV29" s="824"/>
      <c r="MIW29" s="824"/>
      <c r="MIX29" s="824"/>
      <c r="MIY29" s="824"/>
      <c r="MIZ29" s="824"/>
      <c r="MJA29" s="824"/>
      <c r="MJB29" s="824"/>
      <c r="MJC29" s="824"/>
      <c r="MJD29" s="824"/>
      <c r="MJE29" s="824"/>
      <c r="MJF29" s="824"/>
      <c r="MJG29" s="824"/>
      <c r="MJH29" s="824"/>
      <c r="MJI29" s="824"/>
      <c r="MJJ29" s="824"/>
      <c r="MJK29" s="824"/>
      <c r="MJL29" s="824"/>
      <c r="MJM29" s="824"/>
      <c r="MJN29" s="824"/>
      <c r="MJO29" s="824"/>
      <c r="MJP29" s="824"/>
      <c r="MJQ29" s="824"/>
      <c r="MJR29" s="824"/>
      <c r="MJS29" s="824"/>
      <c r="MJT29" s="824"/>
      <c r="MJU29" s="824"/>
      <c r="MJV29" s="824"/>
      <c r="MJW29" s="824"/>
      <c r="MJX29" s="824"/>
      <c r="MJY29" s="824"/>
      <c r="MJZ29" s="824"/>
      <c r="MKA29" s="824"/>
      <c r="MKB29" s="824"/>
      <c r="MKC29" s="824"/>
      <c r="MKD29" s="824"/>
      <c r="MKE29" s="824"/>
      <c r="MKF29" s="824"/>
      <c r="MKG29" s="824"/>
      <c r="MKH29" s="824"/>
      <c r="MKI29" s="824"/>
      <c r="MKJ29" s="824"/>
      <c r="MKK29" s="824"/>
      <c r="MKL29" s="824"/>
      <c r="MKM29" s="824"/>
      <c r="MKN29" s="824"/>
      <c r="MKO29" s="824"/>
      <c r="MKP29" s="824"/>
      <c r="MKQ29" s="824"/>
      <c r="MKR29" s="824"/>
      <c r="MKS29" s="824"/>
      <c r="MKT29" s="824"/>
      <c r="MKU29" s="824"/>
      <c r="MKV29" s="824"/>
      <c r="MKW29" s="824"/>
      <c r="MKX29" s="824"/>
      <c r="MKY29" s="824"/>
      <c r="MKZ29" s="824"/>
      <c r="MLA29" s="824"/>
      <c r="MLB29" s="824"/>
      <c r="MLC29" s="824"/>
      <c r="MLD29" s="824"/>
      <c r="MLE29" s="824"/>
      <c r="MLF29" s="824"/>
      <c r="MLG29" s="824"/>
      <c r="MLH29" s="824"/>
      <c r="MLI29" s="824"/>
      <c r="MLJ29" s="824"/>
      <c r="MLK29" s="824"/>
      <c r="MLL29" s="824"/>
      <c r="MLM29" s="824"/>
      <c r="MLN29" s="824"/>
      <c r="MLO29" s="824"/>
      <c r="MLP29" s="824"/>
      <c r="MLQ29" s="824"/>
      <c r="MLR29" s="824"/>
      <c r="MLS29" s="824"/>
      <c r="MLT29" s="824"/>
      <c r="MLU29" s="824"/>
      <c r="MLV29" s="824"/>
      <c r="MLW29" s="824"/>
      <c r="MLX29" s="824"/>
      <c r="MLY29" s="824"/>
      <c r="MLZ29" s="824"/>
      <c r="MMA29" s="824"/>
      <c r="MMB29" s="824"/>
      <c r="MMC29" s="824"/>
      <c r="MMD29" s="824"/>
      <c r="MME29" s="824"/>
      <c r="MMF29" s="824"/>
      <c r="MMG29" s="824"/>
      <c r="MMH29" s="824"/>
      <c r="MMI29" s="824"/>
      <c r="MMJ29" s="824"/>
      <c r="MMK29" s="824"/>
      <c r="MML29" s="824"/>
      <c r="MMM29" s="824"/>
      <c r="MMN29" s="824"/>
      <c r="MMO29" s="824"/>
      <c r="MMP29" s="824"/>
      <c r="MMQ29" s="824"/>
      <c r="MMR29" s="824"/>
      <c r="MMS29" s="824"/>
      <c r="MMT29" s="824"/>
      <c r="MMU29" s="824"/>
      <c r="MMV29" s="824"/>
      <c r="MMW29" s="824"/>
      <c r="MMX29" s="824"/>
      <c r="MMY29" s="824"/>
      <c r="MMZ29" s="824"/>
      <c r="MNA29" s="824"/>
      <c r="MNB29" s="824"/>
      <c r="MNC29" s="824"/>
      <c r="MND29" s="824"/>
      <c r="MNE29" s="824"/>
      <c r="MNF29" s="824"/>
      <c r="MNG29" s="824"/>
      <c r="MNH29" s="824"/>
      <c r="MNI29" s="824"/>
      <c r="MNJ29" s="824"/>
      <c r="MNK29" s="824"/>
      <c r="MNL29" s="824"/>
      <c r="MNM29" s="824"/>
      <c r="MNN29" s="824"/>
      <c r="MNO29" s="824"/>
      <c r="MNP29" s="824"/>
      <c r="MNQ29" s="824"/>
      <c r="MNR29" s="824"/>
      <c r="MNS29" s="824"/>
      <c r="MNT29" s="824"/>
      <c r="MNU29" s="824"/>
      <c r="MNV29" s="824"/>
      <c r="MNW29" s="824"/>
      <c r="MNX29" s="824"/>
      <c r="MNY29" s="824"/>
      <c r="MNZ29" s="824"/>
      <c r="MOA29" s="824"/>
      <c r="MOB29" s="824"/>
      <c r="MOC29" s="824"/>
      <c r="MOD29" s="824"/>
      <c r="MOE29" s="824"/>
      <c r="MOF29" s="824"/>
      <c r="MOG29" s="824"/>
      <c r="MOH29" s="824"/>
      <c r="MOI29" s="824"/>
      <c r="MOJ29" s="824"/>
      <c r="MOK29" s="824"/>
      <c r="MOL29" s="824"/>
      <c r="MOM29" s="824"/>
      <c r="MON29" s="824"/>
      <c r="MOO29" s="824"/>
      <c r="MOP29" s="824"/>
      <c r="MOQ29" s="824"/>
      <c r="MOR29" s="824"/>
      <c r="MOS29" s="824"/>
      <c r="MOT29" s="824"/>
      <c r="MOU29" s="824"/>
      <c r="MOV29" s="824"/>
      <c r="MOW29" s="824"/>
      <c r="MOX29" s="824"/>
      <c r="MOY29" s="824"/>
      <c r="MOZ29" s="824"/>
      <c r="MPA29" s="824"/>
      <c r="MPB29" s="824"/>
      <c r="MPC29" s="824"/>
      <c r="MPD29" s="824"/>
      <c r="MPE29" s="824"/>
      <c r="MPF29" s="824"/>
      <c r="MPG29" s="824"/>
      <c r="MPH29" s="824"/>
      <c r="MPI29" s="824"/>
      <c r="MPJ29" s="824"/>
      <c r="MPK29" s="824"/>
      <c r="MPL29" s="824"/>
      <c r="MPM29" s="824"/>
      <c r="MPN29" s="824"/>
      <c r="MPO29" s="824"/>
      <c r="MPP29" s="824"/>
      <c r="MPQ29" s="824"/>
      <c r="MPR29" s="824"/>
      <c r="MPS29" s="824"/>
      <c r="MPT29" s="824"/>
      <c r="MPU29" s="824"/>
      <c r="MPV29" s="824"/>
      <c r="MPW29" s="824"/>
      <c r="MPX29" s="824"/>
      <c r="MPY29" s="824"/>
      <c r="MPZ29" s="824"/>
      <c r="MQA29" s="824"/>
      <c r="MQB29" s="824"/>
      <c r="MQC29" s="824"/>
      <c r="MQD29" s="824"/>
      <c r="MQE29" s="824"/>
      <c r="MQF29" s="824"/>
      <c r="MQG29" s="824"/>
      <c r="MQH29" s="824"/>
      <c r="MQI29" s="824"/>
      <c r="MQJ29" s="824"/>
      <c r="MQK29" s="824"/>
      <c r="MQL29" s="824"/>
      <c r="MQM29" s="824"/>
      <c r="MQN29" s="824"/>
      <c r="MQO29" s="824"/>
      <c r="MQP29" s="824"/>
      <c r="MQQ29" s="824"/>
      <c r="MQR29" s="824"/>
      <c r="MQS29" s="824"/>
      <c r="MQT29" s="824"/>
      <c r="MQU29" s="824"/>
      <c r="MQV29" s="824"/>
      <c r="MQW29" s="824"/>
      <c r="MQX29" s="824"/>
      <c r="MQY29" s="824"/>
      <c r="MQZ29" s="824"/>
      <c r="MRA29" s="824"/>
      <c r="MRB29" s="824"/>
      <c r="MRC29" s="824"/>
      <c r="MRD29" s="824"/>
      <c r="MRE29" s="824"/>
      <c r="MRF29" s="824"/>
      <c r="MRG29" s="824"/>
      <c r="MRH29" s="824"/>
      <c r="MRI29" s="824"/>
      <c r="MRJ29" s="824"/>
      <c r="MRK29" s="824"/>
      <c r="MRL29" s="824"/>
      <c r="MRM29" s="824"/>
      <c r="MRN29" s="824"/>
      <c r="MRO29" s="824"/>
      <c r="MRP29" s="824"/>
      <c r="MRQ29" s="824"/>
      <c r="MRR29" s="824"/>
      <c r="MRS29" s="824"/>
      <c r="MRT29" s="824"/>
      <c r="MRU29" s="824"/>
      <c r="MRV29" s="824"/>
      <c r="MRW29" s="824"/>
      <c r="MRX29" s="824"/>
      <c r="MRY29" s="824"/>
      <c r="MRZ29" s="824"/>
      <c r="MSA29" s="824"/>
      <c r="MSB29" s="824"/>
      <c r="MSC29" s="824"/>
      <c r="MSD29" s="824"/>
      <c r="MSE29" s="824"/>
      <c r="MSF29" s="824"/>
      <c r="MSG29" s="824"/>
      <c r="MSH29" s="824"/>
      <c r="MSI29" s="824"/>
      <c r="MSJ29" s="824"/>
      <c r="MSK29" s="824"/>
      <c r="MSL29" s="824"/>
      <c r="MSM29" s="824"/>
      <c r="MSN29" s="824"/>
      <c r="MSO29" s="824"/>
      <c r="MSP29" s="824"/>
      <c r="MSQ29" s="824"/>
      <c r="MSR29" s="824"/>
      <c r="MSS29" s="824"/>
      <c r="MST29" s="824"/>
      <c r="MSU29" s="824"/>
      <c r="MSV29" s="824"/>
      <c r="MSW29" s="824"/>
      <c r="MSX29" s="824"/>
      <c r="MSY29" s="824"/>
      <c r="MSZ29" s="824"/>
      <c r="MTA29" s="824"/>
      <c r="MTB29" s="824"/>
      <c r="MTC29" s="824"/>
      <c r="MTD29" s="824"/>
      <c r="MTE29" s="824"/>
      <c r="MTF29" s="824"/>
      <c r="MTG29" s="824"/>
      <c r="MTH29" s="824"/>
      <c r="MTI29" s="824"/>
      <c r="MTJ29" s="824"/>
      <c r="MTK29" s="824"/>
      <c r="MTL29" s="824"/>
      <c r="MTM29" s="824"/>
      <c r="MTN29" s="824"/>
      <c r="MTO29" s="824"/>
      <c r="MTP29" s="824"/>
      <c r="MTQ29" s="824"/>
      <c r="MTR29" s="824"/>
      <c r="MTS29" s="824"/>
      <c r="MTT29" s="824"/>
      <c r="MTU29" s="824"/>
      <c r="MTV29" s="824"/>
      <c r="MTW29" s="824"/>
      <c r="MTX29" s="824"/>
      <c r="MTY29" s="824"/>
      <c r="MTZ29" s="824"/>
      <c r="MUA29" s="824"/>
      <c r="MUB29" s="824"/>
      <c r="MUC29" s="824"/>
      <c r="MUD29" s="824"/>
      <c r="MUE29" s="824"/>
      <c r="MUF29" s="824"/>
      <c r="MUG29" s="824"/>
      <c r="MUH29" s="824"/>
      <c r="MUI29" s="824"/>
      <c r="MUJ29" s="824"/>
      <c r="MUK29" s="824"/>
      <c r="MUL29" s="824"/>
      <c r="MUM29" s="824"/>
      <c r="MUN29" s="824"/>
      <c r="MUO29" s="824"/>
      <c r="MUP29" s="824"/>
      <c r="MUQ29" s="824"/>
      <c r="MUR29" s="824"/>
      <c r="MUS29" s="824"/>
      <c r="MUT29" s="824"/>
      <c r="MUU29" s="824"/>
      <c r="MUV29" s="824"/>
      <c r="MUW29" s="824"/>
      <c r="MUX29" s="824"/>
      <c r="MUY29" s="824"/>
      <c r="MUZ29" s="824"/>
      <c r="MVA29" s="824"/>
      <c r="MVB29" s="824"/>
      <c r="MVC29" s="824"/>
      <c r="MVD29" s="824"/>
      <c r="MVE29" s="824"/>
      <c r="MVF29" s="824"/>
      <c r="MVG29" s="824"/>
      <c r="MVH29" s="824"/>
      <c r="MVI29" s="824"/>
      <c r="MVJ29" s="824"/>
      <c r="MVK29" s="824"/>
      <c r="MVL29" s="824"/>
      <c r="MVM29" s="824"/>
      <c r="MVN29" s="824"/>
      <c r="MVO29" s="824"/>
      <c r="MVP29" s="824"/>
      <c r="MVQ29" s="824"/>
      <c r="MVR29" s="824"/>
      <c r="MVS29" s="824"/>
      <c r="MVT29" s="824"/>
      <c r="MVU29" s="824"/>
      <c r="MVV29" s="824"/>
      <c r="MVW29" s="824"/>
      <c r="MVX29" s="824"/>
      <c r="MVY29" s="824"/>
      <c r="MVZ29" s="824"/>
      <c r="MWA29" s="824"/>
      <c r="MWB29" s="824"/>
      <c r="MWC29" s="824"/>
      <c r="MWD29" s="824"/>
      <c r="MWE29" s="824"/>
      <c r="MWF29" s="824"/>
      <c r="MWG29" s="824"/>
      <c r="MWH29" s="824"/>
      <c r="MWI29" s="824"/>
      <c r="MWJ29" s="824"/>
      <c r="MWK29" s="824"/>
      <c r="MWL29" s="824"/>
      <c r="MWM29" s="824"/>
      <c r="MWN29" s="824"/>
      <c r="MWO29" s="824"/>
      <c r="MWP29" s="824"/>
      <c r="MWQ29" s="824"/>
      <c r="MWR29" s="824"/>
      <c r="MWS29" s="824"/>
      <c r="MWT29" s="824"/>
      <c r="MWU29" s="824"/>
      <c r="MWV29" s="824"/>
      <c r="MWW29" s="824"/>
      <c r="MWX29" s="824"/>
      <c r="MWY29" s="824"/>
      <c r="MWZ29" s="824"/>
      <c r="MXA29" s="824"/>
      <c r="MXB29" s="824"/>
      <c r="MXC29" s="824"/>
      <c r="MXD29" s="824"/>
      <c r="MXE29" s="824"/>
      <c r="MXF29" s="824"/>
      <c r="MXG29" s="824"/>
      <c r="MXH29" s="824"/>
      <c r="MXI29" s="824"/>
      <c r="MXJ29" s="824"/>
      <c r="MXK29" s="824"/>
      <c r="MXL29" s="824"/>
      <c r="MXM29" s="824"/>
      <c r="MXN29" s="824"/>
      <c r="MXO29" s="824"/>
      <c r="MXP29" s="824"/>
      <c r="MXQ29" s="824"/>
      <c r="MXR29" s="824"/>
      <c r="MXS29" s="824"/>
      <c r="MXT29" s="824"/>
      <c r="MXU29" s="824"/>
      <c r="MXV29" s="824"/>
      <c r="MXW29" s="824"/>
      <c r="MXX29" s="824"/>
      <c r="MXY29" s="824"/>
      <c r="MXZ29" s="824"/>
      <c r="MYA29" s="824"/>
      <c r="MYB29" s="824"/>
      <c r="MYC29" s="824"/>
      <c r="MYD29" s="824"/>
      <c r="MYE29" s="824"/>
      <c r="MYF29" s="824"/>
      <c r="MYG29" s="824"/>
      <c r="MYH29" s="824"/>
      <c r="MYI29" s="824"/>
      <c r="MYJ29" s="824"/>
      <c r="MYK29" s="824"/>
      <c r="MYL29" s="824"/>
      <c r="MYM29" s="824"/>
      <c r="MYN29" s="824"/>
      <c r="MYO29" s="824"/>
      <c r="MYP29" s="824"/>
      <c r="MYQ29" s="824"/>
      <c r="MYR29" s="824"/>
      <c r="MYS29" s="824"/>
      <c r="MYT29" s="824"/>
      <c r="MYU29" s="824"/>
      <c r="MYV29" s="824"/>
      <c r="MYW29" s="824"/>
      <c r="MYX29" s="824"/>
      <c r="MYY29" s="824"/>
      <c r="MYZ29" s="824"/>
      <c r="MZA29" s="824"/>
      <c r="MZB29" s="824"/>
      <c r="MZC29" s="824"/>
      <c r="MZD29" s="824"/>
      <c r="MZE29" s="824"/>
      <c r="MZF29" s="824"/>
      <c r="MZG29" s="824"/>
      <c r="MZH29" s="824"/>
      <c r="MZI29" s="824"/>
      <c r="MZJ29" s="824"/>
      <c r="MZK29" s="824"/>
      <c r="MZL29" s="824"/>
      <c r="MZM29" s="824"/>
      <c r="MZN29" s="824"/>
      <c r="MZO29" s="824"/>
      <c r="MZP29" s="824"/>
      <c r="MZQ29" s="824"/>
      <c r="MZR29" s="824"/>
      <c r="MZS29" s="824"/>
      <c r="MZT29" s="824"/>
      <c r="MZU29" s="824"/>
      <c r="MZV29" s="824"/>
      <c r="MZW29" s="824"/>
      <c r="MZX29" s="824"/>
      <c r="MZY29" s="824"/>
      <c r="MZZ29" s="824"/>
      <c r="NAA29" s="824"/>
      <c r="NAB29" s="824"/>
      <c r="NAC29" s="824"/>
      <c r="NAD29" s="824"/>
      <c r="NAE29" s="824"/>
      <c r="NAF29" s="824"/>
      <c r="NAG29" s="824"/>
      <c r="NAH29" s="824"/>
      <c r="NAI29" s="824"/>
      <c r="NAJ29" s="824"/>
      <c r="NAK29" s="824"/>
      <c r="NAL29" s="824"/>
      <c r="NAM29" s="824"/>
      <c r="NAN29" s="824"/>
      <c r="NAO29" s="824"/>
      <c r="NAP29" s="824"/>
      <c r="NAQ29" s="824"/>
      <c r="NAR29" s="824"/>
      <c r="NAS29" s="824"/>
      <c r="NAT29" s="824"/>
      <c r="NAU29" s="824"/>
      <c r="NAV29" s="824"/>
      <c r="NAW29" s="824"/>
      <c r="NAX29" s="824"/>
      <c r="NAY29" s="824"/>
      <c r="NAZ29" s="824"/>
      <c r="NBA29" s="824"/>
      <c r="NBB29" s="824"/>
      <c r="NBC29" s="824"/>
      <c r="NBD29" s="824"/>
      <c r="NBE29" s="824"/>
      <c r="NBF29" s="824"/>
      <c r="NBG29" s="824"/>
      <c r="NBH29" s="824"/>
      <c r="NBI29" s="824"/>
      <c r="NBJ29" s="824"/>
      <c r="NBK29" s="824"/>
      <c r="NBL29" s="824"/>
      <c r="NBM29" s="824"/>
      <c r="NBN29" s="824"/>
      <c r="NBO29" s="824"/>
      <c r="NBP29" s="824"/>
      <c r="NBQ29" s="824"/>
      <c r="NBR29" s="824"/>
      <c r="NBS29" s="824"/>
      <c r="NBT29" s="824"/>
      <c r="NBU29" s="824"/>
      <c r="NBV29" s="824"/>
      <c r="NBW29" s="824"/>
      <c r="NBX29" s="824"/>
      <c r="NBY29" s="824"/>
      <c r="NBZ29" s="824"/>
      <c r="NCA29" s="824"/>
      <c r="NCB29" s="824"/>
      <c r="NCC29" s="824"/>
      <c r="NCD29" s="824"/>
      <c r="NCE29" s="824"/>
      <c r="NCF29" s="824"/>
      <c r="NCG29" s="824"/>
      <c r="NCH29" s="824"/>
      <c r="NCI29" s="824"/>
      <c r="NCJ29" s="824"/>
      <c r="NCK29" s="824"/>
      <c r="NCL29" s="824"/>
      <c r="NCM29" s="824"/>
      <c r="NCN29" s="824"/>
      <c r="NCO29" s="824"/>
      <c r="NCP29" s="824"/>
      <c r="NCQ29" s="824"/>
      <c r="NCR29" s="824"/>
      <c r="NCS29" s="824"/>
      <c r="NCT29" s="824"/>
      <c r="NCU29" s="824"/>
      <c r="NCV29" s="824"/>
      <c r="NCW29" s="824"/>
      <c r="NCX29" s="824"/>
      <c r="NCY29" s="824"/>
      <c r="NCZ29" s="824"/>
      <c r="NDA29" s="824"/>
      <c r="NDB29" s="824"/>
      <c r="NDC29" s="824"/>
      <c r="NDD29" s="824"/>
      <c r="NDE29" s="824"/>
      <c r="NDF29" s="824"/>
      <c r="NDG29" s="824"/>
      <c r="NDH29" s="824"/>
      <c r="NDI29" s="824"/>
      <c r="NDJ29" s="824"/>
      <c r="NDK29" s="824"/>
      <c r="NDL29" s="824"/>
      <c r="NDM29" s="824"/>
      <c r="NDN29" s="824"/>
      <c r="NDO29" s="824"/>
      <c r="NDP29" s="824"/>
      <c r="NDQ29" s="824"/>
      <c r="NDR29" s="824"/>
      <c r="NDS29" s="824"/>
      <c r="NDT29" s="824"/>
      <c r="NDU29" s="824"/>
      <c r="NDV29" s="824"/>
      <c r="NDW29" s="824"/>
      <c r="NDX29" s="824"/>
      <c r="NDY29" s="824"/>
      <c r="NDZ29" s="824"/>
      <c r="NEA29" s="824"/>
      <c r="NEB29" s="824"/>
      <c r="NEC29" s="824"/>
      <c r="NED29" s="824"/>
      <c r="NEE29" s="824"/>
      <c r="NEF29" s="824"/>
      <c r="NEG29" s="824"/>
      <c r="NEH29" s="824"/>
      <c r="NEI29" s="824"/>
      <c r="NEJ29" s="824"/>
      <c r="NEK29" s="824"/>
      <c r="NEL29" s="824"/>
      <c r="NEM29" s="824"/>
      <c r="NEN29" s="824"/>
      <c r="NEO29" s="824"/>
      <c r="NEP29" s="824"/>
      <c r="NEQ29" s="824"/>
      <c r="NER29" s="824"/>
      <c r="NES29" s="824"/>
      <c r="NET29" s="824"/>
      <c r="NEU29" s="824"/>
      <c r="NEV29" s="824"/>
      <c r="NEW29" s="824"/>
      <c r="NEX29" s="824"/>
      <c r="NEY29" s="824"/>
      <c r="NEZ29" s="824"/>
      <c r="NFA29" s="824"/>
      <c r="NFB29" s="824"/>
      <c r="NFC29" s="824"/>
      <c r="NFD29" s="824"/>
      <c r="NFE29" s="824"/>
      <c r="NFF29" s="824"/>
      <c r="NFG29" s="824"/>
      <c r="NFH29" s="824"/>
      <c r="NFI29" s="824"/>
      <c r="NFJ29" s="824"/>
      <c r="NFK29" s="824"/>
      <c r="NFL29" s="824"/>
      <c r="NFM29" s="824"/>
      <c r="NFN29" s="824"/>
      <c r="NFO29" s="824"/>
      <c r="NFP29" s="824"/>
      <c r="NFQ29" s="824"/>
      <c r="NFR29" s="824"/>
      <c r="NFS29" s="824"/>
      <c r="NFT29" s="824"/>
      <c r="NFU29" s="824"/>
      <c r="NFV29" s="824"/>
      <c r="NFW29" s="824"/>
      <c r="NFX29" s="824"/>
      <c r="NFY29" s="824"/>
      <c r="NFZ29" s="824"/>
      <c r="NGA29" s="824"/>
      <c r="NGB29" s="824"/>
      <c r="NGC29" s="824"/>
      <c r="NGD29" s="824"/>
      <c r="NGE29" s="824"/>
      <c r="NGF29" s="824"/>
      <c r="NGG29" s="824"/>
      <c r="NGH29" s="824"/>
      <c r="NGI29" s="824"/>
      <c r="NGJ29" s="824"/>
      <c r="NGK29" s="824"/>
      <c r="NGL29" s="824"/>
      <c r="NGM29" s="824"/>
      <c r="NGN29" s="824"/>
      <c r="NGO29" s="824"/>
      <c r="NGP29" s="824"/>
      <c r="NGQ29" s="824"/>
      <c r="NGR29" s="824"/>
      <c r="NGS29" s="824"/>
      <c r="NGT29" s="824"/>
      <c r="NGU29" s="824"/>
      <c r="NGV29" s="824"/>
      <c r="NGW29" s="824"/>
      <c r="NGX29" s="824"/>
      <c r="NGY29" s="824"/>
      <c r="NGZ29" s="824"/>
      <c r="NHA29" s="824"/>
      <c r="NHB29" s="824"/>
      <c r="NHC29" s="824"/>
      <c r="NHD29" s="824"/>
      <c r="NHE29" s="824"/>
      <c r="NHF29" s="824"/>
      <c r="NHG29" s="824"/>
      <c r="NHH29" s="824"/>
      <c r="NHI29" s="824"/>
      <c r="NHJ29" s="824"/>
      <c r="NHK29" s="824"/>
      <c r="NHL29" s="824"/>
      <c r="NHM29" s="824"/>
      <c r="NHN29" s="824"/>
      <c r="NHO29" s="824"/>
      <c r="NHP29" s="824"/>
      <c r="NHQ29" s="824"/>
      <c r="NHR29" s="824"/>
      <c r="NHS29" s="824"/>
      <c r="NHT29" s="824"/>
      <c r="NHU29" s="824"/>
      <c r="NHV29" s="824"/>
      <c r="NHW29" s="824"/>
      <c r="NHX29" s="824"/>
      <c r="NHY29" s="824"/>
      <c r="NHZ29" s="824"/>
      <c r="NIA29" s="824"/>
      <c r="NIB29" s="824"/>
      <c r="NIC29" s="824"/>
      <c r="NID29" s="824"/>
      <c r="NIE29" s="824"/>
      <c r="NIF29" s="824"/>
      <c r="NIG29" s="824"/>
      <c r="NIH29" s="824"/>
      <c r="NII29" s="824"/>
      <c r="NIJ29" s="824"/>
      <c r="NIK29" s="824"/>
      <c r="NIL29" s="824"/>
      <c r="NIM29" s="824"/>
      <c r="NIN29" s="824"/>
      <c r="NIO29" s="824"/>
      <c r="NIP29" s="824"/>
      <c r="NIQ29" s="824"/>
      <c r="NIR29" s="824"/>
      <c r="NIS29" s="824"/>
      <c r="NIT29" s="824"/>
      <c r="NIU29" s="824"/>
      <c r="NIV29" s="824"/>
      <c r="NIW29" s="824"/>
      <c r="NIX29" s="824"/>
      <c r="NIY29" s="824"/>
      <c r="NIZ29" s="824"/>
      <c r="NJA29" s="824"/>
      <c r="NJB29" s="824"/>
      <c r="NJC29" s="824"/>
      <c r="NJD29" s="824"/>
      <c r="NJE29" s="824"/>
      <c r="NJF29" s="824"/>
      <c r="NJG29" s="824"/>
      <c r="NJH29" s="824"/>
      <c r="NJI29" s="824"/>
      <c r="NJJ29" s="824"/>
      <c r="NJK29" s="824"/>
      <c r="NJL29" s="824"/>
      <c r="NJM29" s="824"/>
      <c r="NJN29" s="824"/>
      <c r="NJO29" s="824"/>
      <c r="NJP29" s="824"/>
      <c r="NJQ29" s="824"/>
      <c r="NJR29" s="824"/>
      <c r="NJS29" s="824"/>
      <c r="NJT29" s="824"/>
      <c r="NJU29" s="824"/>
      <c r="NJV29" s="824"/>
      <c r="NJW29" s="824"/>
      <c r="NJX29" s="824"/>
      <c r="NJY29" s="824"/>
      <c r="NJZ29" s="824"/>
      <c r="NKA29" s="824"/>
      <c r="NKB29" s="824"/>
      <c r="NKC29" s="824"/>
      <c r="NKD29" s="824"/>
      <c r="NKE29" s="824"/>
      <c r="NKF29" s="824"/>
      <c r="NKG29" s="824"/>
      <c r="NKH29" s="824"/>
      <c r="NKI29" s="824"/>
      <c r="NKJ29" s="824"/>
      <c r="NKK29" s="824"/>
      <c r="NKL29" s="824"/>
      <c r="NKM29" s="824"/>
      <c r="NKN29" s="824"/>
      <c r="NKO29" s="824"/>
      <c r="NKP29" s="824"/>
      <c r="NKQ29" s="824"/>
      <c r="NKR29" s="824"/>
      <c r="NKS29" s="824"/>
      <c r="NKT29" s="824"/>
      <c r="NKU29" s="824"/>
      <c r="NKV29" s="824"/>
      <c r="NKW29" s="824"/>
      <c r="NKX29" s="824"/>
      <c r="NKY29" s="824"/>
      <c r="NKZ29" s="824"/>
      <c r="NLA29" s="824"/>
      <c r="NLB29" s="824"/>
      <c r="NLC29" s="824"/>
      <c r="NLD29" s="824"/>
      <c r="NLE29" s="824"/>
      <c r="NLF29" s="824"/>
      <c r="NLG29" s="824"/>
      <c r="NLH29" s="824"/>
      <c r="NLI29" s="824"/>
      <c r="NLJ29" s="824"/>
      <c r="NLK29" s="824"/>
      <c r="NLL29" s="824"/>
      <c r="NLM29" s="824"/>
      <c r="NLN29" s="824"/>
      <c r="NLO29" s="824"/>
      <c r="NLP29" s="824"/>
      <c r="NLQ29" s="824"/>
      <c r="NLR29" s="824"/>
      <c r="NLS29" s="824"/>
      <c r="NLT29" s="824"/>
      <c r="NLU29" s="824"/>
      <c r="NLV29" s="824"/>
      <c r="NLW29" s="824"/>
      <c r="NLX29" s="824"/>
      <c r="NLY29" s="824"/>
      <c r="NLZ29" s="824"/>
      <c r="NMA29" s="824"/>
      <c r="NMB29" s="824"/>
      <c r="NMC29" s="824"/>
      <c r="NMD29" s="824"/>
      <c r="NME29" s="824"/>
      <c r="NMF29" s="824"/>
      <c r="NMG29" s="824"/>
      <c r="NMH29" s="824"/>
      <c r="NMI29" s="824"/>
      <c r="NMJ29" s="824"/>
      <c r="NMK29" s="824"/>
      <c r="NML29" s="824"/>
      <c r="NMM29" s="824"/>
      <c r="NMN29" s="824"/>
      <c r="NMO29" s="824"/>
      <c r="NMP29" s="824"/>
      <c r="NMQ29" s="824"/>
      <c r="NMR29" s="824"/>
      <c r="NMS29" s="824"/>
      <c r="NMT29" s="824"/>
      <c r="NMU29" s="824"/>
      <c r="NMV29" s="824"/>
      <c r="NMW29" s="824"/>
      <c r="NMX29" s="824"/>
      <c r="NMY29" s="824"/>
      <c r="NMZ29" s="824"/>
      <c r="NNA29" s="824"/>
      <c r="NNB29" s="824"/>
      <c r="NNC29" s="824"/>
      <c r="NND29" s="824"/>
      <c r="NNE29" s="824"/>
      <c r="NNF29" s="824"/>
      <c r="NNG29" s="824"/>
      <c r="NNH29" s="824"/>
      <c r="NNI29" s="824"/>
      <c r="NNJ29" s="824"/>
      <c r="NNK29" s="824"/>
      <c r="NNL29" s="824"/>
      <c r="NNM29" s="824"/>
      <c r="NNN29" s="824"/>
      <c r="NNO29" s="824"/>
      <c r="NNP29" s="824"/>
      <c r="NNQ29" s="824"/>
      <c r="NNR29" s="824"/>
      <c r="NNS29" s="824"/>
      <c r="NNT29" s="824"/>
      <c r="NNU29" s="824"/>
      <c r="NNV29" s="824"/>
      <c r="NNW29" s="824"/>
      <c r="NNX29" s="824"/>
      <c r="NNY29" s="824"/>
      <c r="NNZ29" s="824"/>
      <c r="NOA29" s="824"/>
      <c r="NOB29" s="824"/>
      <c r="NOC29" s="824"/>
      <c r="NOD29" s="824"/>
      <c r="NOE29" s="824"/>
      <c r="NOF29" s="824"/>
      <c r="NOG29" s="824"/>
      <c r="NOH29" s="824"/>
      <c r="NOI29" s="824"/>
      <c r="NOJ29" s="824"/>
      <c r="NOK29" s="824"/>
      <c r="NOL29" s="824"/>
      <c r="NOM29" s="824"/>
      <c r="NON29" s="824"/>
      <c r="NOO29" s="824"/>
      <c r="NOP29" s="824"/>
      <c r="NOQ29" s="824"/>
      <c r="NOR29" s="824"/>
      <c r="NOS29" s="824"/>
      <c r="NOT29" s="824"/>
      <c r="NOU29" s="824"/>
      <c r="NOV29" s="824"/>
      <c r="NOW29" s="824"/>
      <c r="NOX29" s="824"/>
      <c r="NOY29" s="824"/>
      <c r="NOZ29" s="824"/>
      <c r="NPA29" s="824"/>
      <c r="NPB29" s="824"/>
      <c r="NPC29" s="824"/>
      <c r="NPD29" s="824"/>
      <c r="NPE29" s="824"/>
      <c r="NPF29" s="824"/>
      <c r="NPG29" s="824"/>
      <c r="NPH29" s="824"/>
      <c r="NPI29" s="824"/>
      <c r="NPJ29" s="824"/>
      <c r="NPK29" s="824"/>
      <c r="NPL29" s="824"/>
      <c r="NPM29" s="824"/>
      <c r="NPN29" s="824"/>
      <c r="NPO29" s="824"/>
      <c r="NPP29" s="824"/>
      <c r="NPQ29" s="824"/>
      <c r="NPR29" s="824"/>
      <c r="NPS29" s="824"/>
      <c r="NPT29" s="824"/>
      <c r="NPU29" s="824"/>
      <c r="NPV29" s="824"/>
      <c r="NPW29" s="824"/>
      <c r="NPX29" s="824"/>
      <c r="NPY29" s="824"/>
      <c r="NPZ29" s="824"/>
      <c r="NQA29" s="824"/>
      <c r="NQB29" s="824"/>
      <c r="NQC29" s="824"/>
      <c r="NQD29" s="824"/>
      <c r="NQE29" s="824"/>
      <c r="NQF29" s="824"/>
      <c r="NQG29" s="824"/>
      <c r="NQH29" s="824"/>
      <c r="NQI29" s="824"/>
      <c r="NQJ29" s="824"/>
      <c r="NQK29" s="824"/>
      <c r="NQL29" s="824"/>
      <c r="NQM29" s="824"/>
      <c r="NQN29" s="824"/>
      <c r="NQO29" s="824"/>
      <c r="NQP29" s="824"/>
      <c r="NQQ29" s="824"/>
      <c r="NQR29" s="824"/>
      <c r="NQS29" s="824"/>
      <c r="NQT29" s="824"/>
      <c r="NQU29" s="824"/>
      <c r="NQV29" s="824"/>
      <c r="NQW29" s="824"/>
      <c r="NQX29" s="824"/>
      <c r="NQY29" s="824"/>
      <c r="NQZ29" s="824"/>
      <c r="NRA29" s="824"/>
      <c r="NRB29" s="824"/>
      <c r="NRC29" s="824"/>
      <c r="NRD29" s="824"/>
      <c r="NRE29" s="824"/>
      <c r="NRF29" s="824"/>
      <c r="NRG29" s="824"/>
      <c r="NRH29" s="824"/>
      <c r="NRI29" s="824"/>
      <c r="NRJ29" s="824"/>
      <c r="NRK29" s="824"/>
      <c r="NRL29" s="824"/>
      <c r="NRM29" s="824"/>
      <c r="NRN29" s="824"/>
      <c r="NRO29" s="824"/>
      <c r="NRP29" s="824"/>
      <c r="NRQ29" s="824"/>
      <c r="NRR29" s="824"/>
      <c r="NRS29" s="824"/>
      <c r="NRT29" s="824"/>
      <c r="NRU29" s="824"/>
      <c r="NRV29" s="824"/>
      <c r="NRW29" s="824"/>
      <c r="NRX29" s="824"/>
      <c r="NRY29" s="824"/>
      <c r="NRZ29" s="824"/>
      <c r="NSA29" s="824"/>
      <c r="NSB29" s="824"/>
      <c r="NSC29" s="824"/>
      <c r="NSD29" s="824"/>
      <c r="NSE29" s="824"/>
      <c r="NSF29" s="824"/>
      <c r="NSG29" s="824"/>
      <c r="NSH29" s="824"/>
      <c r="NSI29" s="824"/>
      <c r="NSJ29" s="824"/>
      <c r="NSK29" s="824"/>
      <c r="NSL29" s="824"/>
      <c r="NSM29" s="824"/>
      <c r="NSN29" s="824"/>
      <c r="NSO29" s="824"/>
      <c r="NSP29" s="824"/>
      <c r="NSQ29" s="824"/>
      <c r="NSR29" s="824"/>
      <c r="NSS29" s="824"/>
      <c r="NST29" s="824"/>
      <c r="NSU29" s="824"/>
      <c r="NSV29" s="824"/>
      <c r="NSW29" s="824"/>
      <c r="NSX29" s="824"/>
      <c r="NSY29" s="824"/>
      <c r="NSZ29" s="824"/>
      <c r="NTA29" s="824"/>
      <c r="NTB29" s="824"/>
      <c r="NTC29" s="824"/>
      <c r="NTD29" s="824"/>
      <c r="NTE29" s="824"/>
      <c r="NTF29" s="824"/>
      <c r="NTG29" s="824"/>
      <c r="NTH29" s="824"/>
      <c r="NTI29" s="824"/>
      <c r="NTJ29" s="824"/>
      <c r="NTK29" s="824"/>
      <c r="NTL29" s="824"/>
      <c r="NTM29" s="824"/>
      <c r="NTN29" s="824"/>
      <c r="NTO29" s="824"/>
      <c r="NTP29" s="824"/>
      <c r="NTQ29" s="824"/>
      <c r="NTR29" s="824"/>
      <c r="NTS29" s="824"/>
      <c r="NTT29" s="824"/>
      <c r="NTU29" s="824"/>
      <c r="NTV29" s="824"/>
      <c r="NTW29" s="824"/>
      <c r="NTX29" s="824"/>
      <c r="NTY29" s="824"/>
      <c r="NTZ29" s="824"/>
      <c r="NUA29" s="824"/>
      <c r="NUB29" s="824"/>
      <c r="NUC29" s="824"/>
      <c r="NUD29" s="824"/>
      <c r="NUE29" s="824"/>
      <c r="NUF29" s="824"/>
      <c r="NUG29" s="824"/>
      <c r="NUH29" s="824"/>
      <c r="NUI29" s="824"/>
      <c r="NUJ29" s="824"/>
      <c r="NUK29" s="824"/>
      <c r="NUL29" s="824"/>
      <c r="NUM29" s="824"/>
      <c r="NUN29" s="824"/>
      <c r="NUO29" s="824"/>
      <c r="NUP29" s="824"/>
      <c r="NUQ29" s="824"/>
      <c r="NUR29" s="824"/>
      <c r="NUS29" s="824"/>
      <c r="NUT29" s="824"/>
      <c r="NUU29" s="824"/>
      <c r="NUV29" s="824"/>
      <c r="NUW29" s="824"/>
      <c r="NUX29" s="824"/>
      <c r="NUY29" s="824"/>
      <c r="NUZ29" s="824"/>
      <c r="NVA29" s="824"/>
      <c r="NVB29" s="824"/>
      <c r="NVC29" s="824"/>
      <c r="NVD29" s="824"/>
      <c r="NVE29" s="824"/>
      <c r="NVF29" s="824"/>
      <c r="NVG29" s="824"/>
      <c r="NVH29" s="824"/>
      <c r="NVI29" s="824"/>
      <c r="NVJ29" s="824"/>
      <c r="NVK29" s="824"/>
      <c r="NVL29" s="824"/>
      <c r="NVM29" s="824"/>
      <c r="NVN29" s="824"/>
      <c r="NVO29" s="824"/>
      <c r="NVP29" s="824"/>
      <c r="NVQ29" s="824"/>
      <c r="NVR29" s="824"/>
      <c r="NVS29" s="824"/>
      <c r="NVT29" s="824"/>
      <c r="NVU29" s="824"/>
      <c r="NVV29" s="824"/>
      <c r="NVW29" s="824"/>
      <c r="NVX29" s="824"/>
      <c r="NVY29" s="824"/>
      <c r="NVZ29" s="824"/>
      <c r="NWA29" s="824"/>
      <c r="NWB29" s="824"/>
      <c r="NWC29" s="824"/>
      <c r="NWD29" s="824"/>
      <c r="NWE29" s="824"/>
      <c r="NWF29" s="824"/>
      <c r="NWG29" s="824"/>
      <c r="NWH29" s="824"/>
      <c r="NWI29" s="824"/>
      <c r="NWJ29" s="824"/>
      <c r="NWK29" s="824"/>
      <c r="NWL29" s="824"/>
      <c r="NWM29" s="824"/>
      <c r="NWN29" s="824"/>
      <c r="NWO29" s="824"/>
      <c r="NWP29" s="824"/>
      <c r="NWQ29" s="824"/>
      <c r="NWR29" s="824"/>
      <c r="NWS29" s="824"/>
      <c r="NWT29" s="824"/>
      <c r="NWU29" s="824"/>
      <c r="NWV29" s="824"/>
      <c r="NWW29" s="824"/>
      <c r="NWX29" s="824"/>
      <c r="NWY29" s="824"/>
      <c r="NWZ29" s="824"/>
      <c r="NXA29" s="824"/>
      <c r="NXB29" s="824"/>
      <c r="NXC29" s="824"/>
      <c r="NXD29" s="824"/>
      <c r="NXE29" s="824"/>
      <c r="NXF29" s="824"/>
      <c r="NXG29" s="824"/>
      <c r="NXH29" s="824"/>
      <c r="NXI29" s="824"/>
      <c r="NXJ29" s="824"/>
      <c r="NXK29" s="824"/>
      <c r="NXL29" s="824"/>
      <c r="NXM29" s="824"/>
      <c r="NXN29" s="824"/>
      <c r="NXO29" s="824"/>
      <c r="NXP29" s="824"/>
      <c r="NXQ29" s="824"/>
      <c r="NXR29" s="824"/>
      <c r="NXS29" s="824"/>
      <c r="NXT29" s="824"/>
      <c r="NXU29" s="824"/>
      <c r="NXV29" s="824"/>
      <c r="NXW29" s="824"/>
      <c r="NXX29" s="824"/>
      <c r="NXY29" s="824"/>
      <c r="NXZ29" s="824"/>
      <c r="NYA29" s="824"/>
      <c r="NYB29" s="824"/>
      <c r="NYC29" s="824"/>
      <c r="NYD29" s="824"/>
      <c r="NYE29" s="824"/>
      <c r="NYF29" s="824"/>
      <c r="NYG29" s="824"/>
      <c r="NYH29" s="824"/>
      <c r="NYI29" s="824"/>
      <c r="NYJ29" s="824"/>
      <c r="NYK29" s="824"/>
      <c r="NYL29" s="824"/>
      <c r="NYM29" s="824"/>
      <c r="NYN29" s="824"/>
      <c r="NYO29" s="824"/>
      <c r="NYP29" s="824"/>
      <c r="NYQ29" s="824"/>
      <c r="NYR29" s="824"/>
      <c r="NYS29" s="824"/>
      <c r="NYT29" s="824"/>
      <c r="NYU29" s="824"/>
      <c r="NYV29" s="824"/>
      <c r="NYW29" s="824"/>
      <c r="NYX29" s="824"/>
      <c r="NYY29" s="824"/>
      <c r="NYZ29" s="824"/>
      <c r="NZA29" s="824"/>
      <c r="NZB29" s="824"/>
      <c r="NZC29" s="824"/>
      <c r="NZD29" s="824"/>
      <c r="NZE29" s="824"/>
      <c r="NZF29" s="824"/>
      <c r="NZG29" s="824"/>
      <c r="NZH29" s="824"/>
      <c r="NZI29" s="824"/>
      <c r="NZJ29" s="824"/>
      <c r="NZK29" s="824"/>
      <c r="NZL29" s="824"/>
      <c r="NZM29" s="824"/>
      <c r="NZN29" s="824"/>
      <c r="NZO29" s="824"/>
      <c r="NZP29" s="824"/>
      <c r="NZQ29" s="824"/>
      <c r="NZR29" s="824"/>
      <c r="NZS29" s="824"/>
      <c r="NZT29" s="824"/>
      <c r="NZU29" s="824"/>
      <c r="NZV29" s="824"/>
      <c r="NZW29" s="824"/>
      <c r="NZX29" s="824"/>
      <c r="NZY29" s="824"/>
      <c r="NZZ29" s="824"/>
      <c r="OAA29" s="824"/>
      <c r="OAB29" s="824"/>
      <c r="OAC29" s="824"/>
      <c r="OAD29" s="824"/>
      <c r="OAE29" s="824"/>
      <c r="OAF29" s="824"/>
      <c r="OAG29" s="824"/>
      <c r="OAH29" s="824"/>
      <c r="OAI29" s="824"/>
      <c r="OAJ29" s="824"/>
      <c r="OAK29" s="824"/>
      <c r="OAL29" s="824"/>
      <c r="OAM29" s="824"/>
      <c r="OAN29" s="824"/>
      <c r="OAO29" s="824"/>
      <c r="OAP29" s="824"/>
      <c r="OAQ29" s="824"/>
      <c r="OAR29" s="824"/>
      <c r="OAS29" s="824"/>
      <c r="OAT29" s="824"/>
      <c r="OAU29" s="824"/>
      <c r="OAV29" s="824"/>
      <c r="OAW29" s="824"/>
      <c r="OAX29" s="824"/>
      <c r="OAY29" s="824"/>
      <c r="OAZ29" s="824"/>
      <c r="OBA29" s="824"/>
      <c r="OBB29" s="824"/>
      <c r="OBC29" s="824"/>
      <c r="OBD29" s="824"/>
      <c r="OBE29" s="824"/>
      <c r="OBF29" s="824"/>
      <c r="OBG29" s="824"/>
      <c r="OBH29" s="824"/>
      <c r="OBI29" s="824"/>
      <c r="OBJ29" s="824"/>
      <c r="OBK29" s="824"/>
      <c r="OBL29" s="824"/>
      <c r="OBM29" s="824"/>
      <c r="OBN29" s="824"/>
      <c r="OBO29" s="824"/>
      <c r="OBP29" s="824"/>
      <c r="OBQ29" s="824"/>
      <c r="OBR29" s="824"/>
      <c r="OBS29" s="824"/>
      <c r="OBT29" s="824"/>
      <c r="OBU29" s="824"/>
      <c r="OBV29" s="824"/>
      <c r="OBW29" s="824"/>
      <c r="OBX29" s="824"/>
      <c r="OBY29" s="824"/>
      <c r="OBZ29" s="824"/>
      <c r="OCA29" s="824"/>
      <c r="OCB29" s="824"/>
      <c r="OCC29" s="824"/>
      <c r="OCD29" s="824"/>
      <c r="OCE29" s="824"/>
      <c r="OCF29" s="824"/>
      <c r="OCG29" s="824"/>
      <c r="OCH29" s="824"/>
      <c r="OCI29" s="824"/>
      <c r="OCJ29" s="824"/>
      <c r="OCK29" s="824"/>
      <c r="OCL29" s="824"/>
      <c r="OCM29" s="824"/>
      <c r="OCN29" s="824"/>
      <c r="OCO29" s="824"/>
      <c r="OCP29" s="824"/>
      <c r="OCQ29" s="824"/>
      <c r="OCR29" s="824"/>
      <c r="OCS29" s="824"/>
      <c r="OCT29" s="824"/>
      <c r="OCU29" s="824"/>
      <c r="OCV29" s="824"/>
      <c r="OCW29" s="824"/>
      <c r="OCX29" s="824"/>
      <c r="OCY29" s="824"/>
      <c r="OCZ29" s="824"/>
      <c r="ODA29" s="824"/>
      <c r="ODB29" s="824"/>
      <c r="ODC29" s="824"/>
      <c r="ODD29" s="824"/>
      <c r="ODE29" s="824"/>
      <c r="ODF29" s="824"/>
      <c r="ODG29" s="824"/>
      <c r="ODH29" s="824"/>
      <c r="ODI29" s="824"/>
      <c r="ODJ29" s="824"/>
      <c r="ODK29" s="824"/>
      <c r="ODL29" s="824"/>
      <c r="ODM29" s="824"/>
      <c r="ODN29" s="824"/>
      <c r="ODO29" s="824"/>
      <c r="ODP29" s="824"/>
      <c r="ODQ29" s="824"/>
      <c r="ODR29" s="824"/>
      <c r="ODS29" s="824"/>
      <c r="ODT29" s="824"/>
      <c r="ODU29" s="824"/>
      <c r="ODV29" s="824"/>
      <c r="ODW29" s="824"/>
      <c r="ODX29" s="824"/>
      <c r="ODY29" s="824"/>
      <c r="ODZ29" s="824"/>
      <c r="OEA29" s="824"/>
      <c r="OEB29" s="824"/>
      <c r="OEC29" s="824"/>
      <c r="OED29" s="824"/>
      <c r="OEE29" s="824"/>
      <c r="OEF29" s="824"/>
      <c r="OEG29" s="824"/>
      <c r="OEH29" s="824"/>
      <c r="OEI29" s="824"/>
      <c r="OEJ29" s="824"/>
      <c r="OEK29" s="824"/>
      <c r="OEL29" s="824"/>
      <c r="OEM29" s="824"/>
      <c r="OEN29" s="824"/>
      <c r="OEO29" s="824"/>
      <c r="OEP29" s="824"/>
      <c r="OEQ29" s="824"/>
      <c r="OER29" s="824"/>
      <c r="OES29" s="824"/>
      <c r="OET29" s="824"/>
      <c r="OEU29" s="824"/>
      <c r="OEV29" s="824"/>
      <c r="OEW29" s="824"/>
      <c r="OEX29" s="824"/>
      <c r="OEY29" s="824"/>
      <c r="OEZ29" s="824"/>
      <c r="OFA29" s="824"/>
      <c r="OFB29" s="824"/>
      <c r="OFC29" s="824"/>
      <c r="OFD29" s="824"/>
      <c r="OFE29" s="824"/>
      <c r="OFF29" s="824"/>
      <c r="OFG29" s="824"/>
      <c r="OFH29" s="824"/>
      <c r="OFI29" s="824"/>
      <c r="OFJ29" s="824"/>
      <c r="OFK29" s="824"/>
      <c r="OFL29" s="824"/>
      <c r="OFM29" s="824"/>
      <c r="OFN29" s="824"/>
      <c r="OFO29" s="824"/>
      <c r="OFP29" s="824"/>
      <c r="OFQ29" s="824"/>
      <c r="OFR29" s="824"/>
      <c r="OFS29" s="824"/>
      <c r="OFT29" s="824"/>
      <c r="OFU29" s="824"/>
      <c r="OFV29" s="824"/>
      <c r="OFW29" s="824"/>
      <c r="OFX29" s="824"/>
      <c r="OFY29" s="824"/>
      <c r="OFZ29" s="824"/>
      <c r="OGA29" s="824"/>
      <c r="OGB29" s="824"/>
      <c r="OGC29" s="824"/>
      <c r="OGD29" s="824"/>
      <c r="OGE29" s="824"/>
      <c r="OGF29" s="824"/>
      <c r="OGG29" s="824"/>
      <c r="OGH29" s="824"/>
      <c r="OGI29" s="824"/>
      <c r="OGJ29" s="824"/>
      <c r="OGK29" s="824"/>
      <c r="OGL29" s="824"/>
      <c r="OGM29" s="824"/>
      <c r="OGN29" s="824"/>
      <c r="OGO29" s="824"/>
      <c r="OGP29" s="824"/>
      <c r="OGQ29" s="824"/>
      <c r="OGR29" s="824"/>
      <c r="OGS29" s="824"/>
      <c r="OGT29" s="824"/>
      <c r="OGU29" s="824"/>
      <c r="OGV29" s="824"/>
      <c r="OGW29" s="824"/>
      <c r="OGX29" s="824"/>
      <c r="OGY29" s="824"/>
      <c r="OGZ29" s="824"/>
      <c r="OHA29" s="824"/>
      <c r="OHB29" s="824"/>
      <c r="OHC29" s="824"/>
      <c r="OHD29" s="824"/>
      <c r="OHE29" s="824"/>
      <c r="OHF29" s="824"/>
      <c r="OHG29" s="824"/>
      <c r="OHH29" s="824"/>
      <c r="OHI29" s="824"/>
      <c r="OHJ29" s="824"/>
      <c r="OHK29" s="824"/>
      <c r="OHL29" s="824"/>
      <c r="OHM29" s="824"/>
      <c r="OHN29" s="824"/>
      <c r="OHO29" s="824"/>
      <c r="OHP29" s="824"/>
      <c r="OHQ29" s="824"/>
      <c r="OHR29" s="824"/>
      <c r="OHS29" s="824"/>
      <c r="OHT29" s="824"/>
      <c r="OHU29" s="824"/>
      <c r="OHV29" s="824"/>
      <c r="OHW29" s="824"/>
      <c r="OHX29" s="824"/>
      <c r="OHY29" s="824"/>
      <c r="OHZ29" s="824"/>
      <c r="OIA29" s="824"/>
      <c r="OIB29" s="824"/>
      <c r="OIC29" s="824"/>
      <c r="OID29" s="824"/>
      <c r="OIE29" s="824"/>
      <c r="OIF29" s="824"/>
      <c r="OIG29" s="824"/>
      <c r="OIH29" s="824"/>
      <c r="OII29" s="824"/>
      <c r="OIJ29" s="824"/>
      <c r="OIK29" s="824"/>
      <c r="OIL29" s="824"/>
      <c r="OIM29" s="824"/>
      <c r="OIN29" s="824"/>
      <c r="OIO29" s="824"/>
      <c r="OIP29" s="824"/>
      <c r="OIQ29" s="824"/>
      <c r="OIR29" s="824"/>
      <c r="OIS29" s="824"/>
      <c r="OIT29" s="824"/>
      <c r="OIU29" s="824"/>
      <c r="OIV29" s="824"/>
      <c r="OIW29" s="824"/>
      <c r="OIX29" s="824"/>
      <c r="OIY29" s="824"/>
      <c r="OIZ29" s="824"/>
      <c r="OJA29" s="824"/>
      <c r="OJB29" s="824"/>
      <c r="OJC29" s="824"/>
      <c r="OJD29" s="824"/>
      <c r="OJE29" s="824"/>
      <c r="OJF29" s="824"/>
      <c r="OJG29" s="824"/>
      <c r="OJH29" s="824"/>
      <c r="OJI29" s="824"/>
      <c r="OJJ29" s="824"/>
      <c r="OJK29" s="824"/>
      <c r="OJL29" s="824"/>
      <c r="OJM29" s="824"/>
      <c r="OJN29" s="824"/>
      <c r="OJO29" s="824"/>
      <c r="OJP29" s="824"/>
      <c r="OJQ29" s="824"/>
      <c r="OJR29" s="824"/>
      <c r="OJS29" s="824"/>
      <c r="OJT29" s="824"/>
      <c r="OJU29" s="824"/>
      <c r="OJV29" s="824"/>
      <c r="OJW29" s="824"/>
      <c r="OJX29" s="824"/>
      <c r="OJY29" s="824"/>
      <c r="OJZ29" s="824"/>
      <c r="OKA29" s="824"/>
      <c r="OKB29" s="824"/>
      <c r="OKC29" s="824"/>
      <c r="OKD29" s="824"/>
      <c r="OKE29" s="824"/>
      <c r="OKF29" s="824"/>
      <c r="OKG29" s="824"/>
      <c r="OKH29" s="824"/>
      <c r="OKI29" s="824"/>
      <c r="OKJ29" s="824"/>
      <c r="OKK29" s="824"/>
      <c r="OKL29" s="824"/>
      <c r="OKM29" s="824"/>
      <c r="OKN29" s="824"/>
      <c r="OKO29" s="824"/>
      <c r="OKP29" s="824"/>
      <c r="OKQ29" s="824"/>
      <c r="OKR29" s="824"/>
      <c r="OKS29" s="824"/>
      <c r="OKT29" s="824"/>
      <c r="OKU29" s="824"/>
      <c r="OKV29" s="824"/>
      <c r="OKW29" s="824"/>
      <c r="OKX29" s="824"/>
      <c r="OKY29" s="824"/>
      <c r="OKZ29" s="824"/>
      <c r="OLA29" s="824"/>
      <c r="OLB29" s="824"/>
      <c r="OLC29" s="824"/>
      <c r="OLD29" s="824"/>
      <c r="OLE29" s="824"/>
      <c r="OLF29" s="824"/>
      <c r="OLG29" s="824"/>
      <c r="OLH29" s="824"/>
      <c r="OLI29" s="824"/>
      <c r="OLJ29" s="824"/>
      <c r="OLK29" s="824"/>
      <c r="OLL29" s="824"/>
      <c r="OLM29" s="824"/>
      <c r="OLN29" s="824"/>
      <c r="OLO29" s="824"/>
      <c r="OLP29" s="824"/>
      <c r="OLQ29" s="824"/>
      <c r="OLR29" s="824"/>
      <c r="OLS29" s="824"/>
      <c r="OLT29" s="824"/>
      <c r="OLU29" s="824"/>
      <c r="OLV29" s="824"/>
      <c r="OLW29" s="824"/>
      <c r="OLX29" s="824"/>
      <c r="OLY29" s="824"/>
      <c r="OLZ29" s="824"/>
      <c r="OMA29" s="824"/>
      <c r="OMB29" s="824"/>
      <c r="OMC29" s="824"/>
      <c r="OMD29" s="824"/>
      <c r="OME29" s="824"/>
      <c r="OMF29" s="824"/>
      <c r="OMG29" s="824"/>
      <c r="OMH29" s="824"/>
      <c r="OMI29" s="824"/>
      <c r="OMJ29" s="824"/>
      <c r="OMK29" s="824"/>
      <c r="OML29" s="824"/>
      <c r="OMM29" s="824"/>
      <c r="OMN29" s="824"/>
      <c r="OMO29" s="824"/>
      <c r="OMP29" s="824"/>
      <c r="OMQ29" s="824"/>
      <c r="OMR29" s="824"/>
      <c r="OMS29" s="824"/>
      <c r="OMT29" s="824"/>
      <c r="OMU29" s="824"/>
      <c r="OMV29" s="824"/>
      <c r="OMW29" s="824"/>
      <c r="OMX29" s="824"/>
      <c r="OMY29" s="824"/>
      <c r="OMZ29" s="824"/>
      <c r="ONA29" s="824"/>
      <c r="ONB29" s="824"/>
      <c r="ONC29" s="824"/>
      <c r="OND29" s="824"/>
      <c r="ONE29" s="824"/>
      <c r="ONF29" s="824"/>
      <c r="ONG29" s="824"/>
      <c r="ONH29" s="824"/>
      <c r="ONI29" s="824"/>
      <c r="ONJ29" s="824"/>
      <c r="ONK29" s="824"/>
      <c r="ONL29" s="824"/>
      <c r="ONM29" s="824"/>
      <c r="ONN29" s="824"/>
      <c r="ONO29" s="824"/>
      <c r="ONP29" s="824"/>
      <c r="ONQ29" s="824"/>
      <c r="ONR29" s="824"/>
      <c r="ONS29" s="824"/>
      <c r="ONT29" s="824"/>
      <c r="ONU29" s="824"/>
      <c r="ONV29" s="824"/>
      <c r="ONW29" s="824"/>
      <c r="ONX29" s="824"/>
      <c r="ONY29" s="824"/>
      <c r="ONZ29" s="824"/>
      <c r="OOA29" s="824"/>
      <c r="OOB29" s="824"/>
      <c r="OOC29" s="824"/>
      <c r="OOD29" s="824"/>
      <c r="OOE29" s="824"/>
      <c r="OOF29" s="824"/>
      <c r="OOG29" s="824"/>
      <c r="OOH29" s="824"/>
      <c r="OOI29" s="824"/>
      <c r="OOJ29" s="824"/>
      <c r="OOK29" s="824"/>
      <c r="OOL29" s="824"/>
      <c r="OOM29" s="824"/>
      <c r="OON29" s="824"/>
      <c r="OOO29" s="824"/>
      <c r="OOP29" s="824"/>
      <c r="OOQ29" s="824"/>
      <c r="OOR29" s="824"/>
      <c r="OOS29" s="824"/>
      <c r="OOT29" s="824"/>
      <c r="OOU29" s="824"/>
      <c r="OOV29" s="824"/>
      <c r="OOW29" s="824"/>
      <c r="OOX29" s="824"/>
      <c r="OOY29" s="824"/>
      <c r="OOZ29" s="824"/>
      <c r="OPA29" s="824"/>
      <c r="OPB29" s="824"/>
      <c r="OPC29" s="824"/>
      <c r="OPD29" s="824"/>
      <c r="OPE29" s="824"/>
      <c r="OPF29" s="824"/>
      <c r="OPG29" s="824"/>
      <c r="OPH29" s="824"/>
      <c r="OPI29" s="824"/>
      <c r="OPJ29" s="824"/>
      <c r="OPK29" s="824"/>
      <c r="OPL29" s="824"/>
      <c r="OPM29" s="824"/>
      <c r="OPN29" s="824"/>
      <c r="OPO29" s="824"/>
      <c r="OPP29" s="824"/>
      <c r="OPQ29" s="824"/>
      <c r="OPR29" s="824"/>
      <c r="OPS29" s="824"/>
      <c r="OPT29" s="824"/>
      <c r="OPU29" s="824"/>
      <c r="OPV29" s="824"/>
      <c r="OPW29" s="824"/>
      <c r="OPX29" s="824"/>
      <c r="OPY29" s="824"/>
      <c r="OPZ29" s="824"/>
      <c r="OQA29" s="824"/>
      <c r="OQB29" s="824"/>
      <c r="OQC29" s="824"/>
      <c r="OQD29" s="824"/>
      <c r="OQE29" s="824"/>
      <c r="OQF29" s="824"/>
      <c r="OQG29" s="824"/>
      <c r="OQH29" s="824"/>
      <c r="OQI29" s="824"/>
      <c r="OQJ29" s="824"/>
      <c r="OQK29" s="824"/>
      <c r="OQL29" s="824"/>
      <c r="OQM29" s="824"/>
      <c r="OQN29" s="824"/>
      <c r="OQO29" s="824"/>
      <c r="OQP29" s="824"/>
      <c r="OQQ29" s="824"/>
      <c r="OQR29" s="824"/>
      <c r="OQS29" s="824"/>
      <c r="OQT29" s="824"/>
      <c r="OQU29" s="824"/>
      <c r="OQV29" s="824"/>
      <c r="OQW29" s="824"/>
      <c r="OQX29" s="824"/>
      <c r="OQY29" s="824"/>
      <c r="OQZ29" s="824"/>
      <c r="ORA29" s="824"/>
      <c r="ORB29" s="824"/>
      <c r="ORC29" s="824"/>
      <c r="ORD29" s="824"/>
      <c r="ORE29" s="824"/>
      <c r="ORF29" s="824"/>
      <c r="ORG29" s="824"/>
      <c r="ORH29" s="824"/>
      <c r="ORI29" s="824"/>
      <c r="ORJ29" s="824"/>
      <c r="ORK29" s="824"/>
      <c r="ORL29" s="824"/>
      <c r="ORM29" s="824"/>
      <c r="ORN29" s="824"/>
      <c r="ORO29" s="824"/>
      <c r="ORP29" s="824"/>
      <c r="ORQ29" s="824"/>
      <c r="ORR29" s="824"/>
      <c r="ORS29" s="824"/>
      <c r="ORT29" s="824"/>
      <c r="ORU29" s="824"/>
      <c r="ORV29" s="824"/>
      <c r="ORW29" s="824"/>
      <c r="ORX29" s="824"/>
      <c r="ORY29" s="824"/>
      <c r="ORZ29" s="824"/>
      <c r="OSA29" s="824"/>
      <c r="OSB29" s="824"/>
      <c r="OSC29" s="824"/>
      <c r="OSD29" s="824"/>
      <c r="OSE29" s="824"/>
      <c r="OSF29" s="824"/>
      <c r="OSG29" s="824"/>
      <c r="OSH29" s="824"/>
      <c r="OSI29" s="824"/>
      <c r="OSJ29" s="824"/>
      <c r="OSK29" s="824"/>
      <c r="OSL29" s="824"/>
      <c r="OSM29" s="824"/>
      <c r="OSN29" s="824"/>
      <c r="OSO29" s="824"/>
      <c r="OSP29" s="824"/>
      <c r="OSQ29" s="824"/>
      <c r="OSR29" s="824"/>
      <c r="OSS29" s="824"/>
      <c r="OST29" s="824"/>
      <c r="OSU29" s="824"/>
      <c r="OSV29" s="824"/>
      <c r="OSW29" s="824"/>
      <c r="OSX29" s="824"/>
      <c r="OSY29" s="824"/>
      <c r="OSZ29" s="824"/>
      <c r="OTA29" s="824"/>
      <c r="OTB29" s="824"/>
      <c r="OTC29" s="824"/>
      <c r="OTD29" s="824"/>
      <c r="OTE29" s="824"/>
      <c r="OTF29" s="824"/>
      <c r="OTG29" s="824"/>
      <c r="OTH29" s="824"/>
      <c r="OTI29" s="824"/>
      <c r="OTJ29" s="824"/>
      <c r="OTK29" s="824"/>
      <c r="OTL29" s="824"/>
      <c r="OTM29" s="824"/>
      <c r="OTN29" s="824"/>
      <c r="OTO29" s="824"/>
      <c r="OTP29" s="824"/>
      <c r="OTQ29" s="824"/>
      <c r="OTR29" s="824"/>
      <c r="OTS29" s="824"/>
      <c r="OTT29" s="824"/>
      <c r="OTU29" s="824"/>
      <c r="OTV29" s="824"/>
      <c r="OTW29" s="824"/>
      <c r="OTX29" s="824"/>
      <c r="OTY29" s="824"/>
      <c r="OTZ29" s="824"/>
      <c r="OUA29" s="824"/>
      <c r="OUB29" s="824"/>
      <c r="OUC29" s="824"/>
      <c r="OUD29" s="824"/>
      <c r="OUE29" s="824"/>
      <c r="OUF29" s="824"/>
      <c r="OUG29" s="824"/>
      <c r="OUH29" s="824"/>
      <c r="OUI29" s="824"/>
      <c r="OUJ29" s="824"/>
      <c r="OUK29" s="824"/>
      <c r="OUL29" s="824"/>
      <c r="OUM29" s="824"/>
      <c r="OUN29" s="824"/>
      <c r="OUO29" s="824"/>
      <c r="OUP29" s="824"/>
      <c r="OUQ29" s="824"/>
      <c r="OUR29" s="824"/>
      <c r="OUS29" s="824"/>
      <c r="OUT29" s="824"/>
      <c r="OUU29" s="824"/>
      <c r="OUV29" s="824"/>
      <c r="OUW29" s="824"/>
      <c r="OUX29" s="824"/>
      <c r="OUY29" s="824"/>
      <c r="OUZ29" s="824"/>
      <c r="OVA29" s="824"/>
      <c r="OVB29" s="824"/>
      <c r="OVC29" s="824"/>
      <c r="OVD29" s="824"/>
      <c r="OVE29" s="824"/>
      <c r="OVF29" s="824"/>
      <c r="OVG29" s="824"/>
      <c r="OVH29" s="824"/>
      <c r="OVI29" s="824"/>
      <c r="OVJ29" s="824"/>
      <c r="OVK29" s="824"/>
      <c r="OVL29" s="824"/>
      <c r="OVM29" s="824"/>
      <c r="OVN29" s="824"/>
      <c r="OVO29" s="824"/>
      <c r="OVP29" s="824"/>
      <c r="OVQ29" s="824"/>
      <c r="OVR29" s="824"/>
      <c r="OVS29" s="824"/>
      <c r="OVT29" s="824"/>
      <c r="OVU29" s="824"/>
      <c r="OVV29" s="824"/>
      <c r="OVW29" s="824"/>
      <c r="OVX29" s="824"/>
      <c r="OVY29" s="824"/>
      <c r="OVZ29" s="824"/>
      <c r="OWA29" s="824"/>
      <c r="OWB29" s="824"/>
      <c r="OWC29" s="824"/>
      <c r="OWD29" s="824"/>
      <c r="OWE29" s="824"/>
      <c r="OWF29" s="824"/>
      <c r="OWG29" s="824"/>
      <c r="OWH29" s="824"/>
      <c r="OWI29" s="824"/>
      <c r="OWJ29" s="824"/>
      <c r="OWK29" s="824"/>
      <c r="OWL29" s="824"/>
      <c r="OWM29" s="824"/>
      <c r="OWN29" s="824"/>
      <c r="OWO29" s="824"/>
      <c r="OWP29" s="824"/>
      <c r="OWQ29" s="824"/>
      <c r="OWR29" s="824"/>
      <c r="OWS29" s="824"/>
      <c r="OWT29" s="824"/>
      <c r="OWU29" s="824"/>
      <c r="OWV29" s="824"/>
      <c r="OWW29" s="824"/>
      <c r="OWX29" s="824"/>
      <c r="OWY29" s="824"/>
      <c r="OWZ29" s="824"/>
      <c r="OXA29" s="824"/>
      <c r="OXB29" s="824"/>
      <c r="OXC29" s="824"/>
      <c r="OXD29" s="824"/>
      <c r="OXE29" s="824"/>
      <c r="OXF29" s="824"/>
      <c r="OXG29" s="824"/>
      <c r="OXH29" s="824"/>
      <c r="OXI29" s="824"/>
      <c r="OXJ29" s="824"/>
      <c r="OXK29" s="824"/>
      <c r="OXL29" s="824"/>
      <c r="OXM29" s="824"/>
      <c r="OXN29" s="824"/>
      <c r="OXO29" s="824"/>
      <c r="OXP29" s="824"/>
      <c r="OXQ29" s="824"/>
      <c r="OXR29" s="824"/>
      <c r="OXS29" s="824"/>
      <c r="OXT29" s="824"/>
      <c r="OXU29" s="824"/>
      <c r="OXV29" s="824"/>
      <c r="OXW29" s="824"/>
      <c r="OXX29" s="824"/>
      <c r="OXY29" s="824"/>
      <c r="OXZ29" s="824"/>
      <c r="OYA29" s="824"/>
      <c r="OYB29" s="824"/>
      <c r="OYC29" s="824"/>
      <c r="OYD29" s="824"/>
      <c r="OYE29" s="824"/>
      <c r="OYF29" s="824"/>
      <c r="OYG29" s="824"/>
      <c r="OYH29" s="824"/>
      <c r="OYI29" s="824"/>
      <c r="OYJ29" s="824"/>
      <c r="OYK29" s="824"/>
      <c r="OYL29" s="824"/>
      <c r="OYM29" s="824"/>
      <c r="OYN29" s="824"/>
      <c r="OYO29" s="824"/>
      <c r="OYP29" s="824"/>
      <c r="OYQ29" s="824"/>
      <c r="OYR29" s="824"/>
      <c r="OYS29" s="824"/>
      <c r="OYT29" s="824"/>
      <c r="OYU29" s="824"/>
      <c r="OYV29" s="824"/>
      <c r="OYW29" s="824"/>
      <c r="OYX29" s="824"/>
      <c r="OYY29" s="824"/>
      <c r="OYZ29" s="824"/>
      <c r="OZA29" s="824"/>
      <c r="OZB29" s="824"/>
      <c r="OZC29" s="824"/>
      <c r="OZD29" s="824"/>
      <c r="OZE29" s="824"/>
      <c r="OZF29" s="824"/>
      <c r="OZG29" s="824"/>
      <c r="OZH29" s="824"/>
      <c r="OZI29" s="824"/>
      <c r="OZJ29" s="824"/>
      <c r="OZK29" s="824"/>
      <c r="OZL29" s="824"/>
      <c r="OZM29" s="824"/>
      <c r="OZN29" s="824"/>
      <c r="OZO29" s="824"/>
      <c r="OZP29" s="824"/>
      <c r="OZQ29" s="824"/>
      <c r="OZR29" s="824"/>
      <c r="OZS29" s="824"/>
      <c r="OZT29" s="824"/>
      <c r="OZU29" s="824"/>
      <c r="OZV29" s="824"/>
      <c r="OZW29" s="824"/>
      <c r="OZX29" s="824"/>
      <c r="OZY29" s="824"/>
      <c r="OZZ29" s="824"/>
      <c r="PAA29" s="824"/>
      <c r="PAB29" s="824"/>
      <c r="PAC29" s="824"/>
      <c r="PAD29" s="824"/>
      <c r="PAE29" s="824"/>
      <c r="PAF29" s="824"/>
      <c r="PAG29" s="824"/>
      <c r="PAH29" s="824"/>
      <c r="PAI29" s="824"/>
      <c r="PAJ29" s="824"/>
      <c r="PAK29" s="824"/>
      <c r="PAL29" s="824"/>
      <c r="PAM29" s="824"/>
      <c r="PAN29" s="824"/>
      <c r="PAO29" s="824"/>
      <c r="PAP29" s="824"/>
      <c r="PAQ29" s="824"/>
      <c r="PAR29" s="824"/>
      <c r="PAS29" s="824"/>
      <c r="PAT29" s="824"/>
      <c r="PAU29" s="824"/>
      <c r="PAV29" s="824"/>
      <c r="PAW29" s="824"/>
      <c r="PAX29" s="824"/>
      <c r="PAY29" s="824"/>
      <c r="PAZ29" s="824"/>
      <c r="PBA29" s="824"/>
      <c r="PBB29" s="824"/>
      <c r="PBC29" s="824"/>
      <c r="PBD29" s="824"/>
      <c r="PBE29" s="824"/>
      <c r="PBF29" s="824"/>
      <c r="PBG29" s="824"/>
      <c r="PBH29" s="824"/>
      <c r="PBI29" s="824"/>
      <c r="PBJ29" s="824"/>
      <c r="PBK29" s="824"/>
      <c r="PBL29" s="824"/>
      <c r="PBM29" s="824"/>
      <c r="PBN29" s="824"/>
      <c r="PBO29" s="824"/>
      <c r="PBP29" s="824"/>
      <c r="PBQ29" s="824"/>
      <c r="PBR29" s="824"/>
      <c r="PBS29" s="824"/>
      <c r="PBT29" s="824"/>
      <c r="PBU29" s="824"/>
      <c r="PBV29" s="824"/>
      <c r="PBW29" s="824"/>
      <c r="PBX29" s="824"/>
      <c r="PBY29" s="824"/>
      <c r="PBZ29" s="824"/>
      <c r="PCA29" s="824"/>
      <c r="PCB29" s="824"/>
      <c r="PCC29" s="824"/>
      <c r="PCD29" s="824"/>
      <c r="PCE29" s="824"/>
      <c r="PCF29" s="824"/>
      <c r="PCG29" s="824"/>
      <c r="PCH29" s="824"/>
      <c r="PCI29" s="824"/>
      <c r="PCJ29" s="824"/>
      <c r="PCK29" s="824"/>
      <c r="PCL29" s="824"/>
      <c r="PCM29" s="824"/>
      <c r="PCN29" s="824"/>
      <c r="PCO29" s="824"/>
      <c r="PCP29" s="824"/>
      <c r="PCQ29" s="824"/>
      <c r="PCR29" s="824"/>
      <c r="PCS29" s="824"/>
      <c r="PCT29" s="824"/>
      <c r="PCU29" s="824"/>
      <c r="PCV29" s="824"/>
      <c r="PCW29" s="824"/>
      <c r="PCX29" s="824"/>
      <c r="PCY29" s="824"/>
      <c r="PCZ29" s="824"/>
      <c r="PDA29" s="824"/>
      <c r="PDB29" s="824"/>
      <c r="PDC29" s="824"/>
      <c r="PDD29" s="824"/>
      <c r="PDE29" s="824"/>
      <c r="PDF29" s="824"/>
      <c r="PDG29" s="824"/>
      <c r="PDH29" s="824"/>
      <c r="PDI29" s="824"/>
      <c r="PDJ29" s="824"/>
      <c r="PDK29" s="824"/>
      <c r="PDL29" s="824"/>
      <c r="PDM29" s="824"/>
      <c r="PDN29" s="824"/>
      <c r="PDO29" s="824"/>
      <c r="PDP29" s="824"/>
      <c r="PDQ29" s="824"/>
      <c r="PDR29" s="824"/>
      <c r="PDS29" s="824"/>
      <c r="PDT29" s="824"/>
      <c r="PDU29" s="824"/>
      <c r="PDV29" s="824"/>
      <c r="PDW29" s="824"/>
      <c r="PDX29" s="824"/>
      <c r="PDY29" s="824"/>
      <c r="PDZ29" s="824"/>
      <c r="PEA29" s="824"/>
      <c r="PEB29" s="824"/>
      <c r="PEC29" s="824"/>
      <c r="PED29" s="824"/>
      <c r="PEE29" s="824"/>
      <c r="PEF29" s="824"/>
      <c r="PEG29" s="824"/>
      <c r="PEH29" s="824"/>
      <c r="PEI29" s="824"/>
      <c r="PEJ29" s="824"/>
      <c r="PEK29" s="824"/>
      <c r="PEL29" s="824"/>
      <c r="PEM29" s="824"/>
      <c r="PEN29" s="824"/>
      <c r="PEO29" s="824"/>
      <c r="PEP29" s="824"/>
      <c r="PEQ29" s="824"/>
      <c r="PER29" s="824"/>
      <c r="PES29" s="824"/>
      <c r="PET29" s="824"/>
      <c r="PEU29" s="824"/>
      <c r="PEV29" s="824"/>
      <c r="PEW29" s="824"/>
      <c r="PEX29" s="824"/>
      <c r="PEY29" s="824"/>
      <c r="PEZ29" s="824"/>
      <c r="PFA29" s="824"/>
      <c r="PFB29" s="824"/>
      <c r="PFC29" s="824"/>
      <c r="PFD29" s="824"/>
      <c r="PFE29" s="824"/>
      <c r="PFF29" s="824"/>
      <c r="PFG29" s="824"/>
      <c r="PFH29" s="824"/>
      <c r="PFI29" s="824"/>
      <c r="PFJ29" s="824"/>
      <c r="PFK29" s="824"/>
      <c r="PFL29" s="824"/>
      <c r="PFM29" s="824"/>
      <c r="PFN29" s="824"/>
      <c r="PFO29" s="824"/>
      <c r="PFP29" s="824"/>
      <c r="PFQ29" s="824"/>
      <c r="PFR29" s="824"/>
      <c r="PFS29" s="824"/>
      <c r="PFT29" s="824"/>
      <c r="PFU29" s="824"/>
      <c r="PFV29" s="824"/>
      <c r="PFW29" s="824"/>
      <c r="PFX29" s="824"/>
      <c r="PFY29" s="824"/>
      <c r="PFZ29" s="824"/>
      <c r="PGA29" s="824"/>
      <c r="PGB29" s="824"/>
      <c r="PGC29" s="824"/>
      <c r="PGD29" s="824"/>
      <c r="PGE29" s="824"/>
      <c r="PGF29" s="824"/>
      <c r="PGG29" s="824"/>
      <c r="PGH29" s="824"/>
      <c r="PGI29" s="824"/>
      <c r="PGJ29" s="824"/>
      <c r="PGK29" s="824"/>
      <c r="PGL29" s="824"/>
      <c r="PGM29" s="824"/>
      <c r="PGN29" s="824"/>
      <c r="PGO29" s="824"/>
      <c r="PGP29" s="824"/>
      <c r="PGQ29" s="824"/>
      <c r="PGR29" s="824"/>
      <c r="PGS29" s="824"/>
      <c r="PGT29" s="824"/>
      <c r="PGU29" s="824"/>
      <c r="PGV29" s="824"/>
      <c r="PGW29" s="824"/>
      <c r="PGX29" s="824"/>
      <c r="PGY29" s="824"/>
      <c r="PGZ29" s="824"/>
      <c r="PHA29" s="824"/>
      <c r="PHB29" s="824"/>
      <c r="PHC29" s="824"/>
      <c r="PHD29" s="824"/>
      <c r="PHE29" s="824"/>
      <c r="PHF29" s="824"/>
      <c r="PHG29" s="824"/>
      <c r="PHH29" s="824"/>
      <c r="PHI29" s="824"/>
      <c r="PHJ29" s="824"/>
      <c r="PHK29" s="824"/>
      <c r="PHL29" s="824"/>
      <c r="PHM29" s="824"/>
      <c r="PHN29" s="824"/>
      <c r="PHO29" s="824"/>
      <c r="PHP29" s="824"/>
      <c r="PHQ29" s="824"/>
      <c r="PHR29" s="824"/>
      <c r="PHS29" s="824"/>
      <c r="PHT29" s="824"/>
      <c r="PHU29" s="824"/>
      <c r="PHV29" s="824"/>
      <c r="PHW29" s="824"/>
      <c r="PHX29" s="824"/>
      <c r="PHY29" s="824"/>
      <c r="PHZ29" s="824"/>
      <c r="PIA29" s="824"/>
      <c r="PIB29" s="824"/>
      <c r="PIC29" s="824"/>
      <c r="PID29" s="824"/>
      <c r="PIE29" s="824"/>
      <c r="PIF29" s="824"/>
      <c r="PIG29" s="824"/>
      <c r="PIH29" s="824"/>
      <c r="PII29" s="824"/>
      <c r="PIJ29" s="824"/>
      <c r="PIK29" s="824"/>
      <c r="PIL29" s="824"/>
      <c r="PIM29" s="824"/>
      <c r="PIN29" s="824"/>
      <c r="PIO29" s="824"/>
      <c r="PIP29" s="824"/>
      <c r="PIQ29" s="824"/>
      <c r="PIR29" s="824"/>
      <c r="PIS29" s="824"/>
      <c r="PIT29" s="824"/>
      <c r="PIU29" s="824"/>
      <c r="PIV29" s="824"/>
      <c r="PIW29" s="824"/>
      <c r="PIX29" s="824"/>
      <c r="PIY29" s="824"/>
      <c r="PIZ29" s="824"/>
      <c r="PJA29" s="824"/>
      <c r="PJB29" s="824"/>
      <c r="PJC29" s="824"/>
      <c r="PJD29" s="824"/>
      <c r="PJE29" s="824"/>
      <c r="PJF29" s="824"/>
      <c r="PJG29" s="824"/>
      <c r="PJH29" s="824"/>
      <c r="PJI29" s="824"/>
      <c r="PJJ29" s="824"/>
      <c r="PJK29" s="824"/>
      <c r="PJL29" s="824"/>
      <c r="PJM29" s="824"/>
      <c r="PJN29" s="824"/>
      <c r="PJO29" s="824"/>
      <c r="PJP29" s="824"/>
      <c r="PJQ29" s="824"/>
      <c r="PJR29" s="824"/>
      <c r="PJS29" s="824"/>
      <c r="PJT29" s="824"/>
      <c r="PJU29" s="824"/>
      <c r="PJV29" s="824"/>
      <c r="PJW29" s="824"/>
      <c r="PJX29" s="824"/>
      <c r="PJY29" s="824"/>
      <c r="PJZ29" s="824"/>
      <c r="PKA29" s="824"/>
      <c r="PKB29" s="824"/>
      <c r="PKC29" s="824"/>
      <c r="PKD29" s="824"/>
      <c r="PKE29" s="824"/>
      <c r="PKF29" s="824"/>
      <c r="PKG29" s="824"/>
      <c r="PKH29" s="824"/>
      <c r="PKI29" s="824"/>
      <c r="PKJ29" s="824"/>
      <c r="PKK29" s="824"/>
      <c r="PKL29" s="824"/>
      <c r="PKM29" s="824"/>
      <c r="PKN29" s="824"/>
      <c r="PKO29" s="824"/>
      <c r="PKP29" s="824"/>
      <c r="PKQ29" s="824"/>
      <c r="PKR29" s="824"/>
      <c r="PKS29" s="824"/>
      <c r="PKT29" s="824"/>
      <c r="PKU29" s="824"/>
      <c r="PKV29" s="824"/>
      <c r="PKW29" s="824"/>
      <c r="PKX29" s="824"/>
      <c r="PKY29" s="824"/>
      <c r="PKZ29" s="824"/>
      <c r="PLA29" s="824"/>
      <c r="PLB29" s="824"/>
      <c r="PLC29" s="824"/>
      <c r="PLD29" s="824"/>
      <c r="PLE29" s="824"/>
      <c r="PLF29" s="824"/>
      <c r="PLG29" s="824"/>
      <c r="PLH29" s="824"/>
      <c r="PLI29" s="824"/>
      <c r="PLJ29" s="824"/>
      <c r="PLK29" s="824"/>
      <c r="PLL29" s="824"/>
      <c r="PLM29" s="824"/>
      <c r="PLN29" s="824"/>
      <c r="PLO29" s="824"/>
      <c r="PLP29" s="824"/>
      <c r="PLQ29" s="824"/>
      <c r="PLR29" s="824"/>
      <c r="PLS29" s="824"/>
      <c r="PLT29" s="824"/>
      <c r="PLU29" s="824"/>
      <c r="PLV29" s="824"/>
      <c r="PLW29" s="824"/>
      <c r="PLX29" s="824"/>
      <c r="PLY29" s="824"/>
      <c r="PLZ29" s="824"/>
      <c r="PMA29" s="824"/>
      <c r="PMB29" s="824"/>
      <c r="PMC29" s="824"/>
      <c r="PMD29" s="824"/>
      <c r="PME29" s="824"/>
      <c r="PMF29" s="824"/>
      <c r="PMG29" s="824"/>
      <c r="PMH29" s="824"/>
      <c r="PMI29" s="824"/>
      <c r="PMJ29" s="824"/>
      <c r="PMK29" s="824"/>
      <c r="PML29" s="824"/>
      <c r="PMM29" s="824"/>
      <c r="PMN29" s="824"/>
      <c r="PMO29" s="824"/>
      <c r="PMP29" s="824"/>
      <c r="PMQ29" s="824"/>
      <c r="PMR29" s="824"/>
      <c r="PMS29" s="824"/>
      <c r="PMT29" s="824"/>
      <c r="PMU29" s="824"/>
      <c r="PMV29" s="824"/>
      <c r="PMW29" s="824"/>
      <c r="PMX29" s="824"/>
      <c r="PMY29" s="824"/>
      <c r="PMZ29" s="824"/>
      <c r="PNA29" s="824"/>
      <c r="PNB29" s="824"/>
      <c r="PNC29" s="824"/>
      <c r="PND29" s="824"/>
      <c r="PNE29" s="824"/>
      <c r="PNF29" s="824"/>
      <c r="PNG29" s="824"/>
      <c r="PNH29" s="824"/>
      <c r="PNI29" s="824"/>
      <c r="PNJ29" s="824"/>
      <c r="PNK29" s="824"/>
      <c r="PNL29" s="824"/>
      <c r="PNM29" s="824"/>
      <c r="PNN29" s="824"/>
      <c r="PNO29" s="824"/>
      <c r="PNP29" s="824"/>
      <c r="PNQ29" s="824"/>
      <c r="PNR29" s="824"/>
      <c r="PNS29" s="824"/>
      <c r="PNT29" s="824"/>
      <c r="PNU29" s="824"/>
      <c r="PNV29" s="824"/>
      <c r="PNW29" s="824"/>
      <c r="PNX29" s="824"/>
      <c r="PNY29" s="824"/>
      <c r="PNZ29" s="824"/>
      <c r="POA29" s="824"/>
      <c r="POB29" s="824"/>
      <c r="POC29" s="824"/>
      <c r="POD29" s="824"/>
      <c r="POE29" s="824"/>
      <c r="POF29" s="824"/>
      <c r="POG29" s="824"/>
      <c r="POH29" s="824"/>
      <c r="POI29" s="824"/>
      <c r="POJ29" s="824"/>
      <c r="POK29" s="824"/>
      <c r="POL29" s="824"/>
      <c r="POM29" s="824"/>
      <c r="PON29" s="824"/>
      <c r="POO29" s="824"/>
      <c r="POP29" s="824"/>
      <c r="POQ29" s="824"/>
      <c r="POR29" s="824"/>
      <c r="POS29" s="824"/>
      <c r="POT29" s="824"/>
      <c r="POU29" s="824"/>
      <c r="POV29" s="824"/>
      <c r="POW29" s="824"/>
      <c r="POX29" s="824"/>
      <c r="POY29" s="824"/>
      <c r="POZ29" s="824"/>
      <c r="PPA29" s="824"/>
      <c r="PPB29" s="824"/>
      <c r="PPC29" s="824"/>
      <c r="PPD29" s="824"/>
      <c r="PPE29" s="824"/>
      <c r="PPF29" s="824"/>
      <c r="PPG29" s="824"/>
      <c r="PPH29" s="824"/>
      <c r="PPI29" s="824"/>
      <c r="PPJ29" s="824"/>
      <c r="PPK29" s="824"/>
      <c r="PPL29" s="824"/>
      <c r="PPM29" s="824"/>
      <c r="PPN29" s="824"/>
      <c r="PPO29" s="824"/>
      <c r="PPP29" s="824"/>
      <c r="PPQ29" s="824"/>
      <c r="PPR29" s="824"/>
      <c r="PPS29" s="824"/>
      <c r="PPT29" s="824"/>
      <c r="PPU29" s="824"/>
      <c r="PPV29" s="824"/>
      <c r="PPW29" s="824"/>
      <c r="PPX29" s="824"/>
      <c r="PPY29" s="824"/>
      <c r="PPZ29" s="824"/>
      <c r="PQA29" s="824"/>
      <c r="PQB29" s="824"/>
      <c r="PQC29" s="824"/>
      <c r="PQD29" s="824"/>
      <c r="PQE29" s="824"/>
      <c r="PQF29" s="824"/>
      <c r="PQG29" s="824"/>
      <c r="PQH29" s="824"/>
      <c r="PQI29" s="824"/>
      <c r="PQJ29" s="824"/>
      <c r="PQK29" s="824"/>
      <c r="PQL29" s="824"/>
      <c r="PQM29" s="824"/>
      <c r="PQN29" s="824"/>
      <c r="PQO29" s="824"/>
      <c r="PQP29" s="824"/>
      <c r="PQQ29" s="824"/>
      <c r="PQR29" s="824"/>
      <c r="PQS29" s="824"/>
      <c r="PQT29" s="824"/>
      <c r="PQU29" s="824"/>
      <c r="PQV29" s="824"/>
      <c r="PQW29" s="824"/>
      <c r="PQX29" s="824"/>
      <c r="PQY29" s="824"/>
      <c r="PQZ29" s="824"/>
      <c r="PRA29" s="824"/>
      <c r="PRB29" s="824"/>
      <c r="PRC29" s="824"/>
      <c r="PRD29" s="824"/>
      <c r="PRE29" s="824"/>
      <c r="PRF29" s="824"/>
      <c r="PRG29" s="824"/>
      <c r="PRH29" s="824"/>
      <c r="PRI29" s="824"/>
      <c r="PRJ29" s="824"/>
      <c r="PRK29" s="824"/>
      <c r="PRL29" s="824"/>
      <c r="PRM29" s="824"/>
      <c r="PRN29" s="824"/>
      <c r="PRO29" s="824"/>
      <c r="PRP29" s="824"/>
      <c r="PRQ29" s="824"/>
      <c r="PRR29" s="824"/>
      <c r="PRS29" s="824"/>
      <c r="PRT29" s="824"/>
      <c r="PRU29" s="824"/>
      <c r="PRV29" s="824"/>
      <c r="PRW29" s="824"/>
      <c r="PRX29" s="824"/>
      <c r="PRY29" s="824"/>
      <c r="PRZ29" s="824"/>
      <c r="PSA29" s="824"/>
      <c r="PSB29" s="824"/>
      <c r="PSC29" s="824"/>
      <c r="PSD29" s="824"/>
      <c r="PSE29" s="824"/>
      <c r="PSF29" s="824"/>
      <c r="PSG29" s="824"/>
      <c r="PSH29" s="824"/>
      <c r="PSI29" s="824"/>
      <c r="PSJ29" s="824"/>
      <c r="PSK29" s="824"/>
      <c r="PSL29" s="824"/>
      <c r="PSM29" s="824"/>
      <c r="PSN29" s="824"/>
      <c r="PSO29" s="824"/>
      <c r="PSP29" s="824"/>
      <c r="PSQ29" s="824"/>
      <c r="PSR29" s="824"/>
      <c r="PSS29" s="824"/>
      <c r="PST29" s="824"/>
      <c r="PSU29" s="824"/>
      <c r="PSV29" s="824"/>
      <c r="PSW29" s="824"/>
      <c r="PSX29" s="824"/>
      <c r="PSY29" s="824"/>
      <c r="PSZ29" s="824"/>
      <c r="PTA29" s="824"/>
      <c r="PTB29" s="824"/>
      <c r="PTC29" s="824"/>
      <c r="PTD29" s="824"/>
      <c r="PTE29" s="824"/>
      <c r="PTF29" s="824"/>
      <c r="PTG29" s="824"/>
      <c r="PTH29" s="824"/>
      <c r="PTI29" s="824"/>
      <c r="PTJ29" s="824"/>
      <c r="PTK29" s="824"/>
      <c r="PTL29" s="824"/>
      <c r="PTM29" s="824"/>
      <c r="PTN29" s="824"/>
      <c r="PTO29" s="824"/>
      <c r="PTP29" s="824"/>
      <c r="PTQ29" s="824"/>
      <c r="PTR29" s="824"/>
      <c r="PTS29" s="824"/>
      <c r="PTT29" s="824"/>
      <c r="PTU29" s="824"/>
      <c r="PTV29" s="824"/>
      <c r="PTW29" s="824"/>
      <c r="PTX29" s="824"/>
      <c r="PTY29" s="824"/>
      <c r="PTZ29" s="824"/>
      <c r="PUA29" s="824"/>
      <c r="PUB29" s="824"/>
      <c r="PUC29" s="824"/>
      <c r="PUD29" s="824"/>
      <c r="PUE29" s="824"/>
      <c r="PUF29" s="824"/>
      <c r="PUG29" s="824"/>
      <c r="PUH29" s="824"/>
      <c r="PUI29" s="824"/>
      <c r="PUJ29" s="824"/>
      <c r="PUK29" s="824"/>
      <c r="PUL29" s="824"/>
      <c r="PUM29" s="824"/>
      <c r="PUN29" s="824"/>
      <c r="PUO29" s="824"/>
      <c r="PUP29" s="824"/>
      <c r="PUQ29" s="824"/>
      <c r="PUR29" s="824"/>
      <c r="PUS29" s="824"/>
      <c r="PUT29" s="824"/>
      <c r="PUU29" s="824"/>
      <c r="PUV29" s="824"/>
      <c r="PUW29" s="824"/>
      <c r="PUX29" s="824"/>
      <c r="PUY29" s="824"/>
      <c r="PUZ29" s="824"/>
      <c r="PVA29" s="824"/>
      <c r="PVB29" s="824"/>
      <c r="PVC29" s="824"/>
      <c r="PVD29" s="824"/>
      <c r="PVE29" s="824"/>
      <c r="PVF29" s="824"/>
      <c r="PVG29" s="824"/>
      <c r="PVH29" s="824"/>
      <c r="PVI29" s="824"/>
      <c r="PVJ29" s="824"/>
      <c r="PVK29" s="824"/>
      <c r="PVL29" s="824"/>
      <c r="PVM29" s="824"/>
      <c r="PVN29" s="824"/>
      <c r="PVO29" s="824"/>
      <c r="PVP29" s="824"/>
      <c r="PVQ29" s="824"/>
      <c r="PVR29" s="824"/>
      <c r="PVS29" s="824"/>
      <c r="PVT29" s="824"/>
      <c r="PVU29" s="824"/>
      <c r="PVV29" s="824"/>
      <c r="PVW29" s="824"/>
      <c r="PVX29" s="824"/>
      <c r="PVY29" s="824"/>
      <c r="PVZ29" s="824"/>
      <c r="PWA29" s="824"/>
      <c r="PWB29" s="824"/>
      <c r="PWC29" s="824"/>
      <c r="PWD29" s="824"/>
      <c r="PWE29" s="824"/>
      <c r="PWF29" s="824"/>
      <c r="PWG29" s="824"/>
      <c r="PWH29" s="824"/>
      <c r="PWI29" s="824"/>
      <c r="PWJ29" s="824"/>
      <c r="PWK29" s="824"/>
      <c r="PWL29" s="824"/>
      <c r="PWM29" s="824"/>
      <c r="PWN29" s="824"/>
      <c r="PWO29" s="824"/>
      <c r="PWP29" s="824"/>
      <c r="PWQ29" s="824"/>
      <c r="PWR29" s="824"/>
      <c r="PWS29" s="824"/>
      <c r="PWT29" s="824"/>
      <c r="PWU29" s="824"/>
      <c r="PWV29" s="824"/>
      <c r="PWW29" s="824"/>
      <c r="PWX29" s="824"/>
      <c r="PWY29" s="824"/>
      <c r="PWZ29" s="824"/>
      <c r="PXA29" s="824"/>
      <c r="PXB29" s="824"/>
      <c r="PXC29" s="824"/>
      <c r="PXD29" s="824"/>
      <c r="PXE29" s="824"/>
      <c r="PXF29" s="824"/>
      <c r="PXG29" s="824"/>
      <c r="PXH29" s="824"/>
      <c r="PXI29" s="824"/>
      <c r="PXJ29" s="824"/>
      <c r="PXK29" s="824"/>
      <c r="PXL29" s="824"/>
      <c r="PXM29" s="824"/>
      <c r="PXN29" s="824"/>
      <c r="PXO29" s="824"/>
      <c r="PXP29" s="824"/>
      <c r="PXQ29" s="824"/>
      <c r="PXR29" s="824"/>
      <c r="PXS29" s="824"/>
      <c r="PXT29" s="824"/>
      <c r="PXU29" s="824"/>
      <c r="PXV29" s="824"/>
      <c r="PXW29" s="824"/>
      <c r="PXX29" s="824"/>
      <c r="PXY29" s="824"/>
      <c r="PXZ29" s="824"/>
      <c r="PYA29" s="824"/>
      <c r="PYB29" s="824"/>
      <c r="PYC29" s="824"/>
      <c r="PYD29" s="824"/>
      <c r="PYE29" s="824"/>
      <c r="PYF29" s="824"/>
      <c r="PYG29" s="824"/>
      <c r="PYH29" s="824"/>
      <c r="PYI29" s="824"/>
      <c r="PYJ29" s="824"/>
      <c r="PYK29" s="824"/>
      <c r="PYL29" s="824"/>
      <c r="PYM29" s="824"/>
      <c r="PYN29" s="824"/>
      <c r="PYO29" s="824"/>
      <c r="PYP29" s="824"/>
      <c r="PYQ29" s="824"/>
      <c r="PYR29" s="824"/>
      <c r="PYS29" s="824"/>
      <c r="PYT29" s="824"/>
      <c r="PYU29" s="824"/>
      <c r="PYV29" s="824"/>
      <c r="PYW29" s="824"/>
      <c r="PYX29" s="824"/>
      <c r="PYY29" s="824"/>
      <c r="PYZ29" s="824"/>
      <c r="PZA29" s="824"/>
      <c r="PZB29" s="824"/>
      <c r="PZC29" s="824"/>
      <c r="PZD29" s="824"/>
      <c r="PZE29" s="824"/>
      <c r="PZF29" s="824"/>
      <c r="PZG29" s="824"/>
      <c r="PZH29" s="824"/>
      <c r="PZI29" s="824"/>
      <c r="PZJ29" s="824"/>
      <c r="PZK29" s="824"/>
      <c r="PZL29" s="824"/>
      <c r="PZM29" s="824"/>
      <c r="PZN29" s="824"/>
      <c r="PZO29" s="824"/>
      <c r="PZP29" s="824"/>
      <c r="PZQ29" s="824"/>
      <c r="PZR29" s="824"/>
      <c r="PZS29" s="824"/>
      <c r="PZT29" s="824"/>
      <c r="PZU29" s="824"/>
      <c r="PZV29" s="824"/>
      <c r="PZW29" s="824"/>
      <c r="PZX29" s="824"/>
      <c r="PZY29" s="824"/>
      <c r="PZZ29" s="824"/>
      <c r="QAA29" s="824"/>
      <c r="QAB29" s="824"/>
      <c r="QAC29" s="824"/>
      <c r="QAD29" s="824"/>
      <c r="QAE29" s="824"/>
      <c r="QAF29" s="824"/>
      <c r="QAG29" s="824"/>
      <c r="QAH29" s="824"/>
      <c r="QAI29" s="824"/>
      <c r="QAJ29" s="824"/>
      <c r="QAK29" s="824"/>
      <c r="QAL29" s="824"/>
      <c r="QAM29" s="824"/>
      <c r="QAN29" s="824"/>
      <c r="QAO29" s="824"/>
      <c r="QAP29" s="824"/>
      <c r="QAQ29" s="824"/>
      <c r="QAR29" s="824"/>
      <c r="QAS29" s="824"/>
      <c r="QAT29" s="824"/>
      <c r="QAU29" s="824"/>
      <c r="QAV29" s="824"/>
      <c r="QAW29" s="824"/>
      <c r="QAX29" s="824"/>
      <c r="QAY29" s="824"/>
      <c r="QAZ29" s="824"/>
      <c r="QBA29" s="824"/>
      <c r="QBB29" s="824"/>
      <c r="QBC29" s="824"/>
      <c r="QBD29" s="824"/>
      <c r="QBE29" s="824"/>
      <c r="QBF29" s="824"/>
      <c r="QBG29" s="824"/>
      <c r="QBH29" s="824"/>
      <c r="QBI29" s="824"/>
      <c r="QBJ29" s="824"/>
      <c r="QBK29" s="824"/>
      <c r="QBL29" s="824"/>
      <c r="QBM29" s="824"/>
      <c r="QBN29" s="824"/>
      <c r="QBO29" s="824"/>
      <c r="QBP29" s="824"/>
      <c r="QBQ29" s="824"/>
      <c r="QBR29" s="824"/>
      <c r="QBS29" s="824"/>
      <c r="QBT29" s="824"/>
      <c r="QBU29" s="824"/>
      <c r="QBV29" s="824"/>
      <c r="QBW29" s="824"/>
      <c r="QBX29" s="824"/>
      <c r="QBY29" s="824"/>
      <c r="QBZ29" s="824"/>
      <c r="QCA29" s="824"/>
      <c r="QCB29" s="824"/>
      <c r="QCC29" s="824"/>
      <c r="QCD29" s="824"/>
      <c r="QCE29" s="824"/>
      <c r="QCF29" s="824"/>
      <c r="QCG29" s="824"/>
      <c r="QCH29" s="824"/>
      <c r="QCI29" s="824"/>
      <c r="QCJ29" s="824"/>
      <c r="QCK29" s="824"/>
      <c r="QCL29" s="824"/>
      <c r="QCM29" s="824"/>
      <c r="QCN29" s="824"/>
      <c r="QCO29" s="824"/>
      <c r="QCP29" s="824"/>
      <c r="QCQ29" s="824"/>
      <c r="QCR29" s="824"/>
      <c r="QCS29" s="824"/>
      <c r="QCT29" s="824"/>
      <c r="QCU29" s="824"/>
      <c r="QCV29" s="824"/>
      <c r="QCW29" s="824"/>
      <c r="QCX29" s="824"/>
      <c r="QCY29" s="824"/>
      <c r="QCZ29" s="824"/>
      <c r="QDA29" s="824"/>
      <c r="QDB29" s="824"/>
      <c r="QDC29" s="824"/>
      <c r="QDD29" s="824"/>
      <c r="QDE29" s="824"/>
      <c r="QDF29" s="824"/>
      <c r="QDG29" s="824"/>
      <c r="QDH29" s="824"/>
      <c r="QDI29" s="824"/>
      <c r="QDJ29" s="824"/>
      <c r="QDK29" s="824"/>
      <c r="QDL29" s="824"/>
      <c r="QDM29" s="824"/>
      <c r="QDN29" s="824"/>
      <c r="QDO29" s="824"/>
      <c r="QDP29" s="824"/>
      <c r="QDQ29" s="824"/>
      <c r="QDR29" s="824"/>
      <c r="QDS29" s="824"/>
      <c r="QDT29" s="824"/>
      <c r="QDU29" s="824"/>
      <c r="QDV29" s="824"/>
      <c r="QDW29" s="824"/>
      <c r="QDX29" s="824"/>
      <c r="QDY29" s="824"/>
      <c r="QDZ29" s="824"/>
      <c r="QEA29" s="824"/>
      <c r="QEB29" s="824"/>
      <c r="QEC29" s="824"/>
      <c r="QED29" s="824"/>
      <c r="QEE29" s="824"/>
      <c r="QEF29" s="824"/>
      <c r="QEG29" s="824"/>
      <c r="QEH29" s="824"/>
      <c r="QEI29" s="824"/>
      <c r="QEJ29" s="824"/>
      <c r="QEK29" s="824"/>
      <c r="QEL29" s="824"/>
      <c r="QEM29" s="824"/>
      <c r="QEN29" s="824"/>
      <c r="QEO29" s="824"/>
      <c r="QEP29" s="824"/>
      <c r="QEQ29" s="824"/>
      <c r="QER29" s="824"/>
      <c r="QES29" s="824"/>
      <c r="QET29" s="824"/>
      <c r="QEU29" s="824"/>
      <c r="QEV29" s="824"/>
      <c r="QEW29" s="824"/>
      <c r="QEX29" s="824"/>
      <c r="QEY29" s="824"/>
      <c r="QEZ29" s="824"/>
      <c r="QFA29" s="824"/>
      <c r="QFB29" s="824"/>
      <c r="QFC29" s="824"/>
      <c r="QFD29" s="824"/>
      <c r="QFE29" s="824"/>
      <c r="QFF29" s="824"/>
      <c r="QFG29" s="824"/>
      <c r="QFH29" s="824"/>
      <c r="QFI29" s="824"/>
      <c r="QFJ29" s="824"/>
      <c r="QFK29" s="824"/>
      <c r="QFL29" s="824"/>
      <c r="QFM29" s="824"/>
      <c r="QFN29" s="824"/>
      <c r="QFO29" s="824"/>
      <c r="QFP29" s="824"/>
      <c r="QFQ29" s="824"/>
      <c r="QFR29" s="824"/>
      <c r="QFS29" s="824"/>
      <c r="QFT29" s="824"/>
      <c r="QFU29" s="824"/>
      <c r="QFV29" s="824"/>
      <c r="QFW29" s="824"/>
      <c r="QFX29" s="824"/>
      <c r="QFY29" s="824"/>
      <c r="QFZ29" s="824"/>
      <c r="QGA29" s="824"/>
      <c r="QGB29" s="824"/>
      <c r="QGC29" s="824"/>
      <c r="QGD29" s="824"/>
      <c r="QGE29" s="824"/>
      <c r="QGF29" s="824"/>
      <c r="QGG29" s="824"/>
      <c r="QGH29" s="824"/>
      <c r="QGI29" s="824"/>
      <c r="QGJ29" s="824"/>
      <c r="QGK29" s="824"/>
      <c r="QGL29" s="824"/>
      <c r="QGM29" s="824"/>
      <c r="QGN29" s="824"/>
      <c r="QGO29" s="824"/>
      <c r="QGP29" s="824"/>
      <c r="QGQ29" s="824"/>
      <c r="QGR29" s="824"/>
      <c r="QGS29" s="824"/>
      <c r="QGT29" s="824"/>
      <c r="QGU29" s="824"/>
      <c r="QGV29" s="824"/>
      <c r="QGW29" s="824"/>
      <c r="QGX29" s="824"/>
      <c r="QGY29" s="824"/>
      <c r="QGZ29" s="824"/>
      <c r="QHA29" s="824"/>
      <c r="QHB29" s="824"/>
      <c r="QHC29" s="824"/>
      <c r="QHD29" s="824"/>
      <c r="QHE29" s="824"/>
      <c r="QHF29" s="824"/>
      <c r="QHG29" s="824"/>
      <c r="QHH29" s="824"/>
      <c r="QHI29" s="824"/>
      <c r="QHJ29" s="824"/>
      <c r="QHK29" s="824"/>
      <c r="QHL29" s="824"/>
      <c r="QHM29" s="824"/>
      <c r="QHN29" s="824"/>
      <c r="QHO29" s="824"/>
      <c r="QHP29" s="824"/>
      <c r="QHQ29" s="824"/>
      <c r="QHR29" s="824"/>
      <c r="QHS29" s="824"/>
      <c r="QHT29" s="824"/>
      <c r="QHU29" s="824"/>
      <c r="QHV29" s="824"/>
      <c r="QHW29" s="824"/>
      <c r="QHX29" s="824"/>
      <c r="QHY29" s="824"/>
      <c r="QHZ29" s="824"/>
      <c r="QIA29" s="824"/>
      <c r="QIB29" s="824"/>
      <c r="QIC29" s="824"/>
      <c r="QID29" s="824"/>
      <c r="QIE29" s="824"/>
      <c r="QIF29" s="824"/>
      <c r="QIG29" s="824"/>
      <c r="QIH29" s="824"/>
      <c r="QII29" s="824"/>
      <c r="QIJ29" s="824"/>
      <c r="QIK29" s="824"/>
      <c r="QIL29" s="824"/>
      <c r="QIM29" s="824"/>
      <c r="QIN29" s="824"/>
      <c r="QIO29" s="824"/>
      <c r="QIP29" s="824"/>
      <c r="QIQ29" s="824"/>
      <c r="QIR29" s="824"/>
      <c r="QIS29" s="824"/>
      <c r="QIT29" s="824"/>
      <c r="QIU29" s="824"/>
      <c r="QIV29" s="824"/>
      <c r="QIW29" s="824"/>
      <c r="QIX29" s="824"/>
      <c r="QIY29" s="824"/>
      <c r="QIZ29" s="824"/>
      <c r="QJA29" s="824"/>
      <c r="QJB29" s="824"/>
      <c r="QJC29" s="824"/>
      <c r="QJD29" s="824"/>
      <c r="QJE29" s="824"/>
      <c r="QJF29" s="824"/>
      <c r="QJG29" s="824"/>
      <c r="QJH29" s="824"/>
      <c r="QJI29" s="824"/>
      <c r="QJJ29" s="824"/>
      <c r="QJK29" s="824"/>
      <c r="QJL29" s="824"/>
      <c r="QJM29" s="824"/>
      <c r="QJN29" s="824"/>
      <c r="QJO29" s="824"/>
      <c r="QJP29" s="824"/>
      <c r="QJQ29" s="824"/>
      <c r="QJR29" s="824"/>
      <c r="QJS29" s="824"/>
      <c r="QJT29" s="824"/>
      <c r="QJU29" s="824"/>
      <c r="QJV29" s="824"/>
      <c r="QJW29" s="824"/>
      <c r="QJX29" s="824"/>
      <c r="QJY29" s="824"/>
      <c r="QJZ29" s="824"/>
      <c r="QKA29" s="824"/>
      <c r="QKB29" s="824"/>
      <c r="QKC29" s="824"/>
      <c r="QKD29" s="824"/>
      <c r="QKE29" s="824"/>
      <c r="QKF29" s="824"/>
      <c r="QKG29" s="824"/>
      <c r="QKH29" s="824"/>
      <c r="QKI29" s="824"/>
      <c r="QKJ29" s="824"/>
      <c r="QKK29" s="824"/>
      <c r="QKL29" s="824"/>
      <c r="QKM29" s="824"/>
      <c r="QKN29" s="824"/>
      <c r="QKO29" s="824"/>
      <c r="QKP29" s="824"/>
      <c r="QKQ29" s="824"/>
      <c r="QKR29" s="824"/>
      <c r="QKS29" s="824"/>
      <c r="QKT29" s="824"/>
      <c r="QKU29" s="824"/>
      <c r="QKV29" s="824"/>
      <c r="QKW29" s="824"/>
      <c r="QKX29" s="824"/>
      <c r="QKY29" s="824"/>
      <c r="QKZ29" s="824"/>
      <c r="QLA29" s="824"/>
      <c r="QLB29" s="824"/>
      <c r="QLC29" s="824"/>
      <c r="QLD29" s="824"/>
      <c r="QLE29" s="824"/>
      <c r="QLF29" s="824"/>
      <c r="QLG29" s="824"/>
      <c r="QLH29" s="824"/>
      <c r="QLI29" s="824"/>
      <c r="QLJ29" s="824"/>
      <c r="QLK29" s="824"/>
      <c r="QLL29" s="824"/>
      <c r="QLM29" s="824"/>
      <c r="QLN29" s="824"/>
      <c r="QLO29" s="824"/>
      <c r="QLP29" s="824"/>
      <c r="QLQ29" s="824"/>
      <c r="QLR29" s="824"/>
      <c r="QLS29" s="824"/>
      <c r="QLT29" s="824"/>
      <c r="QLU29" s="824"/>
      <c r="QLV29" s="824"/>
      <c r="QLW29" s="824"/>
      <c r="QLX29" s="824"/>
      <c r="QLY29" s="824"/>
      <c r="QLZ29" s="824"/>
      <c r="QMA29" s="824"/>
      <c r="QMB29" s="824"/>
      <c r="QMC29" s="824"/>
      <c r="QMD29" s="824"/>
      <c r="QME29" s="824"/>
      <c r="QMF29" s="824"/>
      <c r="QMG29" s="824"/>
      <c r="QMH29" s="824"/>
      <c r="QMI29" s="824"/>
      <c r="QMJ29" s="824"/>
      <c r="QMK29" s="824"/>
      <c r="QML29" s="824"/>
      <c r="QMM29" s="824"/>
      <c r="QMN29" s="824"/>
      <c r="QMO29" s="824"/>
      <c r="QMP29" s="824"/>
      <c r="QMQ29" s="824"/>
      <c r="QMR29" s="824"/>
      <c r="QMS29" s="824"/>
      <c r="QMT29" s="824"/>
      <c r="QMU29" s="824"/>
      <c r="QMV29" s="824"/>
      <c r="QMW29" s="824"/>
      <c r="QMX29" s="824"/>
      <c r="QMY29" s="824"/>
      <c r="QMZ29" s="824"/>
      <c r="QNA29" s="824"/>
      <c r="QNB29" s="824"/>
      <c r="QNC29" s="824"/>
      <c r="QND29" s="824"/>
      <c r="QNE29" s="824"/>
      <c r="QNF29" s="824"/>
      <c r="QNG29" s="824"/>
      <c r="QNH29" s="824"/>
      <c r="QNI29" s="824"/>
      <c r="QNJ29" s="824"/>
      <c r="QNK29" s="824"/>
      <c r="QNL29" s="824"/>
      <c r="QNM29" s="824"/>
      <c r="QNN29" s="824"/>
      <c r="QNO29" s="824"/>
      <c r="QNP29" s="824"/>
      <c r="QNQ29" s="824"/>
      <c r="QNR29" s="824"/>
      <c r="QNS29" s="824"/>
      <c r="QNT29" s="824"/>
      <c r="QNU29" s="824"/>
      <c r="QNV29" s="824"/>
      <c r="QNW29" s="824"/>
      <c r="QNX29" s="824"/>
      <c r="QNY29" s="824"/>
      <c r="QNZ29" s="824"/>
      <c r="QOA29" s="824"/>
      <c r="QOB29" s="824"/>
      <c r="QOC29" s="824"/>
      <c r="QOD29" s="824"/>
      <c r="QOE29" s="824"/>
      <c r="QOF29" s="824"/>
      <c r="QOG29" s="824"/>
      <c r="QOH29" s="824"/>
      <c r="QOI29" s="824"/>
      <c r="QOJ29" s="824"/>
      <c r="QOK29" s="824"/>
      <c r="QOL29" s="824"/>
      <c r="QOM29" s="824"/>
      <c r="QON29" s="824"/>
      <c r="QOO29" s="824"/>
      <c r="QOP29" s="824"/>
      <c r="QOQ29" s="824"/>
      <c r="QOR29" s="824"/>
      <c r="QOS29" s="824"/>
      <c r="QOT29" s="824"/>
      <c r="QOU29" s="824"/>
      <c r="QOV29" s="824"/>
      <c r="QOW29" s="824"/>
      <c r="QOX29" s="824"/>
      <c r="QOY29" s="824"/>
      <c r="QOZ29" s="824"/>
      <c r="QPA29" s="824"/>
      <c r="QPB29" s="824"/>
      <c r="QPC29" s="824"/>
      <c r="QPD29" s="824"/>
      <c r="QPE29" s="824"/>
      <c r="QPF29" s="824"/>
      <c r="QPG29" s="824"/>
      <c r="QPH29" s="824"/>
      <c r="QPI29" s="824"/>
      <c r="QPJ29" s="824"/>
      <c r="QPK29" s="824"/>
      <c r="QPL29" s="824"/>
      <c r="QPM29" s="824"/>
      <c r="QPN29" s="824"/>
      <c r="QPO29" s="824"/>
      <c r="QPP29" s="824"/>
      <c r="QPQ29" s="824"/>
      <c r="QPR29" s="824"/>
      <c r="QPS29" s="824"/>
      <c r="QPT29" s="824"/>
      <c r="QPU29" s="824"/>
      <c r="QPV29" s="824"/>
      <c r="QPW29" s="824"/>
      <c r="QPX29" s="824"/>
      <c r="QPY29" s="824"/>
      <c r="QPZ29" s="824"/>
      <c r="QQA29" s="824"/>
      <c r="QQB29" s="824"/>
      <c r="QQC29" s="824"/>
      <c r="QQD29" s="824"/>
      <c r="QQE29" s="824"/>
      <c r="QQF29" s="824"/>
      <c r="QQG29" s="824"/>
      <c r="QQH29" s="824"/>
      <c r="QQI29" s="824"/>
      <c r="QQJ29" s="824"/>
      <c r="QQK29" s="824"/>
      <c r="QQL29" s="824"/>
      <c r="QQM29" s="824"/>
      <c r="QQN29" s="824"/>
      <c r="QQO29" s="824"/>
      <c r="QQP29" s="824"/>
      <c r="QQQ29" s="824"/>
      <c r="QQR29" s="824"/>
      <c r="QQS29" s="824"/>
      <c r="QQT29" s="824"/>
      <c r="QQU29" s="824"/>
      <c r="QQV29" s="824"/>
      <c r="QQW29" s="824"/>
      <c r="QQX29" s="824"/>
      <c r="QQY29" s="824"/>
      <c r="QQZ29" s="824"/>
      <c r="QRA29" s="824"/>
      <c r="QRB29" s="824"/>
      <c r="QRC29" s="824"/>
      <c r="QRD29" s="824"/>
      <c r="QRE29" s="824"/>
      <c r="QRF29" s="824"/>
      <c r="QRG29" s="824"/>
      <c r="QRH29" s="824"/>
      <c r="QRI29" s="824"/>
      <c r="QRJ29" s="824"/>
      <c r="QRK29" s="824"/>
      <c r="QRL29" s="824"/>
      <c r="QRM29" s="824"/>
      <c r="QRN29" s="824"/>
      <c r="QRO29" s="824"/>
      <c r="QRP29" s="824"/>
      <c r="QRQ29" s="824"/>
      <c r="QRR29" s="824"/>
      <c r="QRS29" s="824"/>
      <c r="QRT29" s="824"/>
      <c r="QRU29" s="824"/>
      <c r="QRV29" s="824"/>
      <c r="QRW29" s="824"/>
      <c r="QRX29" s="824"/>
      <c r="QRY29" s="824"/>
      <c r="QRZ29" s="824"/>
      <c r="QSA29" s="824"/>
      <c r="QSB29" s="824"/>
      <c r="QSC29" s="824"/>
      <c r="QSD29" s="824"/>
      <c r="QSE29" s="824"/>
      <c r="QSF29" s="824"/>
      <c r="QSG29" s="824"/>
      <c r="QSH29" s="824"/>
      <c r="QSI29" s="824"/>
      <c r="QSJ29" s="824"/>
      <c r="QSK29" s="824"/>
      <c r="QSL29" s="824"/>
      <c r="QSM29" s="824"/>
      <c r="QSN29" s="824"/>
      <c r="QSO29" s="824"/>
      <c r="QSP29" s="824"/>
      <c r="QSQ29" s="824"/>
      <c r="QSR29" s="824"/>
      <c r="QSS29" s="824"/>
      <c r="QST29" s="824"/>
      <c r="QSU29" s="824"/>
      <c r="QSV29" s="824"/>
      <c r="QSW29" s="824"/>
      <c r="QSX29" s="824"/>
      <c r="QSY29" s="824"/>
      <c r="QSZ29" s="824"/>
      <c r="QTA29" s="824"/>
      <c r="QTB29" s="824"/>
      <c r="QTC29" s="824"/>
      <c r="QTD29" s="824"/>
      <c r="QTE29" s="824"/>
      <c r="QTF29" s="824"/>
      <c r="QTG29" s="824"/>
      <c r="QTH29" s="824"/>
      <c r="QTI29" s="824"/>
      <c r="QTJ29" s="824"/>
      <c r="QTK29" s="824"/>
      <c r="QTL29" s="824"/>
      <c r="QTM29" s="824"/>
      <c r="QTN29" s="824"/>
      <c r="QTO29" s="824"/>
      <c r="QTP29" s="824"/>
      <c r="QTQ29" s="824"/>
      <c r="QTR29" s="824"/>
      <c r="QTS29" s="824"/>
      <c r="QTT29" s="824"/>
      <c r="QTU29" s="824"/>
      <c r="QTV29" s="824"/>
      <c r="QTW29" s="824"/>
      <c r="QTX29" s="824"/>
      <c r="QTY29" s="824"/>
      <c r="QTZ29" s="824"/>
      <c r="QUA29" s="824"/>
      <c r="QUB29" s="824"/>
      <c r="QUC29" s="824"/>
      <c r="QUD29" s="824"/>
      <c r="QUE29" s="824"/>
      <c r="QUF29" s="824"/>
      <c r="QUG29" s="824"/>
      <c r="QUH29" s="824"/>
      <c r="QUI29" s="824"/>
      <c r="QUJ29" s="824"/>
      <c r="QUK29" s="824"/>
      <c r="QUL29" s="824"/>
      <c r="QUM29" s="824"/>
      <c r="QUN29" s="824"/>
      <c r="QUO29" s="824"/>
      <c r="QUP29" s="824"/>
      <c r="QUQ29" s="824"/>
      <c r="QUR29" s="824"/>
      <c r="QUS29" s="824"/>
      <c r="QUT29" s="824"/>
      <c r="QUU29" s="824"/>
      <c r="QUV29" s="824"/>
      <c r="QUW29" s="824"/>
      <c r="QUX29" s="824"/>
      <c r="QUY29" s="824"/>
      <c r="QUZ29" s="824"/>
      <c r="QVA29" s="824"/>
      <c r="QVB29" s="824"/>
      <c r="QVC29" s="824"/>
      <c r="QVD29" s="824"/>
      <c r="QVE29" s="824"/>
      <c r="QVF29" s="824"/>
      <c r="QVG29" s="824"/>
      <c r="QVH29" s="824"/>
      <c r="QVI29" s="824"/>
      <c r="QVJ29" s="824"/>
      <c r="QVK29" s="824"/>
      <c r="QVL29" s="824"/>
      <c r="QVM29" s="824"/>
      <c r="QVN29" s="824"/>
      <c r="QVO29" s="824"/>
      <c r="QVP29" s="824"/>
      <c r="QVQ29" s="824"/>
      <c r="QVR29" s="824"/>
      <c r="QVS29" s="824"/>
      <c r="QVT29" s="824"/>
      <c r="QVU29" s="824"/>
      <c r="QVV29" s="824"/>
      <c r="QVW29" s="824"/>
      <c r="QVX29" s="824"/>
      <c r="QVY29" s="824"/>
      <c r="QVZ29" s="824"/>
      <c r="QWA29" s="824"/>
      <c r="QWB29" s="824"/>
      <c r="QWC29" s="824"/>
      <c r="QWD29" s="824"/>
      <c r="QWE29" s="824"/>
      <c r="QWF29" s="824"/>
      <c r="QWG29" s="824"/>
      <c r="QWH29" s="824"/>
      <c r="QWI29" s="824"/>
      <c r="QWJ29" s="824"/>
      <c r="QWK29" s="824"/>
      <c r="QWL29" s="824"/>
      <c r="QWM29" s="824"/>
      <c r="QWN29" s="824"/>
      <c r="QWO29" s="824"/>
      <c r="QWP29" s="824"/>
      <c r="QWQ29" s="824"/>
      <c r="QWR29" s="824"/>
      <c r="QWS29" s="824"/>
      <c r="QWT29" s="824"/>
      <c r="QWU29" s="824"/>
      <c r="QWV29" s="824"/>
      <c r="QWW29" s="824"/>
      <c r="QWX29" s="824"/>
      <c r="QWY29" s="824"/>
      <c r="QWZ29" s="824"/>
      <c r="QXA29" s="824"/>
      <c r="QXB29" s="824"/>
      <c r="QXC29" s="824"/>
      <c r="QXD29" s="824"/>
      <c r="QXE29" s="824"/>
      <c r="QXF29" s="824"/>
      <c r="QXG29" s="824"/>
      <c r="QXH29" s="824"/>
      <c r="QXI29" s="824"/>
      <c r="QXJ29" s="824"/>
      <c r="QXK29" s="824"/>
      <c r="QXL29" s="824"/>
      <c r="QXM29" s="824"/>
      <c r="QXN29" s="824"/>
      <c r="QXO29" s="824"/>
      <c r="QXP29" s="824"/>
      <c r="QXQ29" s="824"/>
      <c r="QXR29" s="824"/>
      <c r="QXS29" s="824"/>
      <c r="QXT29" s="824"/>
      <c r="QXU29" s="824"/>
      <c r="QXV29" s="824"/>
      <c r="QXW29" s="824"/>
      <c r="QXX29" s="824"/>
      <c r="QXY29" s="824"/>
      <c r="QXZ29" s="824"/>
      <c r="QYA29" s="824"/>
      <c r="QYB29" s="824"/>
      <c r="QYC29" s="824"/>
      <c r="QYD29" s="824"/>
      <c r="QYE29" s="824"/>
      <c r="QYF29" s="824"/>
      <c r="QYG29" s="824"/>
      <c r="QYH29" s="824"/>
      <c r="QYI29" s="824"/>
      <c r="QYJ29" s="824"/>
      <c r="QYK29" s="824"/>
      <c r="QYL29" s="824"/>
      <c r="QYM29" s="824"/>
      <c r="QYN29" s="824"/>
      <c r="QYO29" s="824"/>
      <c r="QYP29" s="824"/>
      <c r="QYQ29" s="824"/>
      <c r="QYR29" s="824"/>
      <c r="QYS29" s="824"/>
      <c r="QYT29" s="824"/>
      <c r="QYU29" s="824"/>
      <c r="QYV29" s="824"/>
      <c r="QYW29" s="824"/>
      <c r="QYX29" s="824"/>
      <c r="QYY29" s="824"/>
      <c r="QYZ29" s="824"/>
      <c r="QZA29" s="824"/>
      <c r="QZB29" s="824"/>
      <c r="QZC29" s="824"/>
      <c r="QZD29" s="824"/>
      <c r="QZE29" s="824"/>
      <c r="QZF29" s="824"/>
      <c r="QZG29" s="824"/>
      <c r="QZH29" s="824"/>
      <c r="QZI29" s="824"/>
      <c r="QZJ29" s="824"/>
      <c r="QZK29" s="824"/>
      <c r="QZL29" s="824"/>
      <c r="QZM29" s="824"/>
      <c r="QZN29" s="824"/>
      <c r="QZO29" s="824"/>
      <c r="QZP29" s="824"/>
      <c r="QZQ29" s="824"/>
      <c r="QZR29" s="824"/>
      <c r="QZS29" s="824"/>
      <c r="QZT29" s="824"/>
      <c r="QZU29" s="824"/>
      <c r="QZV29" s="824"/>
      <c r="QZW29" s="824"/>
      <c r="QZX29" s="824"/>
      <c r="QZY29" s="824"/>
      <c r="QZZ29" s="824"/>
      <c r="RAA29" s="824"/>
      <c r="RAB29" s="824"/>
      <c r="RAC29" s="824"/>
      <c r="RAD29" s="824"/>
      <c r="RAE29" s="824"/>
      <c r="RAF29" s="824"/>
      <c r="RAG29" s="824"/>
      <c r="RAH29" s="824"/>
      <c r="RAI29" s="824"/>
      <c r="RAJ29" s="824"/>
      <c r="RAK29" s="824"/>
      <c r="RAL29" s="824"/>
      <c r="RAM29" s="824"/>
      <c r="RAN29" s="824"/>
      <c r="RAO29" s="824"/>
      <c r="RAP29" s="824"/>
      <c r="RAQ29" s="824"/>
      <c r="RAR29" s="824"/>
      <c r="RAS29" s="824"/>
      <c r="RAT29" s="824"/>
      <c r="RAU29" s="824"/>
      <c r="RAV29" s="824"/>
      <c r="RAW29" s="824"/>
      <c r="RAX29" s="824"/>
      <c r="RAY29" s="824"/>
      <c r="RAZ29" s="824"/>
      <c r="RBA29" s="824"/>
      <c r="RBB29" s="824"/>
      <c r="RBC29" s="824"/>
      <c r="RBD29" s="824"/>
      <c r="RBE29" s="824"/>
      <c r="RBF29" s="824"/>
      <c r="RBG29" s="824"/>
      <c r="RBH29" s="824"/>
      <c r="RBI29" s="824"/>
      <c r="RBJ29" s="824"/>
      <c r="RBK29" s="824"/>
      <c r="RBL29" s="824"/>
      <c r="RBM29" s="824"/>
      <c r="RBN29" s="824"/>
      <c r="RBO29" s="824"/>
      <c r="RBP29" s="824"/>
      <c r="RBQ29" s="824"/>
      <c r="RBR29" s="824"/>
      <c r="RBS29" s="824"/>
      <c r="RBT29" s="824"/>
      <c r="RBU29" s="824"/>
      <c r="RBV29" s="824"/>
      <c r="RBW29" s="824"/>
      <c r="RBX29" s="824"/>
      <c r="RBY29" s="824"/>
      <c r="RBZ29" s="824"/>
      <c r="RCA29" s="824"/>
      <c r="RCB29" s="824"/>
      <c r="RCC29" s="824"/>
      <c r="RCD29" s="824"/>
      <c r="RCE29" s="824"/>
      <c r="RCF29" s="824"/>
      <c r="RCG29" s="824"/>
      <c r="RCH29" s="824"/>
      <c r="RCI29" s="824"/>
      <c r="RCJ29" s="824"/>
      <c r="RCK29" s="824"/>
      <c r="RCL29" s="824"/>
      <c r="RCM29" s="824"/>
      <c r="RCN29" s="824"/>
      <c r="RCO29" s="824"/>
      <c r="RCP29" s="824"/>
      <c r="RCQ29" s="824"/>
      <c r="RCR29" s="824"/>
      <c r="RCS29" s="824"/>
      <c r="RCT29" s="824"/>
      <c r="RCU29" s="824"/>
      <c r="RCV29" s="824"/>
      <c r="RCW29" s="824"/>
      <c r="RCX29" s="824"/>
      <c r="RCY29" s="824"/>
      <c r="RCZ29" s="824"/>
      <c r="RDA29" s="824"/>
      <c r="RDB29" s="824"/>
      <c r="RDC29" s="824"/>
      <c r="RDD29" s="824"/>
      <c r="RDE29" s="824"/>
      <c r="RDF29" s="824"/>
      <c r="RDG29" s="824"/>
      <c r="RDH29" s="824"/>
      <c r="RDI29" s="824"/>
      <c r="RDJ29" s="824"/>
      <c r="RDK29" s="824"/>
      <c r="RDL29" s="824"/>
      <c r="RDM29" s="824"/>
      <c r="RDN29" s="824"/>
      <c r="RDO29" s="824"/>
      <c r="RDP29" s="824"/>
      <c r="RDQ29" s="824"/>
      <c r="RDR29" s="824"/>
      <c r="RDS29" s="824"/>
      <c r="RDT29" s="824"/>
      <c r="RDU29" s="824"/>
      <c r="RDV29" s="824"/>
      <c r="RDW29" s="824"/>
      <c r="RDX29" s="824"/>
      <c r="RDY29" s="824"/>
      <c r="RDZ29" s="824"/>
      <c r="REA29" s="824"/>
      <c r="REB29" s="824"/>
      <c r="REC29" s="824"/>
      <c r="RED29" s="824"/>
      <c r="REE29" s="824"/>
      <c r="REF29" s="824"/>
      <c r="REG29" s="824"/>
      <c r="REH29" s="824"/>
      <c r="REI29" s="824"/>
      <c r="REJ29" s="824"/>
      <c r="REK29" s="824"/>
      <c r="REL29" s="824"/>
      <c r="REM29" s="824"/>
      <c r="REN29" s="824"/>
      <c r="REO29" s="824"/>
      <c r="REP29" s="824"/>
      <c r="REQ29" s="824"/>
      <c r="RER29" s="824"/>
      <c r="RES29" s="824"/>
      <c r="RET29" s="824"/>
      <c r="REU29" s="824"/>
      <c r="REV29" s="824"/>
      <c r="REW29" s="824"/>
      <c r="REX29" s="824"/>
      <c r="REY29" s="824"/>
      <c r="REZ29" s="824"/>
      <c r="RFA29" s="824"/>
      <c r="RFB29" s="824"/>
      <c r="RFC29" s="824"/>
      <c r="RFD29" s="824"/>
      <c r="RFE29" s="824"/>
      <c r="RFF29" s="824"/>
      <c r="RFG29" s="824"/>
      <c r="RFH29" s="824"/>
      <c r="RFI29" s="824"/>
      <c r="RFJ29" s="824"/>
      <c r="RFK29" s="824"/>
      <c r="RFL29" s="824"/>
      <c r="RFM29" s="824"/>
      <c r="RFN29" s="824"/>
      <c r="RFO29" s="824"/>
      <c r="RFP29" s="824"/>
      <c r="RFQ29" s="824"/>
      <c r="RFR29" s="824"/>
      <c r="RFS29" s="824"/>
      <c r="RFT29" s="824"/>
      <c r="RFU29" s="824"/>
      <c r="RFV29" s="824"/>
      <c r="RFW29" s="824"/>
      <c r="RFX29" s="824"/>
      <c r="RFY29" s="824"/>
      <c r="RFZ29" s="824"/>
      <c r="RGA29" s="824"/>
      <c r="RGB29" s="824"/>
      <c r="RGC29" s="824"/>
      <c r="RGD29" s="824"/>
      <c r="RGE29" s="824"/>
      <c r="RGF29" s="824"/>
      <c r="RGG29" s="824"/>
      <c r="RGH29" s="824"/>
      <c r="RGI29" s="824"/>
      <c r="RGJ29" s="824"/>
      <c r="RGK29" s="824"/>
      <c r="RGL29" s="824"/>
      <c r="RGM29" s="824"/>
      <c r="RGN29" s="824"/>
      <c r="RGO29" s="824"/>
      <c r="RGP29" s="824"/>
      <c r="RGQ29" s="824"/>
      <c r="RGR29" s="824"/>
      <c r="RGS29" s="824"/>
      <c r="RGT29" s="824"/>
      <c r="RGU29" s="824"/>
      <c r="RGV29" s="824"/>
      <c r="RGW29" s="824"/>
      <c r="RGX29" s="824"/>
      <c r="RGY29" s="824"/>
      <c r="RGZ29" s="824"/>
      <c r="RHA29" s="824"/>
      <c r="RHB29" s="824"/>
      <c r="RHC29" s="824"/>
      <c r="RHD29" s="824"/>
      <c r="RHE29" s="824"/>
      <c r="RHF29" s="824"/>
      <c r="RHG29" s="824"/>
      <c r="RHH29" s="824"/>
      <c r="RHI29" s="824"/>
      <c r="RHJ29" s="824"/>
      <c r="RHK29" s="824"/>
      <c r="RHL29" s="824"/>
      <c r="RHM29" s="824"/>
      <c r="RHN29" s="824"/>
      <c r="RHO29" s="824"/>
      <c r="RHP29" s="824"/>
      <c r="RHQ29" s="824"/>
      <c r="RHR29" s="824"/>
      <c r="RHS29" s="824"/>
      <c r="RHT29" s="824"/>
      <c r="RHU29" s="824"/>
      <c r="RHV29" s="824"/>
      <c r="RHW29" s="824"/>
      <c r="RHX29" s="824"/>
      <c r="RHY29" s="824"/>
      <c r="RHZ29" s="824"/>
      <c r="RIA29" s="824"/>
      <c r="RIB29" s="824"/>
      <c r="RIC29" s="824"/>
      <c r="RID29" s="824"/>
      <c r="RIE29" s="824"/>
      <c r="RIF29" s="824"/>
      <c r="RIG29" s="824"/>
      <c r="RIH29" s="824"/>
      <c r="RII29" s="824"/>
      <c r="RIJ29" s="824"/>
      <c r="RIK29" s="824"/>
      <c r="RIL29" s="824"/>
      <c r="RIM29" s="824"/>
      <c r="RIN29" s="824"/>
      <c r="RIO29" s="824"/>
      <c r="RIP29" s="824"/>
      <c r="RIQ29" s="824"/>
      <c r="RIR29" s="824"/>
      <c r="RIS29" s="824"/>
      <c r="RIT29" s="824"/>
      <c r="RIU29" s="824"/>
      <c r="RIV29" s="824"/>
      <c r="RIW29" s="824"/>
      <c r="RIX29" s="824"/>
      <c r="RIY29" s="824"/>
      <c r="RIZ29" s="824"/>
      <c r="RJA29" s="824"/>
      <c r="RJB29" s="824"/>
      <c r="RJC29" s="824"/>
      <c r="RJD29" s="824"/>
      <c r="RJE29" s="824"/>
      <c r="RJF29" s="824"/>
      <c r="RJG29" s="824"/>
      <c r="RJH29" s="824"/>
      <c r="RJI29" s="824"/>
      <c r="RJJ29" s="824"/>
      <c r="RJK29" s="824"/>
      <c r="RJL29" s="824"/>
      <c r="RJM29" s="824"/>
      <c r="RJN29" s="824"/>
      <c r="RJO29" s="824"/>
      <c r="RJP29" s="824"/>
      <c r="RJQ29" s="824"/>
      <c r="RJR29" s="824"/>
      <c r="RJS29" s="824"/>
      <c r="RJT29" s="824"/>
      <c r="RJU29" s="824"/>
      <c r="RJV29" s="824"/>
      <c r="RJW29" s="824"/>
      <c r="RJX29" s="824"/>
      <c r="RJY29" s="824"/>
      <c r="RJZ29" s="824"/>
      <c r="RKA29" s="824"/>
      <c r="RKB29" s="824"/>
      <c r="RKC29" s="824"/>
      <c r="RKD29" s="824"/>
      <c r="RKE29" s="824"/>
      <c r="RKF29" s="824"/>
      <c r="RKG29" s="824"/>
      <c r="RKH29" s="824"/>
      <c r="RKI29" s="824"/>
      <c r="RKJ29" s="824"/>
      <c r="RKK29" s="824"/>
      <c r="RKL29" s="824"/>
      <c r="RKM29" s="824"/>
      <c r="RKN29" s="824"/>
      <c r="RKO29" s="824"/>
      <c r="RKP29" s="824"/>
      <c r="RKQ29" s="824"/>
      <c r="RKR29" s="824"/>
      <c r="RKS29" s="824"/>
      <c r="RKT29" s="824"/>
      <c r="RKU29" s="824"/>
      <c r="RKV29" s="824"/>
      <c r="RKW29" s="824"/>
      <c r="RKX29" s="824"/>
      <c r="RKY29" s="824"/>
      <c r="RKZ29" s="824"/>
      <c r="RLA29" s="824"/>
      <c r="RLB29" s="824"/>
      <c r="RLC29" s="824"/>
      <c r="RLD29" s="824"/>
      <c r="RLE29" s="824"/>
      <c r="RLF29" s="824"/>
      <c r="RLG29" s="824"/>
      <c r="RLH29" s="824"/>
      <c r="RLI29" s="824"/>
      <c r="RLJ29" s="824"/>
      <c r="RLK29" s="824"/>
      <c r="RLL29" s="824"/>
      <c r="RLM29" s="824"/>
      <c r="RLN29" s="824"/>
      <c r="RLO29" s="824"/>
      <c r="RLP29" s="824"/>
      <c r="RLQ29" s="824"/>
      <c r="RLR29" s="824"/>
      <c r="RLS29" s="824"/>
      <c r="RLT29" s="824"/>
      <c r="RLU29" s="824"/>
      <c r="RLV29" s="824"/>
      <c r="RLW29" s="824"/>
      <c r="RLX29" s="824"/>
      <c r="RLY29" s="824"/>
      <c r="RLZ29" s="824"/>
      <c r="RMA29" s="824"/>
      <c r="RMB29" s="824"/>
      <c r="RMC29" s="824"/>
      <c r="RMD29" s="824"/>
      <c r="RME29" s="824"/>
      <c r="RMF29" s="824"/>
      <c r="RMG29" s="824"/>
      <c r="RMH29" s="824"/>
      <c r="RMI29" s="824"/>
      <c r="RMJ29" s="824"/>
      <c r="RMK29" s="824"/>
      <c r="RML29" s="824"/>
      <c r="RMM29" s="824"/>
      <c r="RMN29" s="824"/>
      <c r="RMO29" s="824"/>
      <c r="RMP29" s="824"/>
      <c r="RMQ29" s="824"/>
      <c r="RMR29" s="824"/>
      <c r="RMS29" s="824"/>
      <c r="RMT29" s="824"/>
      <c r="RMU29" s="824"/>
      <c r="RMV29" s="824"/>
      <c r="RMW29" s="824"/>
      <c r="RMX29" s="824"/>
      <c r="RMY29" s="824"/>
      <c r="RMZ29" s="824"/>
      <c r="RNA29" s="824"/>
      <c r="RNB29" s="824"/>
      <c r="RNC29" s="824"/>
      <c r="RND29" s="824"/>
      <c r="RNE29" s="824"/>
      <c r="RNF29" s="824"/>
      <c r="RNG29" s="824"/>
      <c r="RNH29" s="824"/>
      <c r="RNI29" s="824"/>
      <c r="RNJ29" s="824"/>
      <c r="RNK29" s="824"/>
      <c r="RNL29" s="824"/>
      <c r="RNM29" s="824"/>
      <c r="RNN29" s="824"/>
      <c r="RNO29" s="824"/>
      <c r="RNP29" s="824"/>
      <c r="RNQ29" s="824"/>
      <c r="RNR29" s="824"/>
      <c r="RNS29" s="824"/>
      <c r="RNT29" s="824"/>
      <c r="RNU29" s="824"/>
      <c r="RNV29" s="824"/>
      <c r="RNW29" s="824"/>
      <c r="RNX29" s="824"/>
      <c r="RNY29" s="824"/>
      <c r="RNZ29" s="824"/>
      <c r="ROA29" s="824"/>
      <c r="ROB29" s="824"/>
      <c r="ROC29" s="824"/>
      <c r="ROD29" s="824"/>
      <c r="ROE29" s="824"/>
      <c r="ROF29" s="824"/>
      <c r="ROG29" s="824"/>
      <c r="ROH29" s="824"/>
      <c r="ROI29" s="824"/>
      <c r="ROJ29" s="824"/>
      <c r="ROK29" s="824"/>
      <c r="ROL29" s="824"/>
      <c r="ROM29" s="824"/>
      <c r="RON29" s="824"/>
      <c r="ROO29" s="824"/>
      <c r="ROP29" s="824"/>
      <c r="ROQ29" s="824"/>
      <c r="ROR29" s="824"/>
      <c r="ROS29" s="824"/>
      <c r="ROT29" s="824"/>
      <c r="ROU29" s="824"/>
      <c r="ROV29" s="824"/>
      <c r="ROW29" s="824"/>
      <c r="ROX29" s="824"/>
      <c r="ROY29" s="824"/>
      <c r="ROZ29" s="824"/>
      <c r="RPA29" s="824"/>
      <c r="RPB29" s="824"/>
      <c r="RPC29" s="824"/>
      <c r="RPD29" s="824"/>
      <c r="RPE29" s="824"/>
      <c r="RPF29" s="824"/>
      <c r="RPG29" s="824"/>
      <c r="RPH29" s="824"/>
      <c r="RPI29" s="824"/>
      <c r="RPJ29" s="824"/>
      <c r="RPK29" s="824"/>
      <c r="RPL29" s="824"/>
      <c r="RPM29" s="824"/>
      <c r="RPN29" s="824"/>
      <c r="RPO29" s="824"/>
      <c r="RPP29" s="824"/>
      <c r="RPQ29" s="824"/>
      <c r="RPR29" s="824"/>
      <c r="RPS29" s="824"/>
      <c r="RPT29" s="824"/>
      <c r="RPU29" s="824"/>
      <c r="RPV29" s="824"/>
      <c r="RPW29" s="824"/>
      <c r="RPX29" s="824"/>
      <c r="RPY29" s="824"/>
      <c r="RPZ29" s="824"/>
      <c r="RQA29" s="824"/>
      <c r="RQB29" s="824"/>
      <c r="RQC29" s="824"/>
      <c r="RQD29" s="824"/>
      <c r="RQE29" s="824"/>
      <c r="RQF29" s="824"/>
      <c r="RQG29" s="824"/>
      <c r="RQH29" s="824"/>
      <c r="RQI29" s="824"/>
      <c r="RQJ29" s="824"/>
      <c r="RQK29" s="824"/>
      <c r="RQL29" s="824"/>
      <c r="RQM29" s="824"/>
      <c r="RQN29" s="824"/>
      <c r="RQO29" s="824"/>
      <c r="RQP29" s="824"/>
      <c r="RQQ29" s="824"/>
      <c r="RQR29" s="824"/>
      <c r="RQS29" s="824"/>
      <c r="RQT29" s="824"/>
      <c r="RQU29" s="824"/>
      <c r="RQV29" s="824"/>
      <c r="RQW29" s="824"/>
      <c r="RQX29" s="824"/>
      <c r="RQY29" s="824"/>
      <c r="RQZ29" s="824"/>
      <c r="RRA29" s="824"/>
      <c r="RRB29" s="824"/>
      <c r="RRC29" s="824"/>
      <c r="RRD29" s="824"/>
      <c r="RRE29" s="824"/>
      <c r="RRF29" s="824"/>
      <c r="RRG29" s="824"/>
      <c r="RRH29" s="824"/>
      <c r="RRI29" s="824"/>
      <c r="RRJ29" s="824"/>
      <c r="RRK29" s="824"/>
      <c r="RRL29" s="824"/>
      <c r="RRM29" s="824"/>
      <c r="RRN29" s="824"/>
      <c r="RRO29" s="824"/>
      <c r="RRP29" s="824"/>
      <c r="RRQ29" s="824"/>
      <c r="RRR29" s="824"/>
      <c r="RRS29" s="824"/>
      <c r="RRT29" s="824"/>
      <c r="RRU29" s="824"/>
      <c r="RRV29" s="824"/>
      <c r="RRW29" s="824"/>
      <c r="RRX29" s="824"/>
      <c r="RRY29" s="824"/>
      <c r="RRZ29" s="824"/>
      <c r="RSA29" s="824"/>
      <c r="RSB29" s="824"/>
      <c r="RSC29" s="824"/>
      <c r="RSD29" s="824"/>
      <c r="RSE29" s="824"/>
      <c r="RSF29" s="824"/>
      <c r="RSG29" s="824"/>
      <c r="RSH29" s="824"/>
      <c r="RSI29" s="824"/>
      <c r="RSJ29" s="824"/>
      <c r="RSK29" s="824"/>
      <c r="RSL29" s="824"/>
      <c r="RSM29" s="824"/>
      <c r="RSN29" s="824"/>
      <c r="RSO29" s="824"/>
      <c r="RSP29" s="824"/>
      <c r="RSQ29" s="824"/>
      <c r="RSR29" s="824"/>
      <c r="RSS29" s="824"/>
      <c r="RST29" s="824"/>
      <c r="RSU29" s="824"/>
      <c r="RSV29" s="824"/>
      <c r="RSW29" s="824"/>
      <c r="RSX29" s="824"/>
      <c r="RSY29" s="824"/>
      <c r="RSZ29" s="824"/>
      <c r="RTA29" s="824"/>
      <c r="RTB29" s="824"/>
      <c r="RTC29" s="824"/>
      <c r="RTD29" s="824"/>
      <c r="RTE29" s="824"/>
      <c r="RTF29" s="824"/>
      <c r="RTG29" s="824"/>
      <c r="RTH29" s="824"/>
      <c r="RTI29" s="824"/>
      <c r="RTJ29" s="824"/>
      <c r="RTK29" s="824"/>
      <c r="RTL29" s="824"/>
      <c r="RTM29" s="824"/>
      <c r="RTN29" s="824"/>
      <c r="RTO29" s="824"/>
      <c r="RTP29" s="824"/>
      <c r="RTQ29" s="824"/>
      <c r="RTR29" s="824"/>
      <c r="RTS29" s="824"/>
      <c r="RTT29" s="824"/>
      <c r="RTU29" s="824"/>
      <c r="RTV29" s="824"/>
      <c r="RTW29" s="824"/>
      <c r="RTX29" s="824"/>
      <c r="RTY29" s="824"/>
      <c r="RTZ29" s="824"/>
      <c r="RUA29" s="824"/>
      <c r="RUB29" s="824"/>
      <c r="RUC29" s="824"/>
      <c r="RUD29" s="824"/>
      <c r="RUE29" s="824"/>
      <c r="RUF29" s="824"/>
      <c r="RUG29" s="824"/>
      <c r="RUH29" s="824"/>
      <c r="RUI29" s="824"/>
      <c r="RUJ29" s="824"/>
      <c r="RUK29" s="824"/>
      <c r="RUL29" s="824"/>
      <c r="RUM29" s="824"/>
      <c r="RUN29" s="824"/>
      <c r="RUO29" s="824"/>
      <c r="RUP29" s="824"/>
      <c r="RUQ29" s="824"/>
      <c r="RUR29" s="824"/>
      <c r="RUS29" s="824"/>
      <c r="RUT29" s="824"/>
      <c r="RUU29" s="824"/>
      <c r="RUV29" s="824"/>
      <c r="RUW29" s="824"/>
      <c r="RUX29" s="824"/>
      <c r="RUY29" s="824"/>
      <c r="RUZ29" s="824"/>
      <c r="RVA29" s="824"/>
      <c r="RVB29" s="824"/>
      <c r="RVC29" s="824"/>
      <c r="RVD29" s="824"/>
      <c r="RVE29" s="824"/>
      <c r="RVF29" s="824"/>
      <c r="RVG29" s="824"/>
      <c r="RVH29" s="824"/>
      <c r="RVI29" s="824"/>
      <c r="RVJ29" s="824"/>
      <c r="RVK29" s="824"/>
      <c r="RVL29" s="824"/>
      <c r="RVM29" s="824"/>
      <c r="RVN29" s="824"/>
      <c r="RVO29" s="824"/>
      <c r="RVP29" s="824"/>
      <c r="RVQ29" s="824"/>
      <c r="RVR29" s="824"/>
      <c r="RVS29" s="824"/>
      <c r="RVT29" s="824"/>
      <c r="RVU29" s="824"/>
      <c r="RVV29" s="824"/>
      <c r="RVW29" s="824"/>
      <c r="RVX29" s="824"/>
      <c r="RVY29" s="824"/>
      <c r="RVZ29" s="824"/>
      <c r="RWA29" s="824"/>
      <c r="RWB29" s="824"/>
      <c r="RWC29" s="824"/>
      <c r="RWD29" s="824"/>
      <c r="RWE29" s="824"/>
      <c r="RWF29" s="824"/>
      <c r="RWG29" s="824"/>
      <c r="RWH29" s="824"/>
      <c r="RWI29" s="824"/>
      <c r="RWJ29" s="824"/>
      <c r="RWK29" s="824"/>
      <c r="RWL29" s="824"/>
      <c r="RWM29" s="824"/>
      <c r="RWN29" s="824"/>
      <c r="RWO29" s="824"/>
      <c r="RWP29" s="824"/>
      <c r="RWQ29" s="824"/>
      <c r="RWR29" s="824"/>
      <c r="RWS29" s="824"/>
      <c r="RWT29" s="824"/>
      <c r="RWU29" s="824"/>
      <c r="RWV29" s="824"/>
      <c r="RWW29" s="824"/>
      <c r="RWX29" s="824"/>
      <c r="RWY29" s="824"/>
      <c r="RWZ29" s="824"/>
      <c r="RXA29" s="824"/>
      <c r="RXB29" s="824"/>
      <c r="RXC29" s="824"/>
      <c r="RXD29" s="824"/>
      <c r="RXE29" s="824"/>
      <c r="RXF29" s="824"/>
      <c r="RXG29" s="824"/>
      <c r="RXH29" s="824"/>
      <c r="RXI29" s="824"/>
      <c r="RXJ29" s="824"/>
      <c r="RXK29" s="824"/>
      <c r="RXL29" s="824"/>
      <c r="RXM29" s="824"/>
      <c r="RXN29" s="824"/>
      <c r="RXO29" s="824"/>
      <c r="RXP29" s="824"/>
      <c r="RXQ29" s="824"/>
      <c r="RXR29" s="824"/>
      <c r="RXS29" s="824"/>
      <c r="RXT29" s="824"/>
      <c r="RXU29" s="824"/>
      <c r="RXV29" s="824"/>
      <c r="RXW29" s="824"/>
      <c r="RXX29" s="824"/>
      <c r="RXY29" s="824"/>
      <c r="RXZ29" s="824"/>
      <c r="RYA29" s="824"/>
      <c r="RYB29" s="824"/>
      <c r="RYC29" s="824"/>
      <c r="RYD29" s="824"/>
      <c r="RYE29" s="824"/>
      <c r="RYF29" s="824"/>
      <c r="RYG29" s="824"/>
      <c r="RYH29" s="824"/>
      <c r="RYI29" s="824"/>
      <c r="RYJ29" s="824"/>
      <c r="RYK29" s="824"/>
      <c r="RYL29" s="824"/>
      <c r="RYM29" s="824"/>
      <c r="RYN29" s="824"/>
      <c r="RYO29" s="824"/>
      <c r="RYP29" s="824"/>
      <c r="RYQ29" s="824"/>
      <c r="RYR29" s="824"/>
      <c r="RYS29" s="824"/>
      <c r="RYT29" s="824"/>
      <c r="RYU29" s="824"/>
      <c r="RYV29" s="824"/>
      <c r="RYW29" s="824"/>
      <c r="RYX29" s="824"/>
      <c r="RYY29" s="824"/>
      <c r="RYZ29" s="824"/>
      <c r="RZA29" s="824"/>
      <c r="RZB29" s="824"/>
      <c r="RZC29" s="824"/>
      <c r="RZD29" s="824"/>
      <c r="RZE29" s="824"/>
      <c r="RZF29" s="824"/>
      <c r="RZG29" s="824"/>
      <c r="RZH29" s="824"/>
      <c r="RZI29" s="824"/>
      <c r="RZJ29" s="824"/>
      <c r="RZK29" s="824"/>
      <c r="RZL29" s="824"/>
      <c r="RZM29" s="824"/>
      <c r="RZN29" s="824"/>
      <c r="RZO29" s="824"/>
      <c r="RZP29" s="824"/>
      <c r="RZQ29" s="824"/>
      <c r="RZR29" s="824"/>
      <c r="RZS29" s="824"/>
      <c r="RZT29" s="824"/>
      <c r="RZU29" s="824"/>
      <c r="RZV29" s="824"/>
      <c r="RZW29" s="824"/>
      <c r="RZX29" s="824"/>
      <c r="RZY29" s="824"/>
      <c r="RZZ29" s="824"/>
      <c r="SAA29" s="824"/>
      <c r="SAB29" s="824"/>
      <c r="SAC29" s="824"/>
      <c r="SAD29" s="824"/>
      <c r="SAE29" s="824"/>
      <c r="SAF29" s="824"/>
      <c r="SAG29" s="824"/>
      <c r="SAH29" s="824"/>
      <c r="SAI29" s="824"/>
      <c r="SAJ29" s="824"/>
      <c r="SAK29" s="824"/>
      <c r="SAL29" s="824"/>
      <c r="SAM29" s="824"/>
      <c r="SAN29" s="824"/>
      <c r="SAO29" s="824"/>
      <c r="SAP29" s="824"/>
      <c r="SAQ29" s="824"/>
      <c r="SAR29" s="824"/>
      <c r="SAS29" s="824"/>
      <c r="SAT29" s="824"/>
      <c r="SAU29" s="824"/>
      <c r="SAV29" s="824"/>
      <c r="SAW29" s="824"/>
      <c r="SAX29" s="824"/>
      <c r="SAY29" s="824"/>
      <c r="SAZ29" s="824"/>
      <c r="SBA29" s="824"/>
      <c r="SBB29" s="824"/>
      <c r="SBC29" s="824"/>
      <c r="SBD29" s="824"/>
      <c r="SBE29" s="824"/>
      <c r="SBF29" s="824"/>
      <c r="SBG29" s="824"/>
      <c r="SBH29" s="824"/>
      <c r="SBI29" s="824"/>
      <c r="SBJ29" s="824"/>
      <c r="SBK29" s="824"/>
      <c r="SBL29" s="824"/>
      <c r="SBM29" s="824"/>
      <c r="SBN29" s="824"/>
      <c r="SBO29" s="824"/>
      <c r="SBP29" s="824"/>
      <c r="SBQ29" s="824"/>
      <c r="SBR29" s="824"/>
      <c r="SBS29" s="824"/>
      <c r="SBT29" s="824"/>
      <c r="SBU29" s="824"/>
      <c r="SBV29" s="824"/>
      <c r="SBW29" s="824"/>
      <c r="SBX29" s="824"/>
      <c r="SBY29" s="824"/>
      <c r="SBZ29" s="824"/>
      <c r="SCA29" s="824"/>
      <c r="SCB29" s="824"/>
      <c r="SCC29" s="824"/>
      <c r="SCD29" s="824"/>
      <c r="SCE29" s="824"/>
      <c r="SCF29" s="824"/>
      <c r="SCG29" s="824"/>
      <c r="SCH29" s="824"/>
      <c r="SCI29" s="824"/>
      <c r="SCJ29" s="824"/>
      <c r="SCK29" s="824"/>
      <c r="SCL29" s="824"/>
      <c r="SCM29" s="824"/>
      <c r="SCN29" s="824"/>
      <c r="SCO29" s="824"/>
      <c r="SCP29" s="824"/>
      <c r="SCQ29" s="824"/>
      <c r="SCR29" s="824"/>
      <c r="SCS29" s="824"/>
      <c r="SCT29" s="824"/>
      <c r="SCU29" s="824"/>
      <c r="SCV29" s="824"/>
      <c r="SCW29" s="824"/>
      <c r="SCX29" s="824"/>
      <c r="SCY29" s="824"/>
      <c r="SCZ29" s="824"/>
      <c r="SDA29" s="824"/>
      <c r="SDB29" s="824"/>
      <c r="SDC29" s="824"/>
      <c r="SDD29" s="824"/>
      <c r="SDE29" s="824"/>
      <c r="SDF29" s="824"/>
      <c r="SDG29" s="824"/>
      <c r="SDH29" s="824"/>
      <c r="SDI29" s="824"/>
      <c r="SDJ29" s="824"/>
      <c r="SDK29" s="824"/>
      <c r="SDL29" s="824"/>
      <c r="SDM29" s="824"/>
      <c r="SDN29" s="824"/>
      <c r="SDO29" s="824"/>
      <c r="SDP29" s="824"/>
      <c r="SDQ29" s="824"/>
      <c r="SDR29" s="824"/>
      <c r="SDS29" s="824"/>
      <c r="SDT29" s="824"/>
      <c r="SDU29" s="824"/>
      <c r="SDV29" s="824"/>
      <c r="SDW29" s="824"/>
      <c r="SDX29" s="824"/>
      <c r="SDY29" s="824"/>
      <c r="SDZ29" s="824"/>
      <c r="SEA29" s="824"/>
      <c r="SEB29" s="824"/>
      <c r="SEC29" s="824"/>
      <c r="SED29" s="824"/>
      <c r="SEE29" s="824"/>
      <c r="SEF29" s="824"/>
      <c r="SEG29" s="824"/>
      <c r="SEH29" s="824"/>
      <c r="SEI29" s="824"/>
      <c r="SEJ29" s="824"/>
      <c r="SEK29" s="824"/>
      <c r="SEL29" s="824"/>
      <c r="SEM29" s="824"/>
      <c r="SEN29" s="824"/>
      <c r="SEO29" s="824"/>
      <c r="SEP29" s="824"/>
      <c r="SEQ29" s="824"/>
      <c r="SER29" s="824"/>
      <c r="SES29" s="824"/>
      <c r="SET29" s="824"/>
      <c r="SEU29" s="824"/>
      <c r="SEV29" s="824"/>
      <c r="SEW29" s="824"/>
      <c r="SEX29" s="824"/>
      <c r="SEY29" s="824"/>
      <c r="SEZ29" s="824"/>
      <c r="SFA29" s="824"/>
      <c r="SFB29" s="824"/>
      <c r="SFC29" s="824"/>
      <c r="SFD29" s="824"/>
      <c r="SFE29" s="824"/>
      <c r="SFF29" s="824"/>
      <c r="SFG29" s="824"/>
      <c r="SFH29" s="824"/>
      <c r="SFI29" s="824"/>
      <c r="SFJ29" s="824"/>
      <c r="SFK29" s="824"/>
      <c r="SFL29" s="824"/>
      <c r="SFM29" s="824"/>
      <c r="SFN29" s="824"/>
      <c r="SFO29" s="824"/>
      <c r="SFP29" s="824"/>
      <c r="SFQ29" s="824"/>
      <c r="SFR29" s="824"/>
      <c r="SFS29" s="824"/>
      <c r="SFT29" s="824"/>
      <c r="SFU29" s="824"/>
      <c r="SFV29" s="824"/>
      <c r="SFW29" s="824"/>
      <c r="SFX29" s="824"/>
      <c r="SFY29" s="824"/>
      <c r="SFZ29" s="824"/>
      <c r="SGA29" s="824"/>
      <c r="SGB29" s="824"/>
      <c r="SGC29" s="824"/>
      <c r="SGD29" s="824"/>
      <c r="SGE29" s="824"/>
      <c r="SGF29" s="824"/>
      <c r="SGG29" s="824"/>
      <c r="SGH29" s="824"/>
      <c r="SGI29" s="824"/>
      <c r="SGJ29" s="824"/>
      <c r="SGK29" s="824"/>
      <c r="SGL29" s="824"/>
      <c r="SGM29" s="824"/>
      <c r="SGN29" s="824"/>
      <c r="SGO29" s="824"/>
      <c r="SGP29" s="824"/>
      <c r="SGQ29" s="824"/>
      <c r="SGR29" s="824"/>
      <c r="SGS29" s="824"/>
      <c r="SGT29" s="824"/>
      <c r="SGU29" s="824"/>
      <c r="SGV29" s="824"/>
      <c r="SGW29" s="824"/>
      <c r="SGX29" s="824"/>
      <c r="SGY29" s="824"/>
      <c r="SGZ29" s="824"/>
      <c r="SHA29" s="824"/>
      <c r="SHB29" s="824"/>
      <c r="SHC29" s="824"/>
      <c r="SHD29" s="824"/>
      <c r="SHE29" s="824"/>
      <c r="SHF29" s="824"/>
      <c r="SHG29" s="824"/>
      <c r="SHH29" s="824"/>
      <c r="SHI29" s="824"/>
      <c r="SHJ29" s="824"/>
      <c r="SHK29" s="824"/>
      <c r="SHL29" s="824"/>
      <c r="SHM29" s="824"/>
      <c r="SHN29" s="824"/>
      <c r="SHO29" s="824"/>
      <c r="SHP29" s="824"/>
      <c r="SHQ29" s="824"/>
      <c r="SHR29" s="824"/>
      <c r="SHS29" s="824"/>
      <c r="SHT29" s="824"/>
      <c r="SHU29" s="824"/>
      <c r="SHV29" s="824"/>
      <c r="SHW29" s="824"/>
      <c r="SHX29" s="824"/>
      <c r="SHY29" s="824"/>
      <c r="SHZ29" s="824"/>
      <c r="SIA29" s="824"/>
      <c r="SIB29" s="824"/>
      <c r="SIC29" s="824"/>
      <c r="SID29" s="824"/>
      <c r="SIE29" s="824"/>
      <c r="SIF29" s="824"/>
      <c r="SIG29" s="824"/>
      <c r="SIH29" s="824"/>
      <c r="SII29" s="824"/>
      <c r="SIJ29" s="824"/>
      <c r="SIK29" s="824"/>
      <c r="SIL29" s="824"/>
      <c r="SIM29" s="824"/>
      <c r="SIN29" s="824"/>
      <c r="SIO29" s="824"/>
      <c r="SIP29" s="824"/>
      <c r="SIQ29" s="824"/>
      <c r="SIR29" s="824"/>
      <c r="SIS29" s="824"/>
      <c r="SIT29" s="824"/>
      <c r="SIU29" s="824"/>
      <c r="SIV29" s="824"/>
      <c r="SIW29" s="824"/>
      <c r="SIX29" s="824"/>
      <c r="SIY29" s="824"/>
      <c r="SIZ29" s="824"/>
      <c r="SJA29" s="824"/>
      <c r="SJB29" s="824"/>
      <c r="SJC29" s="824"/>
      <c r="SJD29" s="824"/>
      <c r="SJE29" s="824"/>
      <c r="SJF29" s="824"/>
      <c r="SJG29" s="824"/>
      <c r="SJH29" s="824"/>
      <c r="SJI29" s="824"/>
      <c r="SJJ29" s="824"/>
      <c r="SJK29" s="824"/>
      <c r="SJL29" s="824"/>
      <c r="SJM29" s="824"/>
      <c r="SJN29" s="824"/>
      <c r="SJO29" s="824"/>
      <c r="SJP29" s="824"/>
      <c r="SJQ29" s="824"/>
      <c r="SJR29" s="824"/>
      <c r="SJS29" s="824"/>
      <c r="SJT29" s="824"/>
      <c r="SJU29" s="824"/>
      <c r="SJV29" s="824"/>
      <c r="SJW29" s="824"/>
      <c r="SJX29" s="824"/>
      <c r="SJY29" s="824"/>
      <c r="SJZ29" s="824"/>
      <c r="SKA29" s="824"/>
      <c r="SKB29" s="824"/>
      <c r="SKC29" s="824"/>
      <c r="SKD29" s="824"/>
      <c r="SKE29" s="824"/>
      <c r="SKF29" s="824"/>
      <c r="SKG29" s="824"/>
      <c r="SKH29" s="824"/>
      <c r="SKI29" s="824"/>
      <c r="SKJ29" s="824"/>
      <c r="SKK29" s="824"/>
      <c r="SKL29" s="824"/>
      <c r="SKM29" s="824"/>
      <c r="SKN29" s="824"/>
      <c r="SKO29" s="824"/>
      <c r="SKP29" s="824"/>
      <c r="SKQ29" s="824"/>
      <c r="SKR29" s="824"/>
      <c r="SKS29" s="824"/>
      <c r="SKT29" s="824"/>
      <c r="SKU29" s="824"/>
      <c r="SKV29" s="824"/>
      <c r="SKW29" s="824"/>
      <c r="SKX29" s="824"/>
      <c r="SKY29" s="824"/>
      <c r="SKZ29" s="824"/>
      <c r="SLA29" s="824"/>
      <c r="SLB29" s="824"/>
      <c r="SLC29" s="824"/>
      <c r="SLD29" s="824"/>
      <c r="SLE29" s="824"/>
      <c r="SLF29" s="824"/>
      <c r="SLG29" s="824"/>
      <c r="SLH29" s="824"/>
      <c r="SLI29" s="824"/>
      <c r="SLJ29" s="824"/>
      <c r="SLK29" s="824"/>
      <c r="SLL29" s="824"/>
      <c r="SLM29" s="824"/>
      <c r="SLN29" s="824"/>
      <c r="SLO29" s="824"/>
      <c r="SLP29" s="824"/>
      <c r="SLQ29" s="824"/>
      <c r="SLR29" s="824"/>
      <c r="SLS29" s="824"/>
      <c r="SLT29" s="824"/>
      <c r="SLU29" s="824"/>
      <c r="SLV29" s="824"/>
      <c r="SLW29" s="824"/>
      <c r="SLX29" s="824"/>
      <c r="SLY29" s="824"/>
      <c r="SLZ29" s="824"/>
      <c r="SMA29" s="824"/>
      <c r="SMB29" s="824"/>
      <c r="SMC29" s="824"/>
      <c r="SMD29" s="824"/>
      <c r="SME29" s="824"/>
      <c r="SMF29" s="824"/>
      <c r="SMG29" s="824"/>
      <c r="SMH29" s="824"/>
      <c r="SMI29" s="824"/>
      <c r="SMJ29" s="824"/>
      <c r="SMK29" s="824"/>
      <c r="SML29" s="824"/>
      <c r="SMM29" s="824"/>
      <c r="SMN29" s="824"/>
      <c r="SMO29" s="824"/>
      <c r="SMP29" s="824"/>
      <c r="SMQ29" s="824"/>
      <c r="SMR29" s="824"/>
      <c r="SMS29" s="824"/>
      <c r="SMT29" s="824"/>
      <c r="SMU29" s="824"/>
      <c r="SMV29" s="824"/>
      <c r="SMW29" s="824"/>
      <c r="SMX29" s="824"/>
      <c r="SMY29" s="824"/>
      <c r="SMZ29" s="824"/>
      <c r="SNA29" s="824"/>
      <c r="SNB29" s="824"/>
      <c r="SNC29" s="824"/>
      <c r="SND29" s="824"/>
      <c r="SNE29" s="824"/>
      <c r="SNF29" s="824"/>
      <c r="SNG29" s="824"/>
      <c r="SNH29" s="824"/>
      <c r="SNI29" s="824"/>
      <c r="SNJ29" s="824"/>
      <c r="SNK29" s="824"/>
      <c r="SNL29" s="824"/>
      <c r="SNM29" s="824"/>
      <c r="SNN29" s="824"/>
      <c r="SNO29" s="824"/>
      <c r="SNP29" s="824"/>
      <c r="SNQ29" s="824"/>
      <c r="SNR29" s="824"/>
      <c r="SNS29" s="824"/>
      <c r="SNT29" s="824"/>
      <c r="SNU29" s="824"/>
      <c r="SNV29" s="824"/>
      <c r="SNW29" s="824"/>
      <c r="SNX29" s="824"/>
      <c r="SNY29" s="824"/>
      <c r="SNZ29" s="824"/>
      <c r="SOA29" s="824"/>
      <c r="SOB29" s="824"/>
      <c r="SOC29" s="824"/>
      <c r="SOD29" s="824"/>
      <c r="SOE29" s="824"/>
      <c r="SOF29" s="824"/>
      <c r="SOG29" s="824"/>
      <c r="SOH29" s="824"/>
      <c r="SOI29" s="824"/>
      <c r="SOJ29" s="824"/>
      <c r="SOK29" s="824"/>
      <c r="SOL29" s="824"/>
      <c r="SOM29" s="824"/>
      <c r="SON29" s="824"/>
      <c r="SOO29" s="824"/>
      <c r="SOP29" s="824"/>
      <c r="SOQ29" s="824"/>
      <c r="SOR29" s="824"/>
      <c r="SOS29" s="824"/>
      <c r="SOT29" s="824"/>
      <c r="SOU29" s="824"/>
      <c r="SOV29" s="824"/>
      <c r="SOW29" s="824"/>
      <c r="SOX29" s="824"/>
      <c r="SOY29" s="824"/>
      <c r="SOZ29" s="824"/>
      <c r="SPA29" s="824"/>
      <c r="SPB29" s="824"/>
      <c r="SPC29" s="824"/>
      <c r="SPD29" s="824"/>
      <c r="SPE29" s="824"/>
      <c r="SPF29" s="824"/>
      <c r="SPG29" s="824"/>
      <c r="SPH29" s="824"/>
      <c r="SPI29" s="824"/>
      <c r="SPJ29" s="824"/>
      <c r="SPK29" s="824"/>
      <c r="SPL29" s="824"/>
      <c r="SPM29" s="824"/>
      <c r="SPN29" s="824"/>
      <c r="SPO29" s="824"/>
      <c r="SPP29" s="824"/>
      <c r="SPQ29" s="824"/>
      <c r="SPR29" s="824"/>
      <c r="SPS29" s="824"/>
      <c r="SPT29" s="824"/>
      <c r="SPU29" s="824"/>
      <c r="SPV29" s="824"/>
      <c r="SPW29" s="824"/>
      <c r="SPX29" s="824"/>
      <c r="SPY29" s="824"/>
      <c r="SPZ29" s="824"/>
      <c r="SQA29" s="824"/>
      <c r="SQB29" s="824"/>
      <c r="SQC29" s="824"/>
      <c r="SQD29" s="824"/>
      <c r="SQE29" s="824"/>
      <c r="SQF29" s="824"/>
      <c r="SQG29" s="824"/>
      <c r="SQH29" s="824"/>
      <c r="SQI29" s="824"/>
      <c r="SQJ29" s="824"/>
      <c r="SQK29" s="824"/>
      <c r="SQL29" s="824"/>
      <c r="SQM29" s="824"/>
      <c r="SQN29" s="824"/>
      <c r="SQO29" s="824"/>
      <c r="SQP29" s="824"/>
      <c r="SQQ29" s="824"/>
      <c r="SQR29" s="824"/>
      <c r="SQS29" s="824"/>
      <c r="SQT29" s="824"/>
      <c r="SQU29" s="824"/>
      <c r="SQV29" s="824"/>
      <c r="SQW29" s="824"/>
      <c r="SQX29" s="824"/>
      <c r="SQY29" s="824"/>
      <c r="SQZ29" s="824"/>
      <c r="SRA29" s="824"/>
      <c r="SRB29" s="824"/>
      <c r="SRC29" s="824"/>
      <c r="SRD29" s="824"/>
      <c r="SRE29" s="824"/>
      <c r="SRF29" s="824"/>
      <c r="SRG29" s="824"/>
      <c r="SRH29" s="824"/>
      <c r="SRI29" s="824"/>
      <c r="SRJ29" s="824"/>
      <c r="SRK29" s="824"/>
      <c r="SRL29" s="824"/>
      <c r="SRM29" s="824"/>
      <c r="SRN29" s="824"/>
      <c r="SRO29" s="824"/>
      <c r="SRP29" s="824"/>
      <c r="SRQ29" s="824"/>
      <c r="SRR29" s="824"/>
      <c r="SRS29" s="824"/>
      <c r="SRT29" s="824"/>
      <c r="SRU29" s="824"/>
      <c r="SRV29" s="824"/>
      <c r="SRW29" s="824"/>
      <c r="SRX29" s="824"/>
      <c r="SRY29" s="824"/>
      <c r="SRZ29" s="824"/>
      <c r="SSA29" s="824"/>
      <c r="SSB29" s="824"/>
      <c r="SSC29" s="824"/>
      <c r="SSD29" s="824"/>
      <c r="SSE29" s="824"/>
      <c r="SSF29" s="824"/>
      <c r="SSG29" s="824"/>
      <c r="SSH29" s="824"/>
      <c r="SSI29" s="824"/>
      <c r="SSJ29" s="824"/>
      <c r="SSK29" s="824"/>
      <c r="SSL29" s="824"/>
      <c r="SSM29" s="824"/>
      <c r="SSN29" s="824"/>
      <c r="SSO29" s="824"/>
      <c r="SSP29" s="824"/>
      <c r="SSQ29" s="824"/>
      <c r="SSR29" s="824"/>
      <c r="SSS29" s="824"/>
      <c r="SST29" s="824"/>
      <c r="SSU29" s="824"/>
      <c r="SSV29" s="824"/>
      <c r="SSW29" s="824"/>
      <c r="SSX29" s="824"/>
      <c r="SSY29" s="824"/>
      <c r="SSZ29" s="824"/>
      <c r="STA29" s="824"/>
      <c r="STB29" s="824"/>
      <c r="STC29" s="824"/>
      <c r="STD29" s="824"/>
      <c r="STE29" s="824"/>
      <c r="STF29" s="824"/>
      <c r="STG29" s="824"/>
      <c r="STH29" s="824"/>
      <c r="STI29" s="824"/>
      <c r="STJ29" s="824"/>
      <c r="STK29" s="824"/>
      <c r="STL29" s="824"/>
      <c r="STM29" s="824"/>
      <c r="STN29" s="824"/>
      <c r="STO29" s="824"/>
      <c r="STP29" s="824"/>
      <c r="STQ29" s="824"/>
      <c r="STR29" s="824"/>
      <c r="STS29" s="824"/>
      <c r="STT29" s="824"/>
      <c r="STU29" s="824"/>
      <c r="STV29" s="824"/>
      <c r="STW29" s="824"/>
      <c r="STX29" s="824"/>
      <c r="STY29" s="824"/>
      <c r="STZ29" s="824"/>
      <c r="SUA29" s="824"/>
      <c r="SUB29" s="824"/>
      <c r="SUC29" s="824"/>
      <c r="SUD29" s="824"/>
      <c r="SUE29" s="824"/>
      <c r="SUF29" s="824"/>
      <c r="SUG29" s="824"/>
      <c r="SUH29" s="824"/>
      <c r="SUI29" s="824"/>
      <c r="SUJ29" s="824"/>
      <c r="SUK29" s="824"/>
      <c r="SUL29" s="824"/>
      <c r="SUM29" s="824"/>
      <c r="SUN29" s="824"/>
      <c r="SUO29" s="824"/>
      <c r="SUP29" s="824"/>
      <c r="SUQ29" s="824"/>
      <c r="SUR29" s="824"/>
      <c r="SUS29" s="824"/>
      <c r="SUT29" s="824"/>
      <c r="SUU29" s="824"/>
      <c r="SUV29" s="824"/>
      <c r="SUW29" s="824"/>
      <c r="SUX29" s="824"/>
      <c r="SUY29" s="824"/>
      <c r="SUZ29" s="824"/>
      <c r="SVA29" s="824"/>
      <c r="SVB29" s="824"/>
      <c r="SVC29" s="824"/>
      <c r="SVD29" s="824"/>
      <c r="SVE29" s="824"/>
      <c r="SVF29" s="824"/>
      <c r="SVG29" s="824"/>
      <c r="SVH29" s="824"/>
      <c r="SVI29" s="824"/>
      <c r="SVJ29" s="824"/>
      <c r="SVK29" s="824"/>
      <c r="SVL29" s="824"/>
      <c r="SVM29" s="824"/>
      <c r="SVN29" s="824"/>
      <c r="SVO29" s="824"/>
      <c r="SVP29" s="824"/>
      <c r="SVQ29" s="824"/>
      <c r="SVR29" s="824"/>
      <c r="SVS29" s="824"/>
      <c r="SVT29" s="824"/>
      <c r="SVU29" s="824"/>
      <c r="SVV29" s="824"/>
      <c r="SVW29" s="824"/>
      <c r="SVX29" s="824"/>
      <c r="SVY29" s="824"/>
      <c r="SVZ29" s="824"/>
      <c r="SWA29" s="824"/>
      <c r="SWB29" s="824"/>
      <c r="SWC29" s="824"/>
      <c r="SWD29" s="824"/>
      <c r="SWE29" s="824"/>
      <c r="SWF29" s="824"/>
      <c r="SWG29" s="824"/>
      <c r="SWH29" s="824"/>
      <c r="SWI29" s="824"/>
      <c r="SWJ29" s="824"/>
      <c r="SWK29" s="824"/>
      <c r="SWL29" s="824"/>
      <c r="SWM29" s="824"/>
      <c r="SWN29" s="824"/>
      <c r="SWO29" s="824"/>
      <c r="SWP29" s="824"/>
      <c r="SWQ29" s="824"/>
      <c r="SWR29" s="824"/>
      <c r="SWS29" s="824"/>
      <c r="SWT29" s="824"/>
      <c r="SWU29" s="824"/>
      <c r="SWV29" s="824"/>
      <c r="SWW29" s="824"/>
      <c r="SWX29" s="824"/>
      <c r="SWY29" s="824"/>
      <c r="SWZ29" s="824"/>
      <c r="SXA29" s="824"/>
      <c r="SXB29" s="824"/>
      <c r="SXC29" s="824"/>
      <c r="SXD29" s="824"/>
      <c r="SXE29" s="824"/>
      <c r="SXF29" s="824"/>
      <c r="SXG29" s="824"/>
      <c r="SXH29" s="824"/>
      <c r="SXI29" s="824"/>
      <c r="SXJ29" s="824"/>
      <c r="SXK29" s="824"/>
      <c r="SXL29" s="824"/>
      <c r="SXM29" s="824"/>
      <c r="SXN29" s="824"/>
      <c r="SXO29" s="824"/>
      <c r="SXP29" s="824"/>
      <c r="SXQ29" s="824"/>
      <c r="SXR29" s="824"/>
      <c r="SXS29" s="824"/>
      <c r="SXT29" s="824"/>
      <c r="SXU29" s="824"/>
      <c r="SXV29" s="824"/>
      <c r="SXW29" s="824"/>
      <c r="SXX29" s="824"/>
      <c r="SXY29" s="824"/>
      <c r="SXZ29" s="824"/>
      <c r="SYA29" s="824"/>
      <c r="SYB29" s="824"/>
      <c r="SYC29" s="824"/>
      <c r="SYD29" s="824"/>
      <c r="SYE29" s="824"/>
      <c r="SYF29" s="824"/>
      <c r="SYG29" s="824"/>
      <c r="SYH29" s="824"/>
      <c r="SYI29" s="824"/>
      <c r="SYJ29" s="824"/>
      <c r="SYK29" s="824"/>
      <c r="SYL29" s="824"/>
      <c r="SYM29" s="824"/>
      <c r="SYN29" s="824"/>
      <c r="SYO29" s="824"/>
      <c r="SYP29" s="824"/>
      <c r="SYQ29" s="824"/>
      <c r="SYR29" s="824"/>
      <c r="SYS29" s="824"/>
      <c r="SYT29" s="824"/>
      <c r="SYU29" s="824"/>
      <c r="SYV29" s="824"/>
      <c r="SYW29" s="824"/>
      <c r="SYX29" s="824"/>
      <c r="SYY29" s="824"/>
      <c r="SYZ29" s="824"/>
      <c r="SZA29" s="824"/>
      <c r="SZB29" s="824"/>
      <c r="SZC29" s="824"/>
      <c r="SZD29" s="824"/>
      <c r="SZE29" s="824"/>
      <c r="SZF29" s="824"/>
      <c r="SZG29" s="824"/>
      <c r="SZH29" s="824"/>
      <c r="SZI29" s="824"/>
      <c r="SZJ29" s="824"/>
      <c r="SZK29" s="824"/>
      <c r="SZL29" s="824"/>
      <c r="SZM29" s="824"/>
      <c r="SZN29" s="824"/>
      <c r="SZO29" s="824"/>
      <c r="SZP29" s="824"/>
      <c r="SZQ29" s="824"/>
      <c r="SZR29" s="824"/>
      <c r="SZS29" s="824"/>
      <c r="SZT29" s="824"/>
      <c r="SZU29" s="824"/>
      <c r="SZV29" s="824"/>
      <c r="SZW29" s="824"/>
      <c r="SZX29" s="824"/>
      <c r="SZY29" s="824"/>
      <c r="SZZ29" s="824"/>
      <c r="TAA29" s="824"/>
      <c r="TAB29" s="824"/>
      <c r="TAC29" s="824"/>
      <c r="TAD29" s="824"/>
      <c r="TAE29" s="824"/>
      <c r="TAF29" s="824"/>
      <c r="TAG29" s="824"/>
      <c r="TAH29" s="824"/>
      <c r="TAI29" s="824"/>
      <c r="TAJ29" s="824"/>
      <c r="TAK29" s="824"/>
      <c r="TAL29" s="824"/>
      <c r="TAM29" s="824"/>
      <c r="TAN29" s="824"/>
      <c r="TAO29" s="824"/>
      <c r="TAP29" s="824"/>
      <c r="TAQ29" s="824"/>
      <c r="TAR29" s="824"/>
      <c r="TAS29" s="824"/>
      <c r="TAT29" s="824"/>
      <c r="TAU29" s="824"/>
      <c r="TAV29" s="824"/>
      <c r="TAW29" s="824"/>
      <c r="TAX29" s="824"/>
      <c r="TAY29" s="824"/>
      <c r="TAZ29" s="824"/>
      <c r="TBA29" s="824"/>
      <c r="TBB29" s="824"/>
      <c r="TBC29" s="824"/>
      <c r="TBD29" s="824"/>
      <c r="TBE29" s="824"/>
      <c r="TBF29" s="824"/>
      <c r="TBG29" s="824"/>
      <c r="TBH29" s="824"/>
      <c r="TBI29" s="824"/>
      <c r="TBJ29" s="824"/>
      <c r="TBK29" s="824"/>
      <c r="TBL29" s="824"/>
      <c r="TBM29" s="824"/>
      <c r="TBN29" s="824"/>
      <c r="TBO29" s="824"/>
      <c r="TBP29" s="824"/>
      <c r="TBQ29" s="824"/>
      <c r="TBR29" s="824"/>
      <c r="TBS29" s="824"/>
      <c r="TBT29" s="824"/>
      <c r="TBU29" s="824"/>
      <c r="TBV29" s="824"/>
      <c r="TBW29" s="824"/>
      <c r="TBX29" s="824"/>
      <c r="TBY29" s="824"/>
      <c r="TBZ29" s="824"/>
      <c r="TCA29" s="824"/>
      <c r="TCB29" s="824"/>
      <c r="TCC29" s="824"/>
      <c r="TCD29" s="824"/>
      <c r="TCE29" s="824"/>
      <c r="TCF29" s="824"/>
      <c r="TCG29" s="824"/>
      <c r="TCH29" s="824"/>
      <c r="TCI29" s="824"/>
      <c r="TCJ29" s="824"/>
      <c r="TCK29" s="824"/>
      <c r="TCL29" s="824"/>
      <c r="TCM29" s="824"/>
      <c r="TCN29" s="824"/>
      <c r="TCO29" s="824"/>
      <c r="TCP29" s="824"/>
      <c r="TCQ29" s="824"/>
      <c r="TCR29" s="824"/>
      <c r="TCS29" s="824"/>
      <c r="TCT29" s="824"/>
      <c r="TCU29" s="824"/>
      <c r="TCV29" s="824"/>
      <c r="TCW29" s="824"/>
      <c r="TCX29" s="824"/>
      <c r="TCY29" s="824"/>
      <c r="TCZ29" s="824"/>
      <c r="TDA29" s="824"/>
      <c r="TDB29" s="824"/>
      <c r="TDC29" s="824"/>
      <c r="TDD29" s="824"/>
      <c r="TDE29" s="824"/>
      <c r="TDF29" s="824"/>
      <c r="TDG29" s="824"/>
      <c r="TDH29" s="824"/>
      <c r="TDI29" s="824"/>
      <c r="TDJ29" s="824"/>
      <c r="TDK29" s="824"/>
      <c r="TDL29" s="824"/>
      <c r="TDM29" s="824"/>
      <c r="TDN29" s="824"/>
      <c r="TDO29" s="824"/>
      <c r="TDP29" s="824"/>
      <c r="TDQ29" s="824"/>
      <c r="TDR29" s="824"/>
      <c r="TDS29" s="824"/>
      <c r="TDT29" s="824"/>
      <c r="TDU29" s="824"/>
      <c r="TDV29" s="824"/>
      <c r="TDW29" s="824"/>
      <c r="TDX29" s="824"/>
      <c r="TDY29" s="824"/>
      <c r="TDZ29" s="824"/>
      <c r="TEA29" s="824"/>
      <c r="TEB29" s="824"/>
      <c r="TEC29" s="824"/>
      <c r="TED29" s="824"/>
      <c r="TEE29" s="824"/>
      <c r="TEF29" s="824"/>
      <c r="TEG29" s="824"/>
      <c r="TEH29" s="824"/>
      <c r="TEI29" s="824"/>
      <c r="TEJ29" s="824"/>
      <c r="TEK29" s="824"/>
      <c r="TEL29" s="824"/>
      <c r="TEM29" s="824"/>
      <c r="TEN29" s="824"/>
      <c r="TEO29" s="824"/>
      <c r="TEP29" s="824"/>
      <c r="TEQ29" s="824"/>
      <c r="TER29" s="824"/>
      <c r="TES29" s="824"/>
      <c r="TET29" s="824"/>
      <c r="TEU29" s="824"/>
      <c r="TEV29" s="824"/>
      <c r="TEW29" s="824"/>
      <c r="TEX29" s="824"/>
      <c r="TEY29" s="824"/>
      <c r="TEZ29" s="824"/>
      <c r="TFA29" s="824"/>
      <c r="TFB29" s="824"/>
      <c r="TFC29" s="824"/>
      <c r="TFD29" s="824"/>
      <c r="TFE29" s="824"/>
      <c r="TFF29" s="824"/>
      <c r="TFG29" s="824"/>
      <c r="TFH29" s="824"/>
      <c r="TFI29" s="824"/>
      <c r="TFJ29" s="824"/>
      <c r="TFK29" s="824"/>
      <c r="TFL29" s="824"/>
      <c r="TFM29" s="824"/>
      <c r="TFN29" s="824"/>
      <c r="TFO29" s="824"/>
      <c r="TFP29" s="824"/>
      <c r="TFQ29" s="824"/>
      <c r="TFR29" s="824"/>
      <c r="TFS29" s="824"/>
      <c r="TFT29" s="824"/>
      <c r="TFU29" s="824"/>
      <c r="TFV29" s="824"/>
      <c r="TFW29" s="824"/>
      <c r="TFX29" s="824"/>
      <c r="TFY29" s="824"/>
      <c r="TFZ29" s="824"/>
      <c r="TGA29" s="824"/>
      <c r="TGB29" s="824"/>
      <c r="TGC29" s="824"/>
      <c r="TGD29" s="824"/>
      <c r="TGE29" s="824"/>
      <c r="TGF29" s="824"/>
      <c r="TGG29" s="824"/>
      <c r="TGH29" s="824"/>
      <c r="TGI29" s="824"/>
      <c r="TGJ29" s="824"/>
      <c r="TGK29" s="824"/>
      <c r="TGL29" s="824"/>
      <c r="TGM29" s="824"/>
      <c r="TGN29" s="824"/>
      <c r="TGO29" s="824"/>
      <c r="TGP29" s="824"/>
      <c r="TGQ29" s="824"/>
      <c r="TGR29" s="824"/>
      <c r="TGS29" s="824"/>
      <c r="TGT29" s="824"/>
      <c r="TGU29" s="824"/>
      <c r="TGV29" s="824"/>
      <c r="TGW29" s="824"/>
      <c r="TGX29" s="824"/>
      <c r="TGY29" s="824"/>
      <c r="TGZ29" s="824"/>
      <c r="THA29" s="824"/>
      <c r="THB29" s="824"/>
      <c r="THC29" s="824"/>
      <c r="THD29" s="824"/>
      <c r="THE29" s="824"/>
      <c r="THF29" s="824"/>
      <c r="THG29" s="824"/>
      <c r="THH29" s="824"/>
      <c r="THI29" s="824"/>
      <c r="THJ29" s="824"/>
      <c r="THK29" s="824"/>
      <c r="THL29" s="824"/>
      <c r="THM29" s="824"/>
      <c r="THN29" s="824"/>
      <c r="THO29" s="824"/>
      <c r="THP29" s="824"/>
      <c r="THQ29" s="824"/>
      <c r="THR29" s="824"/>
      <c r="THS29" s="824"/>
      <c r="THT29" s="824"/>
      <c r="THU29" s="824"/>
      <c r="THV29" s="824"/>
      <c r="THW29" s="824"/>
      <c r="THX29" s="824"/>
      <c r="THY29" s="824"/>
      <c r="THZ29" s="824"/>
      <c r="TIA29" s="824"/>
      <c r="TIB29" s="824"/>
      <c r="TIC29" s="824"/>
      <c r="TID29" s="824"/>
      <c r="TIE29" s="824"/>
      <c r="TIF29" s="824"/>
      <c r="TIG29" s="824"/>
      <c r="TIH29" s="824"/>
      <c r="TII29" s="824"/>
      <c r="TIJ29" s="824"/>
      <c r="TIK29" s="824"/>
      <c r="TIL29" s="824"/>
      <c r="TIM29" s="824"/>
      <c r="TIN29" s="824"/>
      <c r="TIO29" s="824"/>
      <c r="TIP29" s="824"/>
      <c r="TIQ29" s="824"/>
      <c r="TIR29" s="824"/>
      <c r="TIS29" s="824"/>
      <c r="TIT29" s="824"/>
      <c r="TIU29" s="824"/>
      <c r="TIV29" s="824"/>
      <c r="TIW29" s="824"/>
      <c r="TIX29" s="824"/>
      <c r="TIY29" s="824"/>
      <c r="TIZ29" s="824"/>
      <c r="TJA29" s="824"/>
      <c r="TJB29" s="824"/>
      <c r="TJC29" s="824"/>
      <c r="TJD29" s="824"/>
      <c r="TJE29" s="824"/>
      <c r="TJF29" s="824"/>
      <c r="TJG29" s="824"/>
      <c r="TJH29" s="824"/>
      <c r="TJI29" s="824"/>
      <c r="TJJ29" s="824"/>
      <c r="TJK29" s="824"/>
      <c r="TJL29" s="824"/>
      <c r="TJM29" s="824"/>
      <c r="TJN29" s="824"/>
      <c r="TJO29" s="824"/>
      <c r="TJP29" s="824"/>
      <c r="TJQ29" s="824"/>
      <c r="TJR29" s="824"/>
      <c r="TJS29" s="824"/>
      <c r="TJT29" s="824"/>
      <c r="TJU29" s="824"/>
      <c r="TJV29" s="824"/>
      <c r="TJW29" s="824"/>
      <c r="TJX29" s="824"/>
      <c r="TJY29" s="824"/>
      <c r="TJZ29" s="824"/>
      <c r="TKA29" s="824"/>
      <c r="TKB29" s="824"/>
      <c r="TKC29" s="824"/>
      <c r="TKD29" s="824"/>
      <c r="TKE29" s="824"/>
      <c r="TKF29" s="824"/>
      <c r="TKG29" s="824"/>
      <c r="TKH29" s="824"/>
      <c r="TKI29" s="824"/>
      <c r="TKJ29" s="824"/>
      <c r="TKK29" s="824"/>
      <c r="TKL29" s="824"/>
      <c r="TKM29" s="824"/>
      <c r="TKN29" s="824"/>
      <c r="TKO29" s="824"/>
      <c r="TKP29" s="824"/>
      <c r="TKQ29" s="824"/>
      <c r="TKR29" s="824"/>
      <c r="TKS29" s="824"/>
      <c r="TKT29" s="824"/>
      <c r="TKU29" s="824"/>
      <c r="TKV29" s="824"/>
      <c r="TKW29" s="824"/>
      <c r="TKX29" s="824"/>
      <c r="TKY29" s="824"/>
      <c r="TKZ29" s="824"/>
      <c r="TLA29" s="824"/>
      <c r="TLB29" s="824"/>
      <c r="TLC29" s="824"/>
      <c r="TLD29" s="824"/>
      <c r="TLE29" s="824"/>
      <c r="TLF29" s="824"/>
      <c r="TLG29" s="824"/>
      <c r="TLH29" s="824"/>
      <c r="TLI29" s="824"/>
      <c r="TLJ29" s="824"/>
      <c r="TLK29" s="824"/>
      <c r="TLL29" s="824"/>
      <c r="TLM29" s="824"/>
      <c r="TLN29" s="824"/>
      <c r="TLO29" s="824"/>
      <c r="TLP29" s="824"/>
      <c r="TLQ29" s="824"/>
      <c r="TLR29" s="824"/>
      <c r="TLS29" s="824"/>
      <c r="TLT29" s="824"/>
      <c r="TLU29" s="824"/>
      <c r="TLV29" s="824"/>
      <c r="TLW29" s="824"/>
      <c r="TLX29" s="824"/>
      <c r="TLY29" s="824"/>
      <c r="TLZ29" s="824"/>
      <c r="TMA29" s="824"/>
      <c r="TMB29" s="824"/>
      <c r="TMC29" s="824"/>
      <c r="TMD29" s="824"/>
      <c r="TME29" s="824"/>
      <c r="TMF29" s="824"/>
      <c r="TMG29" s="824"/>
      <c r="TMH29" s="824"/>
      <c r="TMI29" s="824"/>
      <c r="TMJ29" s="824"/>
      <c r="TMK29" s="824"/>
      <c r="TML29" s="824"/>
      <c r="TMM29" s="824"/>
      <c r="TMN29" s="824"/>
      <c r="TMO29" s="824"/>
      <c r="TMP29" s="824"/>
      <c r="TMQ29" s="824"/>
      <c r="TMR29" s="824"/>
      <c r="TMS29" s="824"/>
      <c r="TMT29" s="824"/>
      <c r="TMU29" s="824"/>
      <c r="TMV29" s="824"/>
      <c r="TMW29" s="824"/>
      <c r="TMX29" s="824"/>
      <c r="TMY29" s="824"/>
      <c r="TMZ29" s="824"/>
      <c r="TNA29" s="824"/>
      <c r="TNB29" s="824"/>
      <c r="TNC29" s="824"/>
      <c r="TND29" s="824"/>
      <c r="TNE29" s="824"/>
      <c r="TNF29" s="824"/>
      <c r="TNG29" s="824"/>
      <c r="TNH29" s="824"/>
      <c r="TNI29" s="824"/>
      <c r="TNJ29" s="824"/>
      <c r="TNK29" s="824"/>
      <c r="TNL29" s="824"/>
      <c r="TNM29" s="824"/>
      <c r="TNN29" s="824"/>
      <c r="TNO29" s="824"/>
      <c r="TNP29" s="824"/>
      <c r="TNQ29" s="824"/>
      <c r="TNR29" s="824"/>
      <c r="TNS29" s="824"/>
      <c r="TNT29" s="824"/>
      <c r="TNU29" s="824"/>
      <c r="TNV29" s="824"/>
      <c r="TNW29" s="824"/>
      <c r="TNX29" s="824"/>
      <c r="TNY29" s="824"/>
      <c r="TNZ29" s="824"/>
      <c r="TOA29" s="824"/>
      <c r="TOB29" s="824"/>
      <c r="TOC29" s="824"/>
      <c r="TOD29" s="824"/>
      <c r="TOE29" s="824"/>
      <c r="TOF29" s="824"/>
      <c r="TOG29" s="824"/>
      <c r="TOH29" s="824"/>
      <c r="TOI29" s="824"/>
      <c r="TOJ29" s="824"/>
      <c r="TOK29" s="824"/>
      <c r="TOL29" s="824"/>
      <c r="TOM29" s="824"/>
      <c r="TON29" s="824"/>
      <c r="TOO29" s="824"/>
      <c r="TOP29" s="824"/>
      <c r="TOQ29" s="824"/>
      <c r="TOR29" s="824"/>
      <c r="TOS29" s="824"/>
      <c r="TOT29" s="824"/>
      <c r="TOU29" s="824"/>
      <c r="TOV29" s="824"/>
      <c r="TOW29" s="824"/>
      <c r="TOX29" s="824"/>
      <c r="TOY29" s="824"/>
      <c r="TOZ29" s="824"/>
      <c r="TPA29" s="824"/>
      <c r="TPB29" s="824"/>
      <c r="TPC29" s="824"/>
      <c r="TPD29" s="824"/>
      <c r="TPE29" s="824"/>
      <c r="TPF29" s="824"/>
      <c r="TPG29" s="824"/>
      <c r="TPH29" s="824"/>
      <c r="TPI29" s="824"/>
      <c r="TPJ29" s="824"/>
      <c r="TPK29" s="824"/>
      <c r="TPL29" s="824"/>
      <c r="TPM29" s="824"/>
      <c r="TPN29" s="824"/>
      <c r="TPO29" s="824"/>
      <c r="TPP29" s="824"/>
      <c r="TPQ29" s="824"/>
      <c r="TPR29" s="824"/>
      <c r="TPS29" s="824"/>
      <c r="TPT29" s="824"/>
      <c r="TPU29" s="824"/>
      <c r="TPV29" s="824"/>
      <c r="TPW29" s="824"/>
      <c r="TPX29" s="824"/>
      <c r="TPY29" s="824"/>
      <c r="TPZ29" s="824"/>
      <c r="TQA29" s="824"/>
      <c r="TQB29" s="824"/>
      <c r="TQC29" s="824"/>
      <c r="TQD29" s="824"/>
      <c r="TQE29" s="824"/>
      <c r="TQF29" s="824"/>
      <c r="TQG29" s="824"/>
      <c r="TQH29" s="824"/>
      <c r="TQI29" s="824"/>
      <c r="TQJ29" s="824"/>
      <c r="TQK29" s="824"/>
      <c r="TQL29" s="824"/>
      <c r="TQM29" s="824"/>
      <c r="TQN29" s="824"/>
      <c r="TQO29" s="824"/>
      <c r="TQP29" s="824"/>
      <c r="TQQ29" s="824"/>
      <c r="TQR29" s="824"/>
      <c r="TQS29" s="824"/>
      <c r="TQT29" s="824"/>
      <c r="TQU29" s="824"/>
      <c r="TQV29" s="824"/>
      <c r="TQW29" s="824"/>
      <c r="TQX29" s="824"/>
      <c r="TQY29" s="824"/>
      <c r="TQZ29" s="824"/>
      <c r="TRA29" s="824"/>
      <c r="TRB29" s="824"/>
      <c r="TRC29" s="824"/>
      <c r="TRD29" s="824"/>
      <c r="TRE29" s="824"/>
      <c r="TRF29" s="824"/>
      <c r="TRG29" s="824"/>
      <c r="TRH29" s="824"/>
      <c r="TRI29" s="824"/>
      <c r="TRJ29" s="824"/>
      <c r="TRK29" s="824"/>
      <c r="TRL29" s="824"/>
      <c r="TRM29" s="824"/>
      <c r="TRN29" s="824"/>
      <c r="TRO29" s="824"/>
      <c r="TRP29" s="824"/>
      <c r="TRQ29" s="824"/>
      <c r="TRR29" s="824"/>
      <c r="TRS29" s="824"/>
      <c r="TRT29" s="824"/>
      <c r="TRU29" s="824"/>
      <c r="TRV29" s="824"/>
      <c r="TRW29" s="824"/>
      <c r="TRX29" s="824"/>
      <c r="TRY29" s="824"/>
      <c r="TRZ29" s="824"/>
      <c r="TSA29" s="824"/>
      <c r="TSB29" s="824"/>
      <c r="TSC29" s="824"/>
      <c r="TSD29" s="824"/>
      <c r="TSE29" s="824"/>
      <c r="TSF29" s="824"/>
      <c r="TSG29" s="824"/>
      <c r="TSH29" s="824"/>
      <c r="TSI29" s="824"/>
      <c r="TSJ29" s="824"/>
      <c r="TSK29" s="824"/>
      <c r="TSL29" s="824"/>
      <c r="TSM29" s="824"/>
      <c r="TSN29" s="824"/>
      <c r="TSO29" s="824"/>
      <c r="TSP29" s="824"/>
      <c r="TSQ29" s="824"/>
      <c r="TSR29" s="824"/>
      <c r="TSS29" s="824"/>
      <c r="TST29" s="824"/>
      <c r="TSU29" s="824"/>
      <c r="TSV29" s="824"/>
      <c r="TSW29" s="824"/>
      <c r="TSX29" s="824"/>
      <c r="TSY29" s="824"/>
      <c r="TSZ29" s="824"/>
      <c r="TTA29" s="824"/>
      <c r="TTB29" s="824"/>
      <c r="TTC29" s="824"/>
      <c r="TTD29" s="824"/>
      <c r="TTE29" s="824"/>
      <c r="TTF29" s="824"/>
      <c r="TTG29" s="824"/>
      <c r="TTH29" s="824"/>
      <c r="TTI29" s="824"/>
      <c r="TTJ29" s="824"/>
      <c r="TTK29" s="824"/>
      <c r="TTL29" s="824"/>
      <c r="TTM29" s="824"/>
      <c r="TTN29" s="824"/>
      <c r="TTO29" s="824"/>
      <c r="TTP29" s="824"/>
      <c r="TTQ29" s="824"/>
      <c r="TTR29" s="824"/>
      <c r="TTS29" s="824"/>
      <c r="TTT29" s="824"/>
      <c r="TTU29" s="824"/>
      <c r="TTV29" s="824"/>
      <c r="TTW29" s="824"/>
      <c r="TTX29" s="824"/>
      <c r="TTY29" s="824"/>
      <c r="TTZ29" s="824"/>
      <c r="TUA29" s="824"/>
      <c r="TUB29" s="824"/>
      <c r="TUC29" s="824"/>
      <c r="TUD29" s="824"/>
      <c r="TUE29" s="824"/>
      <c r="TUF29" s="824"/>
      <c r="TUG29" s="824"/>
      <c r="TUH29" s="824"/>
      <c r="TUI29" s="824"/>
      <c r="TUJ29" s="824"/>
      <c r="TUK29" s="824"/>
      <c r="TUL29" s="824"/>
      <c r="TUM29" s="824"/>
      <c r="TUN29" s="824"/>
      <c r="TUO29" s="824"/>
      <c r="TUP29" s="824"/>
      <c r="TUQ29" s="824"/>
      <c r="TUR29" s="824"/>
      <c r="TUS29" s="824"/>
      <c r="TUT29" s="824"/>
      <c r="TUU29" s="824"/>
      <c r="TUV29" s="824"/>
      <c r="TUW29" s="824"/>
      <c r="TUX29" s="824"/>
      <c r="TUY29" s="824"/>
      <c r="TUZ29" s="824"/>
      <c r="TVA29" s="824"/>
      <c r="TVB29" s="824"/>
      <c r="TVC29" s="824"/>
      <c r="TVD29" s="824"/>
      <c r="TVE29" s="824"/>
      <c r="TVF29" s="824"/>
      <c r="TVG29" s="824"/>
      <c r="TVH29" s="824"/>
      <c r="TVI29" s="824"/>
      <c r="TVJ29" s="824"/>
      <c r="TVK29" s="824"/>
      <c r="TVL29" s="824"/>
      <c r="TVM29" s="824"/>
      <c r="TVN29" s="824"/>
      <c r="TVO29" s="824"/>
      <c r="TVP29" s="824"/>
      <c r="TVQ29" s="824"/>
      <c r="TVR29" s="824"/>
      <c r="TVS29" s="824"/>
      <c r="TVT29" s="824"/>
      <c r="TVU29" s="824"/>
      <c r="TVV29" s="824"/>
      <c r="TVW29" s="824"/>
      <c r="TVX29" s="824"/>
      <c r="TVY29" s="824"/>
      <c r="TVZ29" s="824"/>
      <c r="TWA29" s="824"/>
      <c r="TWB29" s="824"/>
      <c r="TWC29" s="824"/>
      <c r="TWD29" s="824"/>
      <c r="TWE29" s="824"/>
      <c r="TWF29" s="824"/>
      <c r="TWG29" s="824"/>
      <c r="TWH29" s="824"/>
      <c r="TWI29" s="824"/>
      <c r="TWJ29" s="824"/>
      <c r="TWK29" s="824"/>
      <c r="TWL29" s="824"/>
      <c r="TWM29" s="824"/>
      <c r="TWN29" s="824"/>
      <c r="TWO29" s="824"/>
      <c r="TWP29" s="824"/>
      <c r="TWQ29" s="824"/>
      <c r="TWR29" s="824"/>
      <c r="TWS29" s="824"/>
      <c r="TWT29" s="824"/>
      <c r="TWU29" s="824"/>
      <c r="TWV29" s="824"/>
      <c r="TWW29" s="824"/>
      <c r="TWX29" s="824"/>
      <c r="TWY29" s="824"/>
      <c r="TWZ29" s="824"/>
      <c r="TXA29" s="824"/>
      <c r="TXB29" s="824"/>
      <c r="TXC29" s="824"/>
      <c r="TXD29" s="824"/>
      <c r="TXE29" s="824"/>
      <c r="TXF29" s="824"/>
      <c r="TXG29" s="824"/>
      <c r="TXH29" s="824"/>
      <c r="TXI29" s="824"/>
      <c r="TXJ29" s="824"/>
      <c r="TXK29" s="824"/>
      <c r="TXL29" s="824"/>
      <c r="TXM29" s="824"/>
      <c r="TXN29" s="824"/>
      <c r="TXO29" s="824"/>
      <c r="TXP29" s="824"/>
      <c r="TXQ29" s="824"/>
      <c r="TXR29" s="824"/>
      <c r="TXS29" s="824"/>
      <c r="TXT29" s="824"/>
      <c r="TXU29" s="824"/>
      <c r="TXV29" s="824"/>
      <c r="TXW29" s="824"/>
      <c r="TXX29" s="824"/>
      <c r="TXY29" s="824"/>
      <c r="TXZ29" s="824"/>
      <c r="TYA29" s="824"/>
      <c r="TYB29" s="824"/>
      <c r="TYC29" s="824"/>
      <c r="TYD29" s="824"/>
      <c r="TYE29" s="824"/>
      <c r="TYF29" s="824"/>
      <c r="TYG29" s="824"/>
      <c r="TYH29" s="824"/>
      <c r="TYI29" s="824"/>
      <c r="TYJ29" s="824"/>
      <c r="TYK29" s="824"/>
      <c r="TYL29" s="824"/>
      <c r="TYM29" s="824"/>
      <c r="TYN29" s="824"/>
      <c r="TYO29" s="824"/>
      <c r="TYP29" s="824"/>
      <c r="TYQ29" s="824"/>
      <c r="TYR29" s="824"/>
      <c r="TYS29" s="824"/>
      <c r="TYT29" s="824"/>
      <c r="TYU29" s="824"/>
      <c r="TYV29" s="824"/>
      <c r="TYW29" s="824"/>
      <c r="TYX29" s="824"/>
      <c r="TYY29" s="824"/>
      <c r="TYZ29" s="824"/>
      <c r="TZA29" s="824"/>
      <c r="TZB29" s="824"/>
      <c r="TZC29" s="824"/>
      <c r="TZD29" s="824"/>
      <c r="TZE29" s="824"/>
      <c r="TZF29" s="824"/>
      <c r="TZG29" s="824"/>
      <c r="TZH29" s="824"/>
      <c r="TZI29" s="824"/>
      <c r="TZJ29" s="824"/>
      <c r="TZK29" s="824"/>
      <c r="TZL29" s="824"/>
      <c r="TZM29" s="824"/>
      <c r="TZN29" s="824"/>
      <c r="TZO29" s="824"/>
      <c r="TZP29" s="824"/>
      <c r="TZQ29" s="824"/>
      <c r="TZR29" s="824"/>
      <c r="TZS29" s="824"/>
      <c r="TZT29" s="824"/>
      <c r="TZU29" s="824"/>
      <c r="TZV29" s="824"/>
      <c r="TZW29" s="824"/>
      <c r="TZX29" s="824"/>
      <c r="TZY29" s="824"/>
      <c r="TZZ29" s="824"/>
      <c r="UAA29" s="824"/>
      <c r="UAB29" s="824"/>
      <c r="UAC29" s="824"/>
      <c r="UAD29" s="824"/>
      <c r="UAE29" s="824"/>
      <c r="UAF29" s="824"/>
      <c r="UAG29" s="824"/>
      <c r="UAH29" s="824"/>
      <c r="UAI29" s="824"/>
      <c r="UAJ29" s="824"/>
      <c r="UAK29" s="824"/>
      <c r="UAL29" s="824"/>
      <c r="UAM29" s="824"/>
      <c r="UAN29" s="824"/>
      <c r="UAO29" s="824"/>
      <c r="UAP29" s="824"/>
      <c r="UAQ29" s="824"/>
      <c r="UAR29" s="824"/>
      <c r="UAS29" s="824"/>
      <c r="UAT29" s="824"/>
      <c r="UAU29" s="824"/>
      <c r="UAV29" s="824"/>
      <c r="UAW29" s="824"/>
      <c r="UAX29" s="824"/>
      <c r="UAY29" s="824"/>
      <c r="UAZ29" s="824"/>
      <c r="UBA29" s="824"/>
      <c r="UBB29" s="824"/>
      <c r="UBC29" s="824"/>
      <c r="UBD29" s="824"/>
      <c r="UBE29" s="824"/>
      <c r="UBF29" s="824"/>
      <c r="UBG29" s="824"/>
      <c r="UBH29" s="824"/>
      <c r="UBI29" s="824"/>
      <c r="UBJ29" s="824"/>
      <c r="UBK29" s="824"/>
      <c r="UBL29" s="824"/>
      <c r="UBM29" s="824"/>
      <c r="UBN29" s="824"/>
      <c r="UBO29" s="824"/>
      <c r="UBP29" s="824"/>
      <c r="UBQ29" s="824"/>
      <c r="UBR29" s="824"/>
      <c r="UBS29" s="824"/>
      <c r="UBT29" s="824"/>
      <c r="UBU29" s="824"/>
      <c r="UBV29" s="824"/>
      <c r="UBW29" s="824"/>
      <c r="UBX29" s="824"/>
      <c r="UBY29" s="824"/>
      <c r="UBZ29" s="824"/>
      <c r="UCA29" s="824"/>
      <c r="UCB29" s="824"/>
      <c r="UCC29" s="824"/>
      <c r="UCD29" s="824"/>
      <c r="UCE29" s="824"/>
      <c r="UCF29" s="824"/>
      <c r="UCG29" s="824"/>
      <c r="UCH29" s="824"/>
      <c r="UCI29" s="824"/>
      <c r="UCJ29" s="824"/>
      <c r="UCK29" s="824"/>
      <c r="UCL29" s="824"/>
      <c r="UCM29" s="824"/>
      <c r="UCN29" s="824"/>
      <c r="UCO29" s="824"/>
      <c r="UCP29" s="824"/>
      <c r="UCQ29" s="824"/>
      <c r="UCR29" s="824"/>
      <c r="UCS29" s="824"/>
      <c r="UCT29" s="824"/>
      <c r="UCU29" s="824"/>
      <c r="UCV29" s="824"/>
      <c r="UCW29" s="824"/>
      <c r="UCX29" s="824"/>
      <c r="UCY29" s="824"/>
      <c r="UCZ29" s="824"/>
      <c r="UDA29" s="824"/>
      <c r="UDB29" s="824"/>
      <c r="UDC29" s="824"/>
      <c r="UDD29" s="824"/>
      <c r="UDE29" s="824"/>
      <c r="UDF29" s="824"/>
      <c r="UDG29" s="824"/>
      <c r="UDH29" s="824"/>
      <c r="UDI29" s="824"/>
      <c r="UDJ29" s="824"/>
      <c r="UDK29" s="824"/>
      <c r="UDL29" s="824"/>
      <c r="UDM29" s="824"/>
      <c r="UDN29" s="824"/>
      <c r="UDO29" s="824"/>
      <c r="UDP29" s="824"/>
      <c r="UDQ29" s="824"/>
      <c r="UDR29" s="824"/>
      <c r="UDS29" s="824"/>
      <c r="UDT29" s="824"/>
      <c r="UDU29" s="824"/>
      <c r="UDV29" s="824"/>
      <c r="UDW29" s="824"/>
      <c r="UDX29" s="824"/>
      <c r="UDY29" s="824"/>
      <c r="UDZ29" s="824"/>
      <c r="UEA29" s="824"/>
      <c r="UEB29" s="824"/>
      <c r="UEC29" s="824"/>
      <c r="UED29" s="824"/>
      <c r="UEE29" s="824"/>
      <c r="UEF29" s="824"/>
      <c r="UEG29" s="824"/>
      <c r="UEH29" s="824"/>
      <c r="UEI29" s="824"/>
      <c r="UEJ29" s="824"/>
      <c r="UEK29" s="824"/>
      <c r="UEL29" s="824"/>
      <c r="UEM29" s="824"/>
      <c r="UEN29" s="824"/>
      <c r="UEO29" s="824"/>
      <c r="UEP29" s="824"/>
      <c r="UEQ29" s="824"/>
      <c r="UER29" s="824"/>
      <c r="UES29" s="824"/>
      <c r="UET29" s="824"/>
      <c r="UEU29" s="824"/>
      <c r="UEV29" s="824"/>
      <c r="UEW29" s="824"/>
      <c r="UEX29" s="824"/>
      <c r="UEY29" s="824"/>
      <c r="UEZ29" s="824"/>
      <c r="UFA29" s="824"/>
      <c r="UFB29" s="824"/>
      <c r="UFC29" s="824"/>
      <c r="UFD29" s="824"/>
      <c r="UFE29" s="824"/>
      <c r="UFF29" s="824"/>
      <c r="UFG29" s="824"/>
      <c r="UFH29" s="824"/>
      <c r="UFI29" s="824"/>
      <c r="UFJ29" s="824"/>
      <c r="UFK29" s="824"/>
      <c r="UFL29" s="824"/>
      <c r="UFM29" s="824"/>
      <c r="UFN29" s="824"/>
      <c r="UFO29" s="824"/>
      <c r="UFP29" s="824"/>
      <c r="UFQ29" s="824"/>
      <c r="UFR29" s="824"/>
      <c r="UFS29" s="824"/>
      <c r="UFT29" s="824"/>
      <c r="UFU29" s="824"/>
      <c r="UFV29" s="824"/>
      <c r="UFW29" s="824"/>
      <c r="UFX29" s="824"/>
      <c r="UFY29" s="824"/>
      <c r="UFZ29" s="824"/>
      <c r="UGA29" s="824"/>
      <c r="UGB29" s="824"/>
      <c r="UGC29" s="824"/>
      <c r="UGD29" s="824"/>
      <c r="UGE29" s="824"/>
      <c r="UGF29" s="824"/>
      <c r="UGG29" s="824"/>
      <c r="UGH29" s="824"/>
      <c r="UGI29" s="824"/>
      <c r="UGJ29" s="824"/>
      <c r="UGK29" s="824"/>
      <c r="UGL29" s="824"/>
      <c r="UGM29" s="824"/>
      <c r="UGN29" s="824"/>
      <c r="UGO29" s="824"/>
      <c r="UGP29" s="824"/>
      <c r="UGQ29" s="824"/>
      <c r="UGR29" s="824"/>
      <c r="UGS29" s="824"/>
      <c r="UGT29" s="824"/>
      <c r="UGU29" s="824"/>
      <c r="UGV29" s="824"/>
      <c r="UGW29" s="824"/>
      <c r="UGX29" s="824"/>
      <c r="UGY29" s="824"/>
      <c r="UGZ29" s="824"/>
      <c r="UHA29" s="824"/>
      <c r="UHB29" s="824"/>
      <c r="UHC29" s="824"/>
      <c r="UHD29" s="824"/>
      <c r="UHE29" s="824"/>
      <c r="UHF29" s="824"/>
      <c r="UHG29" s="824"/>
      <c r="UHH29" s="824"/>
      <c r="UHI29" s="824"/>
      <c r="UHJ29" s="824"/>
      <c r="UHK29" s="824"/>
      <c r="UHL29" s="824"/>
      <c r="UHM29" s="824"/>
      <c r="UHN29" s="824"/>
      <c r="UHO29" s="824"/>
      <c r="UHP29" s="824"/>
      <c r="UHQ29" s="824"/>
      <c r="UHR29" s="824"/>
      <c r="UHS29" s="824"/>
      <c r="UHT29" s="824"/>
      <c r="UHU29" s="824"/>
      <c r="UHV29" s="824"/>
      <c r="UHW29" s="824"/>
      <c r="UHX29" s="824"/>
      <c r="UHY29" s="824"/>
      <c r="UHZ29" s="824"/>
      <c r="UIA29" s="824"/>
      <c r="UIB29" s="824"/>
      <c r="UIC29" s="824"/>
      <c r="UID29" s="824"/>
      <c r="UIE29" s="824"/>
      <c r="UIF29" s="824"/>
      <c r="UIG29" s="824"/>
      <c r="UIH29" s="824"/>
      <c r="UII29" s="824"/>
      <c r="UIJ29" s="824"/>
      <c r="UIK29" s="824"/>
      <c r="UIL29" s="824"/>
      <c r="UIM29" s="824"/>
      <c r="UIN29" s="824"/>
      <c r="UIO29" s="824"/>
      <c r="UIP29" s="824"/>
      <c r="UIQ29" s="824"/>
      <c r="UIR29" s="824"/>
      <c r="UIS29" s="824"/>
      <c r="UIT29" s="824"/>
      <c r="UIU29" s="824"/>
      <c r="UIV29" s="824"/>
      <c r="UIW29" s="824"/>
      <c r="UIX29" s="824"/>
      <c r="UIY29" s="824"/>
      <c r="UIZ29" s="824"/>
      <c r="UJA29" s="824"/>
      <c r="UJB29" s="824"/>
      <c r="UJC29" s="824"/>
      <c r="UJD29" s="824"/>
      <c r="UJE29" s="824"/>
      <c r="UJF29" s="824"/>
      <c r="UJG29" s="824"/>
      <c r="UJH29" s="824"/>
      <c r="UJI29" s="824"/>
      <c r="UJJ29" s="824"/>
      <c r="UJK29" s="824"/>
      <c r="UJL29" s="824"/>
      <c r="UJM29" s="824"/>
      <c r="UJN29" s="824"/>
      <c r="UJO29" s="824"/>
      <c r="UJP29" s="824"/>
      <c r="UJQ29" s="824"/>
      <c r="UJR29" s="824"/>
      <c r="UJS29" s="824"/>
      <c r="UJT29" s="824"/>
      <c r="UJU29" s="824"/>
      <c r="UJV29" s="824"/>
      <c r="UJW29" s="824"/>
      <c r="UJX29" s="824"/>
      <c r="UJY29" s="824"/>
      <c r="UJZ29" s="824"/>
      <c r="UKA29" s="824"/>
      <c r="UKB29" s="824"/>
      <c r="UKC29" s="824"/>
      <c r="UKD29" s="824"/>
      <c r="UKE29" s="824"/>
      <c r="UKF29" s="824"/>
      <c r="UKG29" s="824"/>
      <c r="UKH29" s="824"/>
      <c r="UKI29" s="824"/>
      <c r="UKJ29" s="824"/>
      <c r="UKK29" s="824"/>
      <c r="UKL29" s="824"/>
      <c r="UKM29" s="824"/>
      <c r="UKN29" s="824"/>
      <c r="UKO29" s="824"/>
      <c r="UKP29" s="824"/>
      <c r="UKQ29" s="824"/>
      <c r="UKR29" s="824"/>
      <c r="UKS29" s="824"/>
      <c r="UKT29" s="824"/>
      <c r="UKU29" s="824"/>
      <c r="UKV29" s="824"/>
      <c r="UKW29" s="824"/>
      <c r="UKX29" s="824"/>
      <c r="UKY29" s="824"/>
      <c r="UKZ29" s="824"/>
      <c r="ULA29" s="824"/>
      <c r="ULB29" s="824"/>
      <c r="ULC29" s="824"/>
      <c r="ULD29" s="824"/>
      <c r="ULE29" s="824"/>
      <c r="ULF29" s="824"/>
      <c r="ULG29" s="824"/>
      <c r="ULH29" s="824"/>
      <c r="ULI29" s="824"/>
      <c r="ULJ29" s="824"/>
      <c r="ULK29" s="824"/>
      <c r="ULL29" s="824"/>
      <c r="ULM29" s="824"/>
      <c r="ULN29" s="824"/>
      <c r="ULO29" s="824"/>
      <c r="ULP29" s="824"/>
      <c r="ULQ29" s="824"/>
      <c r="ULR29" s="824"/>
      <c r="ULS29" s="824"/>
      <c r="ULT29" s="824"/>
      <c r="ULU29" s="824"/>
      <c r="ULV29" s="824"/>
      <c r="ULW29" s="824"/>
      <c r="ULX29" s="824"/>
      <c r="ULY29" s="824"/>
      <c r="ULZ29" s="824"/>
      <c r="UMA29" s="824"/>
      <c r="UMB29" s="824"/>
      <c r="UMC29" s="824"/>
      <c r="UMD29" s="824"/>
      <c r="UME29" s="824"/>
      <c r="UMF29" s="824"/>
      <c r="UMG29" s="824"/>
      <c r="UMH29" s="824"/>
      <c r="UMI29" s="824"/>
      <c r="UMJ29" s="824"/>
      <c r="UMK29" s="824"/>
      <c r="UML29" s="824"/>
      <c r="UMM29" s="824"/>
      <c r="UMN29" s="824"/>
      <c r="UMO29" s="824"/>
      <c r="UMP29" s="824"/>
      <c r="UMQ29" s="824"/>
      <c r="UMR29" s="824"/>
      <c r="UMS29" s="824"/>
      <c r="UMT29" s="824"/>
      <c r="UMU29" s="824"/>
      <c r="UMV29" s="824"/>
      <c r="UMW29" s="824"/>
      <c r="UMX29" s="824"/>
      <c r="UMY29" s="824"/>
      <c r="UMZ29" s="824"/>
      <c r="UNA29" s="824"/>
      <c r="UNB29" s="824"/>
      <c r="UNC29" s="824"/>
      <c r="UND29" s="824"/>
      <c r="UNE29" s="824"/>
      <c r="UNF29" s="824"/>
      <c r="UNG29" s="824"/>
      <c r="UNH29" s="824"/>
      <c r="UNI29" s="824"/>
      <c r="UNJ29" s="824"/>
      <c r="UNK29" s="824"/>
      <c r="UNL29" s="824"/>
      <c r="UNM29" s="824"/>
      <c r="UNN29" s="824"/>
      <c r="UNO29" s="824"/>
      <c r="UNP29" s="824"/>
      <c r="UNQ29" s="824"/>
      <c r="UNR29" s="824"/>
      <c r="UNS29" s="824"/>
      <c r="UNT29" s="824"/>
      <c r="UNU29" s="824"/>
      <c r="UNV29" s="824"/>
      <c r="UNW29" s="824"/>
      <c r="UNX29" s="824"/>
      <c r="UNY29" s="824"/>
      <c r="UNZ29" s="824"/>
      <c r="UOA29" s="824"/>
      <c r="UOB29" s="824"/>
      <c r="UOC29" s="824"/>
      <c r="UOD29" s="824"/>
      <c r="UOE29" s="824"/>
      <c r="UOF29" s="824"/>
      <c r="UOG29" s="824"/>
      <c r="UOH29" s="824"/>
      <c r="UOI29" s="824"/>
      <c r="UOJ29" s="824"/>
      <c r="UOK29" s="824"/>
      <c r="UOL29" s="824"/>
      <c r="UOM29" s="824"/>
      <c r="UON29" s="824"/>
      <c r="UOO29" s="824"/>
      <c r="UOP29" s="824"/>
      <c r="UOQ29" s="824"/>
      <c r="UOR29" s="824"/>
      <c r="UOS29" s="824"/>
      <c r="UOT29" s="824"/>
      <c r="UOU29" s="824"/>
      <c r="UOV29" s="824"/>
      <c r="UOW29" s="824"/>
      <c r="UOX29" s="824"/>
      <c r="UOY29" s="824"/>
      <c r="UOZ29" s="824"/>
      <c r="UPA29" s="824"/>
      <c r="UPB29" s="824"/>
      <c r="UPC29" s="824"/>
      <c r="UPD29" s="824"/>
      <c r="UPE29" s="824"/>
      <c r="UPF29" s="824"/>
      <c r="UPG29" s="824"/>
      <c r="UPH29" s="824"/>
      <c r="UPI29" s="824"/>
      <c r="UPJ29" s="824"/>
      <c r="UPK29" s="824"/>
      <c r="UPL29" s="824"/>
      <c r="UPM29" s="824"/>
      <c r="UPN29" s="824"/>
      <c r="UPO29" s="824"/>
      <c r="UPP29" s="824"/>
      <c r="UPQ29" s="824"/>
      <c r="UPR29" s="824"/>
      <c r="UPS29" s="824"/>
      <c r="UPT29" s="824"/>
      <c r="UPU29" s="824"/>
      <c r="UPV29" s="824"/>
      <c r="UPW29" s="824"/>
      <c r="UPX29" s="824"/>
      <c r="UPY29" s="824"/>
      <c r="UPZ29" s="824"/>
      <c r="UQA29" s="824"/>
      <c r="UQB29" s="824"/>
      <c r="UQC29" s="824"/>
      <c r="UQD29" s="824"/>
      <c r="UQE29" s="824"/>
      <c r="UQF29" s="824"/>
      <c r="UQG29" s="824"/>
      <c r="UQH29" s="824"/>
      <c r="UQI29" s="824"/>
      <c r="UQJ29" s="824"/>
      <c r="UQK29" s="824"/>
      <c r="UQL29" s="824"/>
      <c r="UQM29" s="824"/>
      <c r="UQN29" s="824"/>
      <c r="UQO29" s="824"/>
      <c r="UQP29" s="824"/>
      <c r="UQQ29" s="824"/>
      <c r="UQR29" s="824"/>
      <c r="UQS29" s="824"/>
      <c r="UQT29" s="824"/>
      <c r="UQU29" s="824"/>
      <c r="UQV29" s="824"/>
      <c r="UQW29" s="824"/>
      <c r="UQX29" s="824"/>
      <c r="UQY29" s="824"/>
      <c r="UQZ29" s="824"/>
      <c r="URA29" s="824"/>
      <c r="URB29" s="824"/>
      <c r="URC29" s="824"/>
      <c r="URD29" s="824"/>
      <c r="URE29" s="824"/>
      <c r="URF29" s="824"/>
      <c r="URG29" s="824"/>
      <c r="URH29" s="824"/>
      <c r="URI29" s="824"/>
      <c r="URJ29" s="824"/>
      <c r="URK29" s="824"/>
      <c r="URL29" s="824"/>
      <c r="URM29" s="824"/>
      <c r="URN29" s="824"/>
      <c r="URO29" s="824"/>
      <c r="URP29" s="824"/>
      <c r="URQ29" s="824"/>
      <c r="URR29" s="824"/>
      <c r="URS29" s="824"/>
      <c r="URT29" s="824"/>
      <c r="URU29" s="824"/>
      <c r="URV29" s="824"/>
      <c r="URW29" s="824"/>
      <c r="URX29" s="824"/>
      <c r="URY29" s="824"/>
      <c r="URZ29" s="824"/>
      <c r="USA29" s="824"/>
      <c r="USB29" s="824"/>
      <c r="USC29" s="824"/>
      <c r="USD29" s="824"/>
      <c r="USE29" s="824"/>
      <c r="USF29" s="824"/>
      <c r="USG29" s="824"/>
      <c r="USH29" s="824"/>
      <c r="USI29" s="824"/>
      <c r="USJ29" s="824"/>
      <c r="USK29" s="824"/>
      <c r="USL29" s="824"/>
      <c r="USM29" s="824"/>
      <c r="USN29" s="824"/>
      <c r="USO29" s="824"/>
      <c r="USP29" s="824"/>
      <c r="USQ29" s="824"/>
      <c r="USR29" s="824"/>
      <c r="USS29" s="824"/>
      <c r="UST29" s="824"/>
      <c r="USU29" s="824"/>
      <c r="USV29" s="824"/>
      <c r="USW29" s="824"/>
      <c r="USX29" s="824"/>
      <c r="USY29" s="824"/>
      <c r="USZ29" s="824"/>
      <c r="UTA29" s="824"/>
      <c r="UTB29" s="824"/>
      <c r="UTC29" s="824"/>
      <c r="UTD29" s="824"/>
      <c r="UTE29" s="824"/>
      <c r="UTF29" s="824"/>
      <c r="UTG29" s="824"/>
      <c r="UTH29" s="824"/>
      <c r="UTI29" s="824"/>
      <c r="UTJ29" s="824"/>
      <c r="UTK29" s="824"/>
      <c r="UTL29" s="824"/>
      <c r="UTM29" s="824"/>
      <c r="UTN29" s="824"/>
      <c r="UTO29" s="824"/>
      <c r="UTP29" s="824"/>
      <c r="UTQ29" s="824"/>
      <c r="UTR29" s="824"/>
      <c r="UTS29" s="824"/>
      <c r="UTT29" s="824"/>
      <c r="UTU29" s="824"/>
      <c r="UTV29" s="824"/>
      <c r="UTW29" s="824"/>
      <c r="UTX29" s="824"/>
      <c r="UTY29" s="824"/>
      <c r="UTZ29" s="824"/>
      <c r="UUA29" s="824"/>
      <c r="UUB29" s="824"/>
      <c r="UUC29" s="824"/>
      <c r="UUD29" s="824"/>
      <c r="UUE29" s="824"/>
      <c r="UUF29" s="824"/>
      <c r="UUG29" s="824"/>
      <c r="UUH29" s="824"/>
      <c r="UUI29" s="824"/>
      <c r="UUJ29" s="824"/>
      <c r="UUK29" s="824"/>
      <c r="UUL29" s="824"/>
      <c r="UUM29" s="824"/>
      <c r="UUN29" s="824"/>
      <c r="UUO29" s="824"/>
      <c r="UUP29" s="824"/>
      <c r="UUQ29" s="824"/>
      <c r="UUR29" s="824"/>
      <c r="UUS29" s="824"/>
      <c r="UUT29" s="824"/>
      <c r="UUU29" s="824"/>
      <c r="UUV29" s="824"/>
      <c r="UUW29" s="824"/>
      <c r="UUX29" s="824"/>
      <c r="UUY29" s="824"/>
      <c r="UUZ29" s="824"/>
      <c r="UVA29" s="824"/>
      <c r="UVB29" s="824"/>
      <c r="UVC29" s="824"/>
      <c r="UVD29" s="824"/>
      <c r="UVE29" s="824"/>
      <c r="UVF29" s="824"/>
      <c r="UVG29" s="824"/>
      <c r="UVH29" s="824"/>
      <c r="UVI29" s="824"/>
      <c r="UVJ29" s="824"/>
      <c r="UVK29" s="824"/>
      <c r="UVL29" s="824"/>
      <c r="UVM29" s="824"/>
      <c r="UVN29" s="824"/>
      <c r="UVO29" s="824"/>
      <c r="UVP29" s="824"/>
      <c r="UVQ29" s="824"/>
      <c r="UVR29" s="824"/>
      <c r="UVS29" s="824"/>
      <c r="UVT29" s="824"/>
      <c r="UVU29" s="824"/>
      <c r="UVV29" s="824"/>
      <c r="UVW29" s="824"/>
      <c r="UVX29" s="824"/>
      <c r="UVY29" s="824"/>
      <c r="UVZ29" s="824"/>
      <c r="UWA29" s="824"/>
      <c r="UWB29" s="824"/>
      <c r="UWC29" s="824"/>
      <c r="UWD29" s="824"/>
      <c r="UWE29" s="824"/>
      <c r="UWF29" s="824"/>
      <c r="UWG29" s="824"/>
      <c r="UWH29" s="824"/>
      <c r="UWI29" s="824"/>
      <c r="UWJ29" s="824"/>
      <c r="UWK29" s="824"/>
      <c r="UWL29" s="824"/>
      <c r="UWM29" s="824"/>
      <c r="UWN29" s="824"/>
      <c r="UWO29" s="824"/>
      <c r="UWP29" s="824"/>
      <c r="UWQ29" s="824"/>
      <c r="UWR29" s="824"/>
      <c r="UWS29" s="824"/>
      <c r="UWT29" s="824"/>
      <c r="UWU29" s="824"/>
      <c r="UWV29" s="824"/>
      <c r="UWW29" s="824"/>
      <c r="UWX29" s="824"/>
      <c r="UWY29" s="824"/>
      <c r="UWZ29" s="824"/>
      <c r="UXA29" s="824"/>
      <c r="UXB29" s="824"/>
      <c r="UXC29" s="824"/>
      <c r="UXD29" s="824"/>
      <c r="UXE29" s="824"/>
      <c r="UXF29" s="824"/>
      <c r="UXG29" s="824"/>
      <c r="UXH29" s="824"/>
      <c r="UXI29" s="824"/>
      <c r="UXJ29" s="824"/>
      <c r="UXK29" s="824"/>
      <c r="UXL29" s="824"/>
      <c r="UXM29" s="824"/>
      <c r="UXN29" s="824"/>
      <c r="UXO29" s="824"/>
      <c r="UXP29" s="824"/>
      <c r="UXQ29" s="824"/>
      <c r="UXR29" s="824"/>
      <c r="UXS29" s="824"/>
      <c r="UXT29" s="824"/>
      <c r="UXU29" s="824"/>
      <c r="UXV29" s="824"/>
      <c r="UXW29" s="824"/>
      <c r="UXX29" s="824"/>
      <c r="UXY29" s="824"/>
      <c r="UXZ29" s="824"/>
      <c r="UYA29" s="824"/>
      <c r="UYB29" s="824"/>
      <c r="UYC29" s="824"/>
      <c r="UYD29" s="824"/>
      <c r="UYE29" s="824"/>
      <c r="UYF29" s="824"/>
      <c r="UYG29" s="824"/>
      <c r="UYH29" s="824"/>
      <c r="UYI29" s="824"/>
      <c r="UYJ29" s="824"/>
      <c r="UYK29" s="824"/>
      <c r="UYL29" s="824"/>
      <c r="UYM29" s="824"/>
      <c r="UYN29" s="824"/>
      <c r="UYO29" s="824"/>
      <c r="UYP29" s="824"/>
      <c r="UYQ29" s="824"/>
      <c r="UYR29" s="824"/>
      <c r="UYS29" s="824"/>
      <c r="UYT29" s="824"/>
      <c r="UYU29" s="824"/>
      <c r="UYV29" s="824"/>
      <c r="UYW29" s="824"/>
      <c r="UYX29" s="824"/>
      <c r="UYY29" s="824"/>
      <c r="UYZ29" s="824"/>
      <c r="UZA29" s="824"/>
      <c r="UZB29" s="824"/>
      <c r="UZC29" s="824"/>
      <c r="UZD29" s="824"/>
      <c r="UZE29" s="824"/>
      <c r="UZF29" s="824"/>
      <c r="UZG29" s="824"/>
      <c r="UZH29" s="824"/>
      <c r="UZI29" s="824"/>
      <c r="UZJ29" s="824"/>
      <c r="UZK29" s="824"/>
      <c r="UZL29" s="824"/>
      <c r="UZM29" s="824"/>
      <c r="UZN29" s="824"/>
      <c r="UZO29" s="824"/>
      <c r="UZP29" s="824"/>
      <c r="UZQ29" s="824"/>
      <c r="UZR29" s="824"/>
      <c r="UZS29" s="824"/>
      <c r="UZT29" s="824"/>
      <c r="UZU29" s="824"/>
      <c r="UZV29" s="824"/>
      <c r="UZW29" s="824"/>
      <c r="UZX29" s="824"/>
      <c r="UZY29" s="824"/>
      <c r="UZZ29" s="824"/>
      <c r="VAA29" s="824"/>
      <c r="VAB29" s="824"/>
      <c r="VAC29" s="824"/>
      <c r="VAD29" s="824"/>
      <c r="VAE29" s="824"/>
      <c r="VAF29" s="824"/>
      <c r="VAG29" s="824"/>
      <c r="VAH29" s="824"/>
      <c r="VAI29" s="824"/>
      <c r="VAJ29" s="824"/>
      <c r="VAK29" s="824"/>
      <c r="VAL29" s="824"/>
      <c r="VAM29" s="824"/>
      <c r="VAN29" s="824"/>
      <c r="VAO29" s="824"/>
      <c r="VAP29" s="824"/>
      <c r="VAQ29" s="824"/>
      <c r="VAR29" s="824"/>
      <c r="VAS29" s="824"/>
      <c r="VAT29" s="824"/>
      <c r="VAU29" s="824"/>
      <c r="VAV29" s="824"/>
      <c r="VAW29" s="824"/>
      <c r="VAX29" s="824"/>
      <c r="VAY29" s="824"/>
      <c r="VAZ29" s="824"/>
      <c r="VBA29" s="824"/>
      <c r="VBB29" s="824"/>
      <c r="VBC29" s="824"/>
      <c r="VBD29" s="824"/>
      <c r="VBE29" s="824"/>
      <c r="VBF29" s="824"/>
      <c r="VBG29" s="824"/>
      <c r="VBH29" s="824"/>
      <c r="VBI29" s="824"/>
      <c r="VBJ29" s="824"/>
      <c r="VBK29" s="824"/>
      <c r="VBL29" s="824"/>
      <c r="VBM29" s="824"/>
      <c r="VBN29" s="824"/>
      <c r="VBO29" s="824"/>
      <c r="VBP29" s="824"/>
      <c r="VBQ29" s="824"/>
      <c r="VBR29" s="824"/>
      <c r="VBS29" s="824"/>
      <c r="VBT29" s="824"/>
      <c r="VBU29" s="824"/>
      <c r="VBV29" s="824"/>
      <c r="VBW29" s="824"/>
      <c r="VBX29" s="824"/>
      <c r="VBY29" s="824"/>
      <c r="VBZ29" s="824"/>
      <c r="VCA29" s="824"/>
      <c r="VCB29" s="824"/>
      <c r="VCC29" s="824"/>
      <c r="VCD29" s="824"/>
      <c r="VCE29" s="824"/>
      <c r="VCF29" s="824"/>
      <c r="VCG29" s="824"/>
      <c r="VCH29" s="824"/>
      <c r="VCI29" s="824"/>
      <c r="VCJ29" s="824"/>
      <c r="VCK29" s="824"/>
      <c r="VCL29" s="824"/>
      <c r="VCM29" s="824"/>
      <c r="VCN29" s="824"/>
      <c r="VCO29" s="824"/>
      <c r="VCP29" s="824"/>
      <c r="VCQ29" s="824"/>
      <c r="VCR29" s="824"/>
      <c r="VCS29" s="824"/>
      <c r="VCT29" s="824"/>
      <c r="VCU29" s="824"/>
      <c r="VCV29" s="824"/>
      <c r="VCW29" s="824"/>
      <c r="VCX29" s="824"/>
      <c r="VCY29" s="824"/>
      <c r="VCZ29" s="824"/>
      <c r="VDA29" s="824"/>
      <c r="VDB29" s="824"/>
      <c r="VDC29" s="824"/>
      <c r="VDD29" s="824"/>
      <c r="VDE29" s="824"/>
      <c r="VDF29" s="824"/>
      <c r="VDG29" s="824"/>
      <c r="VDH29" s="824"/>
      <c r="VDI29" s="824"/>
      <c r="VDJ29" s="824"/>
      <c r="VDK29" s="824"/>
      <c r="VDL29" s="824"/>
      <c r="VDM29" s="824"/>
      <c r="VDN29" s="824"/>
      <c r="VDO29" s="824"/>
      <c r="VDP29" s="824"/>
      <c r="VDQ29" s="824"/>
      <c r="VDR29" s="824"/>
      <c r="VDS29" s="824"/>
      <c r="VDT29" s="824"/>
      <c r="VDU29" s="824"/>
      <c r="VDV29" s="824"/>
      <c r="VDW29" s="824"/>
      <c r="VDX29" s="824"/>
      <c r="VDY29" s="824"/>
      <c r="VDZ29" s="824"/>
      <c r="VEA29" s="824"/>
      <c r="VEB29" s="824"/>
      <c r="VEC29" s="824"/>
      <c r="VED29" s="824"/>
      <c r="VEE29" s="824"/>
      <c r="VEF29" s="824"/>
      <c r="VEG29" s="824"/>
      <c r="VEH29" s="824"/>
      <c r="VEI29" s="824"/>
      <c r="VEJ29" s="824"/>
      <c r="VEK29" s="824"/>
      <c r="VEL29" s="824"/>
      <c r="VEM29" s="824"/>
      <c r="VEN29" s="824"/>
      <c r="VEO29" s="824"/>
      <c r="VEP29" s="824"/>
      <c r="VEQ29" s="824"/>
      <c r="VER29" s="824"/>
      <c r="VES29" s="824"/>
      <c r="VET29" s="824"/>
      <c r="VEU29" s="824"/>
      <c r="VEV29" s="824"/>
      <c r="VEW29" s="824"/>
      <c r="VEX29" s="824"/>
      <c r="VEY29" s="824"/>
      <c r="VEZ29" s="824"/>
      <c r="VFA29" s="824"/>
      <c r="VFB29" s="824"/>
      <c r="VFC29" s="824"/>
      <c r="VFD29" s="824"/>
      <c r="VFE29" s="824"/>
      <c r="VFF29" s="824"/>
      <c r="VFG29" s="824"/>
      <c r="VFH29" s="824"/>
      <c r="VFI29" s="824"/>
      <c r="VFJ29" s="824"/>
      <c r="VFK29" s="824"/>
      <c r="VFL29" s="824"/>
      <c r="VFM29" s="824"/>
      <c r="VFN29" s="824"/>
      <c r="VFO29" s="824"/>
      <c r="VFP29" s="824"/>
      <c r="VFQ29" s="824"/>
      <c r="VFR29" s="824"/>
      <c r="VFS29" s="824"/>
      <c r="VFT29" s="824"/>
      <c r="VFU29" s="824"/>
      <c r="VFV29" s="824"/>
      <c r="VFW29" s="824"/>
      <c r="VFX29" s="824"/>
      <c r="VFY29" s="824"/>
      <c r="VFZ29" s="824"/>
      <c r="VGA29" s="824"/>
      <c r="VGB29" s="824"/>
      <c r="VGC29" s="824"/>
      <c r="VGD29" s="824"/>
      <c r="VGE29" s="824"/>
      <c r="VGF29" s="824"/>
      <c r="VGG29" s="824"/>
      <c r="VGH29" s="824"/>
      <c r="VGI29" s="824"/>
      <c r="VGJ29" s="824"/>
      <c r="VGK29" s="824"/>
      <c r="VGL29" s="824"/>
      <c r="VGM29" s="824"/>
      <c r="VGN29" s="824"/>
      <c r="VGO29" s="824"/>
      <c r="VGP29" s="824"/>
      <c r="VGQ29" s="824"/>
      <c r="VGR29" s="824"/>
      <c r="VGS29" s="824"/>
      <c r="VGT29" s="824"/>
      <c r="VGU29" s="824"/>
      <c r="VGV29" s="824"/>
      <c r="VGW29" s="824"/>
      <c r="VGX29" s="824"/>
      <c r="VGY29" s="824"/>
      <c r="VGZ29" s="824"/>
      <c r="VHA29" s="824"/>
      <c r="VHB29" s="824"/>
      <c r="VHC29" s="824"/>
      <c r="VHD29" s="824"/>
      <c r="VHE29" s="824"/>
      <c r="VHF29" s="824"/>
      <c r="VHG29" s="824"/>
      <c r="VHH29" s="824"/>
      <c r="VHI29" s="824"/>
      <c r="VHJ29" s="824"/>
      <c r="VHK29" s="824"/>
      <c r="VHL29" s="824"/>
      <c r="VHM29" s="824"/>
      <c r="VHN29" s="824"/>
      <c r="VHO29" s="824"/>
      <c r="VHP29" s="824"/>
      <c r="VHQ29" s="824"/>
      <c r="VHR29" s="824"/>
      <c r="VHS29" s="824"/>
      <c r="VHT29" s="824"/>
      <c r="VHU29" s="824"/>
      <c r="VHV29" s="824"/>
      <c r="VHW29" s="824"/>
      <c r="VHX29" s="824"/>
      <c r="VHY29" s="824"/>
      <c r="VHZ29" s="824"/>
      <c r="VIA29" s="824"/>
      <c r="VIB29" s="824"/>
      <c r="VIC29" s="824"/>
      <c r="VID29" s="824"/>
      <c r="VIE29" s="824"/>
      <c r="VIF29" s="824"/>
      <c r="VIG29" s="824"/>
      <c r="VIH29" s="824"/>
      <c r="VII29" s="824"/>
      <c r="VIJ29" s="824"/>
      <c r="VIK29" s="824"/>
      <c r="VIL29" s="824"/>
      <c r="VIM29" s="824"/>
      <c r="VIN29" s="824"/>
      <c r="VIO29" s="824"/>
      <c r="VIP29" s="824"/>
      <c r="VIQ29" s="824"/>
      <c r="VIR29" s="824"/>
      <c r="VIS29" s="824"/>
      <c r="VIT29" s="824"/>
      <c r="VIU29" s="824"/>
      <c r="VIV29" s="824"/>
      <c r="VIW29" s="824"/>
      <c r="VIX29" s="824"/>
      <c r="VIY29" s="824"/>
      <c r="VIZ29" s="824"/>
      <c r="VJA29" s="824"/>
      <c r="VJB29" s="824"/>
      <c r="VJC29" s="824"/>
      <c r="VJD29" s="824"/>
      <c r="VJE29" s="824"/>
      <c r="VJF29" s="824"/>
      <c r="VJG29" s="824"/>
      <c r="VJH29" s="824"/>
      <c r="VJI29" s="824"/>
      <c r="VJJ29" s="824"/>
      <c r="VJK29" s="824"/>
      <c r="VJL29" s="824"/>
      <c r="VJM29" s="824"/>
      <c r="VJN29" s="824"/>
      <c r="VJO29" s="824"/>
      <c r="VJP29" s="824"/>
      <c r="VJQ29" s="824"/>
      <c r="VJR29" s="824"/>
      <c r="VJS29" s="824"/>
      <c r="VJT29" s="824"/>
      <c r="VJU29" s="824"/>
      <c r="VJV29" s="824"/>
      <c r="VJW29" s="824"/>
      <c r="VJX29" s="824"/>
      <c r="VJY29" s="824"/>
      <c r="VJZ29" s="824"/>
      <c r="VKA29" s="824"/>
      <c r="VKB29" s="824"/>
      <c r="VKC29" s="824"/>
      <c r="VKD29" s="824"/>
      <c r="VKE29" s="824"/>
      <c r="VKF29" s="824"/>
      <c r="VKG29" s="824"/>
      <c r="VKH29" s="824"/>
      <c r="VKI29" s="824"/>
      <c r="VKJ29" s="824"/>
      <c r="VKK29" s="824"/>
      <c r="VKL29" s="824"/>
      <c r="VKM29" s="824"/>
      <c r="VKN29" s="824"/>
      <c r="VKO29" s="824"/>
      <c r="VKP29" s="824"/>
      <c r="VKQ29" s="824"/>
      <c r="VKR29" s="824"/>
      <c r="VKS29" s="824"/>
      <c r="VKT29" s="824"/>
      <c r="VKU29" s="824"/>
      <c r="VKV29" s="824"/>
      <c r="VKW29" s="824"/>
      <c r="VKX29" s="824"/>
      <c r="VKY29" s="824"/>
      <c r="VKZ29" s="824"/>
      <c r="VLA29" s="824"/>
      <c r="VLB29" s="824"/>
      <c r="VLC29" s="824"/>
      <c r="VLD29" s="824"/>
      <c r="VLE29" s="824"/>
      <c r="VLF29" s="824"/>
      <c r="VLG29" s="824"/>
      <c r="VLH29" s="824"/>
      <c r="VLI29" s="824"/>
      <c r="VLJ29" s="824"/>
      <c r="VLK29" s="824"/>
      <c r="VLL29" s="824"/>
      <c r="VLM29" s="824"/>
      <c r="VLN29" s="824"/>
      <c r="VLO29" s="824"/>
      <c r="VLP29" s="824"/>
      <c r="VLQ29" s="824"/>
      <c r="VLR29" s="824"/>
      <c r="VLS29" s="824"/>
      <c r="VLT29" s="824"/>
      <c r="VLU29" s="824"/>
      <c r="VLV29" s="824"/>
      <c r="VLW29" s="824"/>
      <c r="VLX29" s="824"/>
      <c r="VLY29" s="824"/>
      <c r="VLZ29" s="824"/>
      <c r="VMA29" s="824"/>
      <c r="VMB29" s="824"/>
      <c r="VMC29" s="824"/>
      <c r="VMD29" s="824"/>
      <c r="VME29" s="824"/>
      <c r="VMF29" s="824"/>
      <c r="VMG29" s="824"/>
      <c r="VMH29" s="824"/>
      <c r="VMI29" s="824"/>
      <c r="VMJ29" s="824"/>
      <c r="VMK29" s="824"/>
      <c r="VML29" s="824"/>
      <c r="VMM29" s="824"/>
      <c r="VMN29" s="824"/>
      <c r="VMO29" s="824"/>
      <c r="VMP29" s="824"/>
      <c r="VMQ29" s="824"/>
      <c r="VMR29" s="824"/>
      <c r="VMS29" s="824"/>
      <c r="VMT29" s="824"/>
      <c r="VMU29" s="824"/>
      <c r="VMV29" s="824"/>
      <c r="VMW29" s="824"/>
      <c r="VMX29" s="824"/>
      <c r="VMY29" s="824"/>
      <c r="VMZ29" s="824"/>
      <c r="VNA29" s="824"/>
      <c r="VNB29" s="824"/>
      <c r="VNC29" s="824"/>
      <c r="VND29" s="824"/>
      <c r="VNE29" s="824"/>
      <c r="VNF29" s="824"/>
      <c r="VNG29" s="824"/>
      <c r="VNH29" s="824"/>
      <c r="VNI29" s="824"/>
      <c r="VNJ29" s="824"/>
      <c r="VNK29" s="824"/>
      <c r="VNL29" s="824"/>
      <c r="VNM29" s="824"/>
      <c r="VNN29" s="824"/>
      <c r="VNO29" s="824"/>
      <c r="VNP29" s="824"/>
      <c r="VNQ29" s="824"/>
      <c r="VNR29" s="824"/>
      <c r="VNS29" s="824"/>
      <c r="VNT29" s="824"/>
      <c r="VNU29" s="824"/>
      <c r="VNV29" s="824"/>
      <c r="VNW29" s="824"/>
      <c r="VNX29" s="824"/>
      <c r="VNY29" s="824"/>
      <c r="VNZ29" s="824"/>
      <c r="VOA29" s="824"/>
      <c r="VOB29" s="824"/>
      <c r="VOC29" s="824"/>
      <c r="VOD29" s="824"/>
      <c r="VOE29" s="824"/>
      <c r="VOF29" s="824"/>
      <c r="VOG29" s="824"/>
      <c r="VOH29" s="824"/>
      <c r="VOI29" s="824"/>
      <c r="VOJ29" s="824"/>
      <c r="VOK29" s="824"/>
      <c r="VOL29" s="824"/>
      <c r="VOM29" s="824"/>
      <c r="VON29" s="824"/>
      <c r="VOO29" s="824"/>
      <c r="VOP29" s="824"/>
      <c r="VOQ29" s="824"/>
      <c r="VOR29" s="824"/>
      <c r="VOS29" s="824"/>
      <c r="VOT29" s="824"/>
      <c r="VOU29" s="824"/>
      <c r="VOV29" s="824"/>
      <c r="VOW29" s="824"/>
      <c r="VOX29" s="824"/>
      <c r="VOY29" s="824"/>
      <c r="VOZ29" s="824"/>
      <c r="VPA29" s="824"/>
      <c r="VPB29" s="824"/>
      <c r="VPC29" s="824"/>
      <c r="VPD29" s="824"/>
      <c r="VPE29" s="824"/>
      <c r="VPF29" s="824"/>
      <c r="VPG29" s="824"/>
      <c r="VPH29" s="824"/>
      <c r="VPI29" s="824"/>
      <c r="VPJ29" s="824"/>
      <c r="VPK29" s="824"/>
      <c r="VPL29" s="824"/>
      <c r="VPM29" s="824"/>
      <c r="VPN29" s="824"/>
      <c r="VPO29" s="824"/>
      <c r="VPP29" s="824"/>
      <c r="VPQ29" s="824"/>
      <c r="VPR29" s="824"/>
      <c r="VPS29" s="824"/>
      <c r="VPT29" s="824"/>
      <c r="VPU29" s="824"/>
      <c r="VPV29" s="824"/>
      <c r="VPW29" s="824"/>
      <c r="VPX29" s="824"/>
      <c r="VPY29" s="824"/>
      <c r="VPZ29" s="824"/>
      <c r="VQA29" s="824"/>
      <c r="VQB29" s="824"/>
      <c r="VQC29" s="824"/>
      <c r="VQD29" s="824"/>
      <c r="VQE29" s="824"/>
      <c r="VQF29" s="824"/>
      <c r="VQG29" s="824"/>
      <c r="VQH29" s="824"/>
      <c r="VQI29" s="824"/>
      <c r="VQJ29" s="824"/>
      <c r="VQK29" s="824"/>
      <c r="VQL29" s="824"/>
      <c r="VQM29" s="824"/>
      <c r="VQN29" s="824"/>
      <c r="VQO29" s="824"/>
      <c r="VQP29" s="824"/>
      <c r="VQQ29" s="824"/>
      <c r="VQR29" s="824"/>
      <c r="VQS29" s="824"/>
      <c r="VQT29" s="824"/>
      <c r="VQU29" s="824"/>
      <c r="VQV29" s="824"/>
      <c r="VQW29" s="824"/>
      <c r="VQX29" s="824"/>
      <c r="VQY29" s="824"/>
      <c r="VQZ29" s="824"/>
      <c r="VRA29" s="824"/>
      <c r="VRB29" s="824"/>
      <c r="VRC29" s="824"/>
      <c r="VRD29" s="824"/>
      <c r="VRE29" s="824"/>
      <c r="VRF29" s="824"/>
      <c r="VRG29" s="824"/>
      <c r="VRH29" s="824"/>
      <c r="VRI29" s="824"/>
      <c r="VRJ29" s="824"/>
      <c r="VRK29" s="824"/>
      <c r="VRL29" s="824"/>
      <c r="VRM29" s="824"/>
      <c r="VRN29" s="824"/>
      <c r="VRO29" s="824"/>
      <c r="VRP29" s="824"/>
      <c r="VRQ29" s="824"/>
      <c r="VRR29" s="824"/>
      <c r="VRS29" s="824"/>
      <c r="VRT29" s="824"/>
      <c r="VRU29" s="824"/>
      <c r="VRV29" s="824"/>
      <c r="VRW29" s="824"/>
      <c r="VRX29" s="824"/>
      <c r="VRY29" s="824"/>
      <c r="VRZ29" s="824"/>
      <c r="VSA29" s="824"/>
      <c r="VSB29" s="824"/>
      <c r="VSC29" s="824"/>
      <c r="VSD29" s="824"/>
      <c r="VSE29" s="824"/>
      <c r="VSF29" s="824"/>
      <c r="VSG29" s="824"/>
      <c r="VSH29" s="824"/>
      <c r="VSI29" s="824"/>
      <c r="VSJ29" s="824"/>
      <c r="VSK29" s="824"/>
      <c r="VSL29" s="824"/>
      <c r="VSM29" s="824"/>
      <c r="VSN29" s="824"/>
      <c r="VSO29" s="824"/>
      <c r="VSP29" s="824"/>
      <c r="VSQ29" s="824"/>
      <c r="VSR29" s="824"/>
      <c r="VSS29" s="824"/>
      <c r="VST29" s="824"/>
      <c r="VSU29" s="824"/>
      <c r="VSV29" s="824"/>
      <c r="VSW29" s="824"/>
      <c r="VSX29" s="824"/>
      <c r="VSY29" s="824"/>
      <c r="VSZ29" s="824"/>
      <c r="VTA29" s="824"/>
      <c r="VTB29" s="824"/>
      <c r="VTC29" s="824"/>
      <c r="VTD29" s="824"/>
      <c r="VTE29" s="824"/>
      <c r="VTF29" s="824"/>
      <c r="VTG29" s="824"/>
      <c r="VTH29" s="824"/>
      <c r="VTI29" s="824"/>
      <c r="VTJ29" s="824"/>
      <c r="VTK29" s="824"/>
      <c r="VTL29" s="824"/>
      <c r="VTM29" s="824"/>
      <c r="VTN29" s="824"/>
      <c r="VTO29" s="824"/>
      <c r="VTP29" s="824"/>
      <c r="VTQ29" s="824"/>
      <c r="VTR29" s="824"/>
      <c r="VTS29" s="824"/>
      <c r="VTT29" s="824"/>
      <c r="VTU29" s="824"/>
      <c r="VTV29" s="824"/>
      <c r="VTW29" s="824"/>
      <c r="VTX29" s="824"/>
      <c r="VTY29" s="824"/>
      <c r="VTZ29" s="824"/>
      <c r="VUA29" s="824"/>
      <c r="VUB29" s="824"/>
      <c r="VUC29" s="824"/>
      <c r="VUD29" s="824"/>
      <c r="VUE29" s="824"/>
      <c r="VUF29" s="824"/>
      <c r="VUG29" s="824"/>
      <c r="VUH29" s="824"/>
      <c r="VUI29" s="824"/>
      <c r="VUJ29" s="824"/>
      <c r="VUK29" s="824"/>
      <c r="VUL29" s="824"/>
      <c r="VUM29" s="824"/>
      <c r="VUN29" s="824"/>
      <c r="VUO29" s="824"/>
      <c r="VUP29" s="824"/>
      <c r="VUQ29" s="824"/>
      <c r="VUR29" s="824"/>
      <c r="VUS29" s="824"/>
      <c r="VUT29" s="824"/>
      <c r="VUU29" s="824"/>
      <c r="VUV29" s="824"/>
      <c r="VUW29" s="824"/>
      <c r="VUX29" s="824"/>
      <c r="VUY29" s="824"/>
      <c r="VUZ29" s="824"/>
      <c r="VVA29" s="824"/>
      <c r="VVB29" s="824"/>
      <c r="VVC29" s="824"/>
      <c r="VVD29" s="824"/>
      <c r="VVE29" s="824"/>
      <c r="VVF29" s="824"/>
      <c r="VVG29" s="824"/>
      <c r="VVH29" s="824"/>
      <c r="VVI29" s="824"/>
      <c r="VVJ29" s="824"/>
      <c r="VVK29" s="824"/>
      <c r="VVL29" s="824"/>
      <c r="VVM29" s="824"/>
      <c r="VVN29" s="824"/>
      <c r="VVO29" s="824"/>
      <c r="VVP29" s="824"/>
      <c r="VVQ29" s="824"/>
      <c r="VVR29" s="824"/>
      <c r="VVS29" s="824"/>
      <c r="VVT29" s="824"/>
      <c r="VVU29" s="824"/>
      <c r="VVV29" s="824"/>
      <c r="VVW29" s="824"/>
      <c r="VVX29" s="824"/>
      <c r="VVY29" s="824"/>
      <c r="VVZ29" s="824"/>
      <c r="VWA29" s="824"/>
      <c r="VWB29" s="824"/>
      <c r="VWC29" s="824"/>
      <c r="VWD29" s="824"/>
      <c r="VWE29" s="824"/>
      <c r="VWF29" s="824"/>
      <c r="VWG29" s="824"/>
      <c r="VWH29" s="824"/>
      <c r="VWI29" s="824"/>
      <c r="VWJ29" s="824"/>
      <c r="VWK29" s="824"/>
      <c r="VWL29" s="824"/>
      <c r="VWM29" s="824"/>
      <c r="VWN29" s="824"/>
      <c r="VWO29" s="824"/>
      <c r="VWP29" s="824"/>
      <c r="VWQ29" s="824"/>
      <c r="VWR29" s="824"/>
      <c r="VWS29" s="824"/>
      <c r="VWT29" s="824"/>
      <c r="VWU29" s="824"/>
      <c r="VWV29" s="824"/>
      <c r="VWW29" s="824"/>
      <c r="VWX29" s="824"/>
      <c r="VWY29" s="824"/>
      <c r="VWZ29" s="824"/>
      <c r="VXA29" s="824"/>
      <c r="VXB29" s="824"/>
      <c r="VXC29" s="824"/>
      <c r="VXD29" s="824"/>
      <c r="VXE29" s="824"/>
      <c r="VXF29" s="824"/>
      <c r="VXG29" s="824"/>
      <c r="VXH29" s="824"/>
      <c r="VXI29" s="824"/>
      <c r="VXJ29" s="824"/>
      <c r="VXK29" s="824"/>
      <c r="VXL29" s="824"/>
      <c r="VXM29" s="824"/>
      <c r="VXN29" s="824"/>
      <c r="VXO29" s="824"/>
      <c r="VXP29" s="824"/>
      <c r="VXQ29" s="824"/>
      <c r="VXR29" s="824"/>
      <c r="VXS29" s="824"/>
      <c r="VXT29" s="824"/>
      <c r="VXU29" s="824"/>
      <c r="VXV29" s="824"/>
      <c r="VXW29" s="824"/>
      <c r="VXX29" s="824"/>
      <c r="VXY29" s="824"/>
      <c r="VXZ29" s="824"/>
      <c r="VYA29" s="824"/>
      <c r="VYB29" s="824"/>
      <c r="VYC29" s="824"/>
      <c r="VYD29" s="824"/>
      <c r="VYE29" s="824"/>
      <c r="VYF29" s="824"/>
      <c r="VYG29" s="824"/>
      <c r="VYH29" s="824"/>
      <c r="VYI29" s="824"/>
      <c r="VYJ29" s="824"/>
      <c r="VYK29" s="824"/>
      <c r="VYL29" s="824"/>
      <c r="VYM29" s="824"/>
      <c r="VYN29" s="824"/>
      <c r="VYO29" s="824"/>
      <c r="VYP29" s="824"/>
      <c r="VYQ29" s="824"/>
      <c r="VYR29" s="824"/>
      <c r="VYS29" s="824"/>
      <c r="VYT29" s="824"/>
      <c r="VYU29" s="824"/>
      <c r="VYV29" s="824"/>
      <c r="VYW29" s="824"/>
      <c r="VYX29" s="824"/>
      <c r="VYY29" s="824"/>
      <c r="VYZ29" s="824"/>
      <c r="VZA29" s="824"/>
      <c r="VZB29" s="824"/>
      <c r="VZC29" s="824"/>
      <c r="VZD29" s="824"/>
      <c r="VZE29" s="824"/>
      <c r="VZF29" s="824"/>
      <c r="VZG29" s="824"/>
      <c r="VZH29" s="824"/>
      <c r="VZI29" s="824"/>
      <c r="VZJ29" s="824"/>
      <c r="VZK29" s="824"/>
      <c r="VZL29" s="824"/>
      <c r="VZM29" s="824"/>
      <c r="VZN29" s="824"/>
      <c r="VZO29" s="824"/>
      <c r="VZP29" s="824"/>
      <c r="VZQ29" s="824"/>
      <c r="VZR29" s="824"/>
      <c r="VZS29" s="824"/>
      <c r="VZT29" s="824"/>
      <c r="VZU29" s="824"/>
      <c r="VZV29" s="824"/>
      <c r="VZW29" s="824"/>
      <c r="VZX29" s="824"/>
      <c r="VZY29" s="824"/>
      <c r="VZZ29" s="824"/>
      <c r="WAA29" s="824"/>
      <c r="WAB29" s="824"/>
      <c r="WAC29" s="824"/>
      <c r="WAD29" s="824"/>
      <c r="WAE29" s="824"/>
      <c r="WAF29" s="824"/>
      <c r="WAG29" s="824"/>
      <c r="WAH29" s="824"/>
      <c r="WAI29" s="824"/>
      <c r="WAJ29" s="824"/>
      <c r="WAK29" s="824"/>
      <c r="WAL29" s="824"/>
      <c r="WAM29" s="824"/>
      <c r="WAN29" s="824"/>
      <c r="WAO29" s="824"/>
      <c r="WAP29" s="824"/>
      <c r="WAQ29" s="824"/>
      <c r="WAR29" s="824"/>
      <c r="WAS29" s="824"/>
      <c r="WAT29" s="824"/>
      <c r="WAU29" s="824"/>
      <c r="WAV29" s="824"/>
      <c r="WAW29" s="824"/>
      <c r="WAX29" s="824"/>
      <c r="WAY29" s="824"/>
      <c r="WAZ29" s="824"/>
      <c r="WBA29" s="824"/>
      <c r="WBB29" s="824"/>
      <c r="WBC29" s="824"/>
      <c r="WBD29" s="824"/>
      <c r="WBE29" s="824"/>
      <c r="WBF29" s="824"/>
      <c r="WBG29" s="824"/>
      <c r="WBH29" s="824"/>
      <c r="WBI29" s="824"/>
      <c r="WBJ29" s="824"/>
      <c r="WBK29" s="824"/>
      <c r="WBL29" s="824"/>
      <c r="WBM29" s="824"/>
      <c r="WBN29" s="824"/>
      <c r="WBO29" s="824"/>
      <c r="WBP29" s="824"/>
      <c r="WBQ29" s="824"/>
      <c r="WBR29" s="824"/>
      <c r="WBS29" s="824"/>
      <c r="WBT29" s="824"/>
      <c r="WBU29" s="824"/>
      <c r="WBV29" s="824"/>
      <c r="WBW29" s="824"/>
      <c r="WBX29" s="824"/>
      <c r="WBY29" s="824"/>
      <c r="WBZ29" s="824"/>
      <c r="WCA29" s="824"/>
      <c r="WCB29" s="824"/>
      <c r="WCC29" s="824"/>
      <c r="WCD29" s="824"/>
      <c r="WCE29" s="824"/>
      <c r="WCF29" s="824"/>
      <c r="WCG29" s="824"/>
      <c r="WCH29" s="824"/>
      <c r="WCI29" s="824"/>
      <c r="WCJ29" s="824"/>
      <c r="WCK29" s="824"/>
      <c r="WCL29" s="824"/>
      <c r="WCM29" s="824"/>
      <c r="WCN29" s="824"/>
      <c r="WCO29" s="824"/>
      <c r="WCP29" s="824"/>
      <c r="WCQ29" s="824"/>
      <c r="WCR29" s="824"/>
      <c r="WCS29" s="824"/>
      <c r="WCT29" s="824"/>
      <c r="WCU29" s="824"/>
      <c r="WCV29" s="824"/>
      <c r="WCW29" s="824"/>
      <c r="WCX29" s="824"/>
      <c r="WCY29" s="824"/>
      <c r="WCZ29" s="824"/>
      <c r="WDA29" s="824"/>
      <c r="WDB29" s="824"/>
      <c r="WDC29" s="824"/>
      <c r="WDD29" s="824"/>
      <c r="WDE29" s="824"/>
      <c r="WDF29" s="824"/>
      <c r="WDG29" s="824"/>
      <c r="WDH29" s="824"/>
      <c r="WDI29" s="824"/>
      <c r="WDJ29" s="824"/>
      <c r="WDK29" s="824"/>
      <c r="WDL29" s="824"/>
      <c r="WDM29" s="824"/>
      <c r="WDN29" s="824"/>
      <c r="WDO29" s="824"/>
      <c r="WDP29" s="824"/>
      <c r="WDQ29" s="824"/>
      <c r="WDR29" s="824"/>
      <c r="WDS29" s="824"/>
      <c r="WDT29" s="824"/>
      <c r="WDU29" s="824"/>
      <c r="WDV29" s="824"/>
      <c r="WDW29" s="824"/>
      <c r="WDX29" s="824"/>
      <c r="WDY29" s="824"/>
      <c r="WDZ29" s="824"/>
      <c r="WEA29" s="824"/>
      <c r="WEB29" s="824"/>
      <c r="WEC29" s="824"/>
      <c r="WED29" s="824"/>
      <c r="WEE29" s="824"/>
      <c r="WEF29" s="824"/>
      <c r="WEG29" s="824"/>
      <c r="WEH29" s="824"/>
      <c r="WEI29" s="824"/>
      <c r="WEJ29" s="824"/>
      <c r="WEK29" s="824"/>
      <c r="WEL29" s="824"/>
      <c r="WEM29" s="824"/>
      <c r="WEN29" s="824"/>
      <c r="WEO29" s="824"/>
      <c r="WEP29" s="824"/>
      <c r="WEQ29" s="824"/>
      <c r="WER29" s="824"/>
      <c r="WES29" s="824"/>
      <c r="WET29" s="824"/>
      <c r="WEU29" s="824"/>
      <c r="WEV29" s="824"/>
      <c r="WEW29" s="824"/>
      <c r="WEX29" s="824"/>
      <c r="WEY29" s="824"/>
      <c r="WEZ29" s="824"/>
      <c r="WFA29" s="824"/>
      <c r="WFB29" s="824"/>
      <c r="WFC29" s="824"/>
      <c r="WFD29" s="824"/>
      <c r="WFE29" s="824"/>
      <c r="WFF29" s="824"/>
      <c r="WFG29" s="824"/>
      <c r="WFH29" s="824"/>
      <c r="WFI29" s="824"/>
      <c r="WFJ29" s="824"/>
      <c r="WFK29" s="824"/>
      <c r="WFL29" s="824"/>
      <c r="WFM29" s="824"/>
      <c r="WFN29" s="824"/>
      <c r="WFO29" s="824"/>
      <c r="WFP29" s="824"/>
      <c r="WFQ29" s="824"/>
      <c r="WFR29" s="824"/>
      <c r="WFS29" s="824"/>
      <c r="WFT29" s="824"/>
      <c r="WFU29" s="824"/>
      <c r="WFV29" s="824"/>
      <c r="WFW29" s="824"/>
      <c r="WFX29" s="824"/>
      <c r="WFY29" s="824"/>
      <c r="WFZ29" s="824"/>
      <c r="WGA29" s="824"/>
      <c r="WGB29" s="824"/>
      <c r="WGC29" s="824"/>
      <c r="WGD29" s="824"/>
      <c r="WGE29" s="824"/>
      <c r="WGF29" s="824"/>
      <c r="WGG29" s="824"/>
      <c r="WGH29" s="824"/>
      <c r="WGI29" s="824"/>
      <c r="WGJ29" s="824"/>
      <c r="WGK29" s="824"/>
      <c r="WGL29" s="824"/>
      <c r="WGM29" s="824"/>
      <c r="WGN29" s="824"/>
      <c r="WGO29" s="824"/>
      <c r="WGP29" s="824"/>
      <c r="WGQ29" s="824"/>
      <c r="WGR29" s="824"/>
      <c r="WGS29" s="824"/>
      <c r="WGT29" s="824"/>
      <c r="WGU29" s="824"/>
      <c r="WGV29" s="824"/>
      <c r="WGW29" s="824"/>
      <c r="WGX29" s="824"/>
      <c r="WGY29" s="824"/>
      <c r="WGZ29" s="824"/>
      <c r="WHA29" s="824"/>
      <c r="WHB29" s="824"/>
      <c r="WHC29" s="824"/>
      <c r="WHD29" s="824"/>
      <c r="WHE29" s="824"/>
      <c r="WHF29" s="824"/>
      <c r="WHG29" s="824"/>
      <c r="WHH29" s="824"/>
      <c r="WHI29" s="824"/>
      <c r="WHJ29" s="824"/>
      <c r="WHK29" s="824"/>
      <c r="WHL29" s="824"/>
      <c r="WHM29" s="824"/>
      <c r="WHN29" s="824"/>
      <c r="WHO29" s="824"/>
      <c r="WHP29" s="824"/>
      <c r="WHQ29" s="824"/>
      <c r="WHR29" s="824"/>
      <c r="WHS29" s="824"/>
      <c r="WHT29" s="824"/>
      <c r="WHU29" s="824"/>
      <c r="WHV29" s="824"/>
      <c r="WHW29" s="824"/>
      <c r="WHX29" s="824"/>
      <c r="WHY29" s="824"/>
      <c r="WHZ29" s="824"/>
      <c r="WIA29" s="824"/>
      <c r="WIB29" s="824"/>
      <c r="WIC29" s="824"/>
      <c r="WID29" s="824"/>
      <c r="WIE29" s="824"/>
      <c r="WIF29" s="824"/>
      <c r="WIG29" s="824"/>
      <c r="WIH29" s="824"/>
      <c r="WII29" s="824"/>
      <c r="WIJ29" s="824"/>
      <c r="WIK29" s="824"/>
      <c r="WIL29" s="824"/>
      <c r="WIM29" s="824"/>
      <c r="WIN29" s="824"/>
      <c r="WIO29" s="824"/>
      <c r="WIP29" s="824"/>
      <c r="WIQ29" s="824"/>
      <c r="WIR29" s="824"/>
      <c r="WIS29" s="824"/>
      <c r="WIT29" s="824"/>
      <c r="WIU29" s="824"/>
      <c r="WIV29" s="824"/>
      <c r="WIW29" s="824"/>
      <c r="WIX29" s="824"/>
      <c r="WIY29" s="824"/>
      <c r="WIZ29" s="824"/>
      <c r="WJA29" s="824"/>
      <c r="WJB29" s="824"/>
      <c r="WJC29" s="824"/>
      <c r="WJD29" s="824"/>
      <c r="WJE29" s="824"/>
      <c r="WJF29" s="824"/>
      <c r="WJG29" s="824"/>
      <c r="WJH29" s="824"/>
      <c r="WJI29" s="824"/>
      <c r="WJJ29" s="824"/>
      <c r="WJK29" s="824"/>
      <c r="WJL29" s="824"/>
      <c r="WJM29" s="824"/>
      <c r="WJN29" s="824"/>
      <c r="WJO29" s="824"/>
      <c r="WJP29" s="824"/>
      <c r="WJQ29" s="824"/>
      <c r="WJR29" s="824"/>
      <c r="WJS29" s="824"/>
      <c r="WJT29" s="824"/>
      <c r="WJU29" s="824"/>
      <c r="WJV29" s="824"/>
      <c r="WJW29" s="824"/>
      <c r="WJX29" s="824"/>
      <c r="WJY29" s="824"/>
      <c r="WJZ29" s="824"/>
      <c r="WKA29" s="824"/>
      <c r="WKB29" s="824"/>
      <c r="WKC29" s="824"/>
      <c r="WKD29" s="824"/>
      <c r="WKE29" s="824"/>
      <c r="WKF29" s="824"/>
      <c r="WKG29" s="824"/>
      <c r="WKH29" s="824"/>
      <c r="WKI29" s="824"/>
      <c r="WKJ29" s="824"/>
      <c r="WKK29" s="824"/>
      <c r="WKL29" s="824"/>
      <c r="WKM29" s="824"/>
      <c r="WKN29" s="824"/>
      <c r="WKO29" s="824"/>
      <c r="WKP29" s="824"/>
      <c r="WKQ29" s="824"/>
      <c r="WKR29" s="824"/>
      <c r="WKS29" s="824"/>
      <c r="WKT29" s="824"/>
      <c r="WKU29" s="824"/>
      <c r="WKV29" s="824"/>
      <c r="WKW29" s="824"/>
      <c r="WKX29" s="824"/>
      <c r="WKY29" s="824"/>
      <c r="WKZ29" s="824"/>
      <c r="WLA29" s="824"/>
      <c r="WLB29" s="824"/>
      <c r="WLC29" s="824"/>
      <c r="WLD29" s="824"/>
      <c r="WLE29" s="824"/>
      <c r="WLF29" s="824"/>
      <c r="WLG29" s="824"/>
      <c r="WLH29" s="824"/>
      <c r="WLI29" s="824"/>
      <c r="WLJ29" s="824"/>
      <c r="WLK29" s="824"/>
      <c r="WLL29" s="824"/>
      <c r="WLM29" s="824"/>
      <c r="WLN29" s="824"/>
      <c r="WLO29" s="824"/>
      <c r="WLP29" s="824"/>
      <c r="WLQ29" s="824"/>
      <c r="WLR29" s="824"/>
      <c r="WLS29" s="824"/>
      <c r="WLT29" s="824"/>
      <c r="WLU29" s="824"/>
      <c r="WLV29" s="824"/>
      <c r="WLW29" s="824"/>
      <c r="WLX29" s="824"/>
      <c r="WLY29" s="824"/>
      <c r="WLZ29" s="824"/>
      <c r="WMA29" s="824"/>
      <c r="WMB29" s="824"/>
      <c r="WMC29" s="824"/>
      <c r="WMD29" s="824"/>
      <c r="WME29" s="824"/>
      <c r="WMF29" s="824"/>
      <c r="WMG29" s="824"/>
      <c r="WMH29" s="824"/>
      <c r="WMI29" s="824"/>
      <c r="WMJ29" s="824"/>
      <c r="WMK29" s="824"/>
      <c r="WML29" s="824"/>
      <c r="WMM29" s="824"/>
      <c r="WMN29" s="824"/>
      <c r="WMO29" s="824"/>
      <c r="WMP29" s="824"/>
      <c r="WMQ29" s="824"/>
      <c r="WMR29" s="824"/>
      <c r="WMS29" s="824"/>
      <c r="WMT29" s="824"/>
      <c r="WMU29" s="824"/>
      <c r="WMV29" s="824"/>
      <c r="WMW29" s="824"/>
      <c r="WMX29" s="824"/>
      <c r="WMY29" s="824"/>
      <c r="WMZ29" s="824"/>
      <c r="WNA29" s="824"/>
      <c r="WNB29" s="824"/>
      <c r="WNC29" s="824"/>
      <c r="WND29" s="824"/>
      <c r="WNE29" s="824"/>
      <c r="WNF29" s="824"/>
      <c r="WNG29" s="824"/>
      <c r="WNH29" s="824"/>
      <c r="WNI29" s="824"/>
      <c r="WNJ29" s="824"/>
      <c r="WNK29" s="824"/>
      <c r="WNL29" s="824"/>
      <c r="WNM29" s="824"/>
      <c r="WNN29" s="824"/>
      <c r="WNO29" s="824"/>
      <c r="WNP29" s="824"/>
      <c r="WNQ29" s="824"/>
      <c r="WNR29" s="824"/>
      <c r="WNS29" s="824"/>
      <c r="WNT29" s="824"/>
      <c r="WNU29" s="824"/>
      <c r="WNV29" s="824"/>
      <c r="WNW29" s="824"/>
      <c r="WNX29" s="824"/>
      <c r="WNY29" s="824"/>
      <c r="WNZ29" s="824"/>
      <c r="WOA29" s="824"/>
      <c r="WOB29" s="824"/>
      <c r="WOC29" s="824"/>
      <c r="WOD29" s="824"/>
      <c r="WOE29" s="824"/>
      <c r="WOF29" s="824"/>
      <c r="WOG29" s="824"/>
      <c r="WOH29" s="824"/>
      <c r="WOI29" s="824"/>
      <c r="WOJ29" s="824"/>
      <c r="WOK29" s="824"/>
      <c r="WOL29" s="824"/>
      <c r="WOM29" s="824"/>
      <c r="WON29" s="824"/>
      <c r="WOO29" s="824"/>
      <c r="WOP29" s="824"/>
      <c r="WOQ29" s="824"/>
      <c r="WOR29" s="824"/>
      <c r="WOS29" s="824"/>
      <c r="WOT29" s="824"/>
      <c r="WOU29" s="824"/>
      <c r="WOV29" s="824"/>
      <c r="WOW29" s="824"/>
      <c r="WOX29" s="824"/>
      <c r="WOY29" s="824"/>
      <c r="WOZ29" s="824"/>
      <c r="WPA29" s="824"/>
      <c r="WPB29" s="824"/>
      <c r="WPC29" s="824"/>
      <c r="WPD29" s="824"/>
      <c r="WPE29" s="824"/>
      <c r="WPF29" s="824"/>
      <c r="WPG29" s="824"/>
      <c r="WPH29" s="824"/>
      <c r="WPI29" s="824"/>
      <c r="WPJ29" s="824"/>
      <c r="WPK29" s="824"/>
      <c r="WPL29" s="824"/>
      <c r="WPM29" s="824"/>
      <c r="WPN29" s="824"/>
      <c r="WPO29" s="824"/>
      <c r="WPP29" s="824"/>
      <c r="WPQ29" s="824"/>
      <c r="WPR29" s="824"/>
      <c r="WPS29" s="824"/>
      <c r="WPT29" s="824"/>
      <c r="WPU29" s="824"/>
      <c r="WPV29" s="824"/>
      <c r="WPW29" s="824"/>
      <c r="WPX29" s="824"/>
      <c r="WPY29" s="824"/>
      <c r="WPZ29" s="824"/>
      <c r="WQA29" s="824"/>
      <c r="WQB29" s="824"/>
      <c r="WQC29" s="824"/>
      <c r="WQD29" s="824"/>
      <c r="WQE29" s="824"/>
      <c r="WQF29" s="824"/>
      <c r="WQG29" s="824"/>
      <c r="WQH29" s="824"/>
      <c r="WQI29" s="824"/>
      <c r="WQJ29" s="824"/>
      <c r="WQK29" s="824"/>
      <c r="WQL29" s="824"/>
      <c r="WQM29" s="824"/>
      <c r="WQN29" s="824"/>
      <c r="WQO29" s="824"/>
      <c r="WQP29" s="824"/>
      <c r="WQQ29" s="824"/>
      <c r="WQR29" s="824"/>
      <c r="WQS29" s="824"/>
      <c r="WQT29" s="824"/>
      <c r="WQU29" s="824"/>
      <c r="WQV29" s="824"/>
      <c r="WQW29" s="824"/>
      <c r="WQX29" s="824"/>
      <c r="WQY29" s="824"/>
      <c r="WQZ29" s="824"/>
      <c r="WRA29" s="824"/>
      <c r="WRB29" s="824"/>
      <c r="WRC29" s="824"/>
      <c r="WRD29" s="824"/>
      <c r="WRE29" s="824"/>
      <c r="WRF29" s="824"/>
      <c r="WRG29" s="824"/>
      <c r="WRH29" s="824"/>
      <c r="WRI29" s="824"/>
      <c r="WRJ29" s="824"/>
      <c r="WRK29" s="824"/>
      <c r="WRL29" s="824"/>
      <c r="WRM29" s="824"/>
      <c r="WRN29" s="824"/>
      <c r="WRO29" s="824"/>
      <c r="WRP29" s="824"/>
      <c r="WRQ29" s="824"/>
      <c r="WRR29" s="824"/>
      <c r="WRS29" s="824"/>
      <c r="WRT29" s="824"/>
      <c r="WRU29" s="824"/>
      <c r="WRV29" s="824"/>
      <c r="WRW29" s="824"/>
      <c r="WRX29" s="824"/>
      <c r="WRY29" s="824"/>
      <c r="WRZ29" s="824"/>
      <c r="WSA29" s="824"/>
      <c r="WSB29" s="824"/>
      <c r="WSC29" s="824"/>
      <c r="WSD29" s="824"/>
      <c r="WSE29" s="824"/>
      <c r="WSF29" s="824"/>
      <c r="WSG29" s="824"/>
      <c r="WSH29" s="824"/>
      <c r="WSI29" s="824"/>
      <c r="WSJ29" s="824"/>
      <c r="WSK29" s="824"/>
      <c r="WSL29" s="824"/>
      <c r="WSM29" s="824"/>
      <c r="WSN29" s="824"/>
      <c r="WSO29" s="824"/>
      <c r="WSP29" s="824"/>
      <c r="WSQ29" s="824"/>
      <c r="WSR29" s="824"/>
      <c r="WSS29" s="824"/>
      <c r="WST29" s="824"/>
      <c r="WSU29" s="824"/>
      <c r="WSV29" s="824"/>
      <c r="WSW29" s="824"/>
      <c r="WSX29" s="824"/>
      <c r="WSY29" s="824"/>
      <c r="WSZ29" s="824"/>
      <c r="WTA29" s="824"/>
      <c r="WTB29" s="824"/>
      <c r="WTC29" s="824"/>
      <c r="WTD29" s="824"/>
      <c r="WTE29" s="824"/>
      <c r="WTF29" s="824"/>
      <c r="WTG29" s="824"/>
      <c r="WTH29" s="824"/>
      <c r="WTI29" s="824"/>
      <c r="WTJ29" s="824"/>
      <c r="WTK29" s="824"/>
      <c r="WTL29" s="824"/>
      <c r="WTM29" s="824"/>
      <c r="WTN29" s="824"/>
      <c r="WTO29" s="824"/>
      <c r="WTP29" s="824"/>
      <c r="WTQ29" s="824"/>
      <c r="WTR29" s="824"/>
      <c r="WTS29" s="824"/>
      <c r="WTT29" s="824"/>
      <c r="WTU29" s="824"/>
      <c r="WTV29" s="824"/>
      <c r="WTW29" s="824"/>
      <c r="WTX29" s="824"/>
      <c r="WTY29" s="824"/>
      <c r="WTZ29" s="824"/>
      <c r="WUA29" s="824"/>
      <c r="WUB29" s="824"/>
      <c r="WUC29" s="824"/>
      <c r="WUD29" s="824"/>
      <c r="WUE29" s="824"/>
      <c r="WUF29" s="824"/>
      <c r="WUG29" s="824"/>
      <c r="WUH29" s="824"/>
      <c r="WUI29" s="824"/>
      <c r="WUJ29" s="824"/>
      <c r="WUK29" s="824"/>
      <c r="WUL29" s="824"/>
      <c r="WUM29" s="824"/>
      <c r="WUN29" s="824"/>
      <c r="WUO29" s="824"/>
      <c r="WUP29" s="824"/>
      <c r="WUQ29" s="824"/>
      <c r="WUR29" s="824"/>
      <c r="WUS29" s="824"/>
      <c r="WUT29" s="824"/>
      <c r="WUU29" s="824"/>
      <c r="WUV29" s="824"/>
      <c r="WUW29" s="824"/>
      <c r="WUX29" s="824"/>
      <c r="WUY29" s="824"/>
      <c r="WUZ29" s="824"/>
      <c r="WVA29" s="824"/>
      <c r="WVB29" s="824"/>
      <c r="WVC29" s="824"/>
      <c r="WVD29" s="824"/>
      <c r="WVE29" s="824"/>
      <c r="WVF29" s="824"/>
      <c r="WVG29" s="824"/>
      <c r="WVH29" s="824"/>
      <c r="WVI29" s="824"/>
      <c r="WVJ29" s="824"/>
      <c r="WVK29" s="824"/>
      <c r="WVL29" s="824"/>
      <c r="WVM29" s="824"/>
      <c r="WVN29" s="824"/>
      <c r="WVO29" s="824"/>
      <c r="WVP29" s="824"/>
      <c r="WVQ29" s="824"/>
      <c r="WVR29" s="824"/>
      <c r="WVS29" s="824"/>
      <c r="WVT29" s="824"/>
      <c r="WVU29" s="824"/>
      <c r="WVV29" s="824"/>
      <c r="WVW29" s="824"/>
      <c r="WVX29" s="824"/>
      <c r="WVY29" s="824"/>
      <c r="WVZ29" s="824"/>
      <c r="WWA29" s="824"/>
      <c r="WWB29" s="824"/>
      <c r="WWC29" s="824"/>
      <c r="WWD29" s="824"/>
      <c r="WWE29" s="824"/>
      <c r="WWF29" s="824"/>
      <c r="WWG29" s="824"/>
      <c r="WWH29" s="824"/>
      <c r="WWI29" s="824"/>
      <c r="WWJ29" s="824"/>
      <c r="WWK29" s="824"/>
      <c r="WWL29" s="824"/>
      <c r="WWM29" s="824"/>
      <c r="WWN29" s="824"/>
      <c r="WWO29" s="824"/>
      <c r="WWP29" s="824"/>
      <c r="WWQ29" s="824"/>
      <c r="WWR29" s="824"/>
      <c r="WWS29" s="824"/>
      <c r="WWT29" s="824"/>
      <c r="WWU29" s="824"/>
      <c r="WWV29" s="824"/>
      <c r="WWW29" s="824"/>
      <c r="WWX29" s="824"/>
      <c r="WWY29" s="824"/>
      <c r="WWZ29" s="824"/>
      <c r="WXA29" s="824"/>
      <c r="WXB29" s="824"/>
      <c r="WXC29" s="824"/>
      <c r="WXD29" s="824"/>
      <c r="WXE29" s="824"/>
      <c r="WXF29" s="824"/>
      <c r="WXG29" s="824"/>
      <c r="WXH29" s="824"/>
      <c r="WXI29" s="824"/>
      <c r="WXJ29" s="824"/>
      <c r="WXK29" s="824"/>
      <c r="WXL29" s="824"/>
      <c r="WXM29" s="824"/>
      <c r="WXN29" s="824"/>
      <c r="WXO29" s="824"/>
      <c r="WXP29" s="824"/>
      <c r="WXQ29" s="824"/>
      <c r="WXR29" s="824"/>
      <c r="WXS29" s="824"/>
      <c r="WXT29" s="824"/>
      <c r="WXU29" s="824"/>
      <c r="WXV29" s="824"/>
      <c r="WXW29" s="824"/>
      <c r="WXX29" s="824"/>
      <c r="WXY29" s="824"/>
      <c r="WXZ29" s="824"/>
      <c r="WYA29" s="824"/>
      <c r="WYB29" s="824"/>
      <c r="WYC29" s="824"/>
      <c r="WYD29" s="824"/>
      <c r="WYE29" s="824"/>
      <c r="WYF29" s="824"/>
      <c r="WYG29" s="824"/>
      <c r="WYH29" s="824"/>
      <c r="WYI29" s="824"/>
      <c r="WYJ29" s="824"/>
      <c r="WYK29" s="824"/>
      <c r="WYL29" s="824"/>
      <c r="WYM29" s="824"/>
      <c r="WYN29" s="824"/>
      <c r="WYO29" s="824"/>
      <c r="WYP29" s="824"/>
      <c r="WYQ29" s="824"/>
      <c r="WYR29" s="824"/>
      <c r="WYS29" s="824"/>
      <c r="WYT29" s="824"/>
      <c r="WYU29" s="824"/>
      <c r="WYV29" s="824"/>
      <c r="WYW29" s="824"/>
      <c r="WYX29" s="824"/>
      <c r="WYY29" s="824"/>
      <c r="WYZ29" s="824"/>
      <c r="WZA29" s="824"/>
      <c r="WZB29" s="824"/>
      <c r="WZC29" s="824"/>
      <c r="WZD29" s="824"/>
      <c r="WZE29" s="824"/>
      <c r="WZF29" s="824"/>
      <c r="WZG29" s="824"/>
      <c r="WZH29" s="824"/>
      <c r="WZI29" s="824"/>
      <c r="WZJ29" s="824"/>
      <c r="WZK29" s="824"/>
      <c r="WZL29" s="824"/>
      <c r="WZM29" s="824"/>
      <c r="WZN29" s="824"/>
      <c r="WZO29" s="824"/>
      <c r="WZP29" s="824"/>
      <c r="WZQ29" s="824"/>
      <c r="WZR29" s="824"/>
      <c r="WZS29" s="824"/>
      <c r="WZT29" s="824"/>
      <c r="WZU29" s="824"/>
      <c r="WZV29" s="824"/>
      <c r="WZW29" s="824"/>
      <c r="WZX29" s="824"/>
      <c r="WZY29" s="824"/>
      <c r="WZZ29" s="824"/>
      <c r="XAA29" s="824"/>
      <c r="XAB29" s="824"/>
      <c r="XAC29" s="824"/>
      <c r="XAD29" s="824"/>
      <c r="XAE29" s="824"/>
      <c r="XAF29" s="824"/>
      <c r="XAG29" s="824"/>
      <c r="XAH29" s="824"/>
      <c r="XAI29" s="824"/>
      <c r="XAJ29" s="824"/>
      <c r="XAK29" s="824"/>
      <c r="XAL29" s="824"/>
      <c r="XAM29" s="824"/>
      <c r="XAN29" s="824"/>
      <c r="XAO29" s="824"/>
      <c r="XAP29" s="824"/>
      <c r="XAQ29" s="824"/>
      <c r="XAR29" s="824"/>
      <c r="XAS29" s="824"/>
      <c r="XAT29" s="824"/>
      <c r="XAU29" s="824"/>
      <c r="XAV29" s="824"/>
      <c r="XAW29" s="824"/>
      <c r="XAX29" s="824"/>
      <c r="XAY29" s="824"/>
      <c r="XAZ29" s="824"/>
      <c r="XBA29" s="824"/>
      <c r="XBB29" s="824"/>
      <c r="XBC29" s="824"/>
      <c r="XBD29" s="824"/>
      <c r="XBE29" s="824"/>
      <c r="XBF29" s="824"/>
      <c r="XBG29" s="824"/>
      <c r="XBH29" s="824"/>
      <c r="XBI29" s="824"/>
      <c r="XBJ29" s="824"/>
      <c r="XBK29" s="824"/>
      <c r="XBL29" s="824"/>
      <c r="XBM29" s="824"/>
      <c r="XBN29" s="824"/>
      <c r="XBO29" s="824"/>
      <c r="XBP29" s="824"/>
      <c r="XBQ29" s="824"/>
      <c r="XBR29" s="824"/>
      <c r="XBS29" s="824"/>
      <c r="XBT29" s="824"/>
      <c r="XBU29" s="824"/>
      <c r="XBV29" s="824"/>
      <c r="XBW29" s="824"/>
      <c r="XBX29" s="824"/>
      <c r="XBY29" s="824"/>
      <c r="XBZ29" s="824"/>
      <c r="XCA29" s="824"/>
      <c r="XCB29" s="824"/>
      <c r="XCC29" s="824"/>
      <c r="XCD29" s="824"/>
      <c r="XCE29" s="824"/>
      <c r="XCF29" s="824"/>
      <c r="XCG29" s="824"/>
      <c r="XCH29" s="824"/>
      <c r="XCI29" s="824"/>
      <c r="XCJ29" s="824"/>
      <c r="XCK29" s="824"/>
      <c r="XCL29" s="824"/>
      <c r="XCM29" s="824"/>
      <c r="XCN29" s="824"/>
      <c r="XCO29" s="824"/>
      <c r="XCP29" s="824"/>
      <c r="XCQ29" s="824"/>
      <c r="XCR29" s="824"/>
      <c r="XCS29" s="824"/>
      <c r="XCT29" s="824"/>
      <c r="XCU29" s="824"/>
      <c r="XCV29" s="824"/>
      <c r="XCW29" s="824"/>
      <c r="XCX29" s="824"/>
      <c r="XCY29" s="824"/>
      <c r="XCZ29" s="824"/>
      <c r="XDA29" s="824"/>
      <c r="XDB29" s="824"/>
      <c r="XDC29" s="824"/>
      <c r="XDD29" s="824"/>
      <c r="XDE29" s="824"/>
      <c r="XDF29" s="824"/>
      <c r="XDG29" s="824"/>
      <c r="XDH29" s="824"/>
      <c r="XDI29" s="824"/>
      <c r="XDJ29" s="824"/>
      <c r="XDK29" s="824"/>
      <c r="XDL29" s="824"/>
      <c r="XDM29" s="824"/>
      <c r="XDN29" s="824"/>
      <c r="XDO29" s="824"/>
      <c r="XDP29" s="824"/>
      <c r="XDQ29" s="824"/>
      <c r="XDR29" s="824"/>
      <c r="XDS29" s="824"/>
      <c r="XDT29" s="824"/>
      <c r="XDU29" s="824"/>
      <c r="XDV29" s="824"/>
      <c r="XDW29" s="824"/>
      <c r="XDX29" s="824"/>
      <c r="XDY29" s="824"/>
      <c r="XDZ29" s="824"/>
      <c r="XEA29" s="824"/>
      <c r="XEB29" s="824"/>
    </row>
    <row r="30" spans="1:16356" s="29" customFormat="1">
      <c r="A30" s="225"/>
      <c r="B30" s="225"/>
      <c r="C30" s="225"/>
      <c r="D30" s="225"/>
      <c r="E30" s="225"/>
      <c r="F30" s="225"/>
      <c r="G30" s="295"/>
      <c r="H30" s="39"/>
      <c r="I30" s="39"/>
      <c r="J30" s="39"/>
    </row>
    <row r="31" spans="1:16356" s="29" customFormat="1">
      <c r="A31" s="813" t="s">
        <v>144</v>
      </c>
      <c r="B31" s="813"/>
      <c r="C31" s="813"/>
      <c r="D31" s="813"/>
      <c r="E31" s="813"/>
      <c r="F31" s="813"/>
      <c r="G31" s="813"/>
      <c r="H31" s="813"/>
      <c r="I31" s="813"/>
      <c r="J31" s="39"/>
    </row>
    <row r="32" spans="1:16356" s="29" customFormat="1" ht="45">
      <c r="A32" s="296" t="s">
        <v>727</v>
      </c>
      <c r="B32" s="297" t="s">
        <v>728</v>
      </c>
      <c r="C32" s="297" t="s">
        <v>729</v>
      </c>
      <c r="D32" s="297" t="s">
        <v>730</v>
      </c>
      <c r="E32" s="297" t="s">
        <v>731</v>
      </c>
      <c r="F32" s="298" t="s">
        <v>732</v>
      </c>
      <c r="G32" s="297" t="s">
        <v>733</v>
      </c>
      <c r="H32" s="298" t="s">
        <v>734</v>
      </c>
      <c r="I32" s="299" t="s">
        <v>735</v>
      </c>
      <c r="J32" s="39"/>
    </row>
    <row r="33" spans="1:10" s="29" customFormat="1">
      <c r="A33" s="284" t="s">
        <v>533</v>
      </c>
      <c r="B33" s="285">
        <v>3.9</v>
      </c>
      <c r="C33" s="285">
        <v>1.85</v>
      </c>
      <c r="D33" s="285">
        <v>2.2000000000000002</v>
      </c>
      <c r="E33" s="285">
        <v>1.85</v>
      </c>
      <c r="F33" s="285">
        <f>SUM(B33:E33)</f>
        <v>9.8000000000000007</v>
      </c>
      <c r="G33" s="285">
        <v>3.2</v>
      </c>
      <c r="H33" s="285">
        <v>0</v>
      </c>
      <c r="I33" s="591">
        <f>(F33*G33)-H33</f>
        <v>31.36</v>
      </c>
      <c r="J33" s="39"/>
    </row>
    <row r="34" spans="1:10" s="29" customFormat="1">
      <c r="A34" s="286" t="s">
        <v>781</v>
      </c>
      <c r="B34" s="287">
        <v>0</v>
      </c>
      <c r="C34" s="287">
        <v>1.5</v>
      </c>
      <c r="D34" s="287">
        <v>2.0499999999999998</v>
      </c>
      <c r="E34" s="287">
        <v>1.5</v>
      </c>
      <c r="F34" s="287">
        <f t="shared" ref="F34:F39" si="0">SUM(B34:E34)</f>
        <v>5.05</v>
      </c>
      <c r="G34" s="287">
        <v>3.2</v>
      </c>
      <c r="H34" s="287">
        <v>0</v>
      </c>
      <c r="I34" s="592">
        <f t="shared" ref="I34:I42" si="1">(F34*G34)-H34</f>
        <v>16.16</v>
      </c>
      <c r="J34" s="39"/>
    </row>
    <row r="35" spans="1:10" s="29" customFormat="1">
      <c r="A35" s="288" t="s">
        <v>534</v>
      </c>
      <c r="B35" s="287">
        <v>0.75</v>
      </c>
      <c r="C35" s="287">
        <v>2.15</v>
      </c>
      <c r="D35" s="287">
        <v>2.0499999999999998</v>
      </c>
      <c r="E35" s="287">
        <v>2.15</v>
      </c>
      <c r="F35" s="287">
        <f t="shared" si="0"/>
        <v>7.1</v>
      </c>
      <c r="G35" s="287">
        <v>3.2</v>
      </c>
      <c r="H35" s="287">
        <v>0</v>
      </c>
      <c r="I35" s="592">
        <f t="shared" si="1"/>
        <v>22.72</v>
      </c>
      <c r="J35" s="39"/>
    </row>
    <row r="36" spans="1:10" s="29" customFormat="1">
      <c r="A36" s="288" t="s">
        <v>535</v>
      </c>
      <c r="B36" s="287">
        <v>2.4</v>
      </c>
      <c r="C36" s="287">
        <v>1.35</v>
      </c>
      <c r="D36" s="287">
        <v>2.4</v>
      </c>
      <c r="E36" s="287">
        <v>3</v>
      </c>
      <c r="F36" s="287">
        <f t="shared" si="0"/>
        <v>9.15</v>
      </c>
      <c r="G36" s="287">
        <v>3.2</v>
      </c>
      <c r="H36" s="287">
        <v>0</v>
      </c>
      <c r="I36" s="592">
        <f t="shared" si="1"/>
        <v>29.28</v>
      </c>
      <c r="J36" s="39"/>
    </row>
    <row r="37" spans="1:10" s="29" customFormat="1">
      <c r="A37" s="288" t="s">
        <v>536</v>
      </c>
      <c r="B37" s="287">
        <v>2.2000000000000002</v>
      </c>
      <c r="C37" s="287">
        <v>7.3</v>
      </c>
      <c r="D37" s="287">
        <v>6.15</v>
      </c>
      <c r="E37" s="287">
        <v>7.3</v>
      </c>
      <c r="F37" s="287">
        <f t="shared" si="0"/>
        <v>22.95</v>
      </c>
      <c r="G37" s="287">
        <v>3.2</v>
      </c>
      <c r="H37" s="289">
        <v>8.6999999999999993</v>
      </c>
      <c r="I37" s="592">
        <f t="shared" si="1"/>
        <v>64.739999999999995</v>
      </c>
      <c r="J37" s="39"/>
    </row>
    <row r="38" spans="1:10" s="29" customFormat="1">
      <c r="A38" s="288" t="s">
        <v>380</v>
      </c>
      <c r="B38" s="287">
        <v>0</v>
      </c>
      <c r="C38" s="287">
        <v>5.7</v>
      </c>
      <c r="D38" s="287">
        <v>0</v>
      </c>
      <c r="E38" s="289">
        <v>0</v>
      </c>
      <c r="F38" s="287">
        <f t="shared" si="0"/>
        <v>5.7</v>
      </c>
      <c r="G38" s="287">
        <v>3.2</v>
      </c>
      <c r="H38" s="287">
        <v>0</v>
      </c>
      <c r="I38" s="592">
        <f t="shared" si="1"/>
        <v>18.239999999999998</v>
      </c>
      <c r="J38" s="39"/>
    </row>
    <row r="39" spans="1:10" s="29" customFormat="1">
      <c r="A39" s="288" t="s">
        <v>538</v>
      </c>
      <c r="B39" s="287">
        <v>3.3</v>
      </c>
      <c r="C39" s="287">
        <v>7.55</v>
      </c>
      <c r="D39" s="287">
        <v>0</v>
      </c>
      <c r="E39" s="289">
        <v>3.6</v>
      </c>
      <c r="F39" s="287">
        <f t="shared" si="0"/>
        <v>14.45</v>
      </c>
      <c r="G39" s="287">
        <v>1.1000000000000001</v>
      </c>
      <c r="H39" s="287">
        <v>0</v>
      </c>
      <c r="I39" s="592">
        <f t="shared" si="1"/>
        <v>15.9</v>
      </c>
      <c r="J39" s="39"/>
    </row>
    <row r="40" spans="1:10" s="29" customFormat="1">
      <c r="A40" s="288" t="s">
        <v>539</v>
      </c>
      <c r="B40" s="287">
        <v>2.35</v>
      </c>
      <c r="C40" s="287">
        <v>2.7</v>
      </c>
      <c r="D40" s="287">
        <v>2.35</v>
      </c>
      <c r="E40" s="289">
        <v>2.7</v>
      </c>
      <c r="F40" s="287">
        <f>SUM(B40:E40)</f>
        <v>10.1</v>
      </c>
      <c r="G40" s="287">
        <v>2.5</v>
      </c>
      <c r="H40" s="287">
        <v>0</v>
      </c>
      <c r="I40" s="592">
        <f t="shared" si="1"/>
        <v>25.25</v>
      </c>
      <c r="J40" s="39"/>
    </row>
    <row r="41" spans="1:10" s="29" customFormat="1">
      <c r="A41" s="288" t="s">
        <v>540</v>
      </c>
      <c r="B41" s="287">
        <v>2.7</v>
      </c>
      <c r="C41" s="287">
        <v>3.15</v>
      </c>
      <c r="D41" s="287">
        <v>0</v>
      </c>
      <c r="E41" s="289">
        <v>3.15</v>
      </c>
      <c r="F41" s="287">
        <f>SUM(B41:E41)</f>
        <v>9</v>
      </c>
      <c r="G41" s="287">
        <v>1.1000000000000001</v>
      </c>
      <c r="H41" s="287">
        <v>0</v>
      </c>
      <c r="I41" s="592">
        <f t="shared" si="1"/>
        <v>9.9</v>
      </c>
      <c r="J41" s="39"/>
    </row>
    <row r="42" spans="1:10" s="61" customFormat="1">
      <c r="A42" s="508" t="s">
        <v>541</v>
      </c>
      <c r="B42" s="291">
        <v>6.15</v>
      </c>
      <c r="C42" s="291">
        <v>7.6</v>
      </c>
      <c r="D42" s="291">
        <v>6.15</v>
      </c>
      <c r="E42" s="292">
        <v>7.6</v>
      </c>
      <c r="F42" s="291">
        <f>SUM(B42:E42)</f>
        <v>27.5</v>
      </c>
      <c r="G42" s="291">
        <v>1.5</v>
      </c>
      <c r="H42" s="291">
        <v>0</v>
      </c>
      <c r="I42" s="593">
        <f t="shared" si="1"/>
        <v>41.25</v>
      </c>
    </row>
    <row r="43" spans="1:10" s="29" customFormat="1">
      <c r="A43" s="825" t="s">
        <v>736</v>
      </c>
      <c r="B43" s="826"/>
      <c r="C43" s="826"/>
      <c r="D43" s="826">
        <f>SUM(I33:I42)</f>
        <v>274.8</v>
      </c>
      <c r="E43" s="826"/>
      <c r="F43" s="826"/>
      <c r="G43" s="826"/>
      <c r="H43" s="826"/>
      <c r="I43" s="293">
        <f>SUM(I33:I42)</f>
        <v>274.8</v>
      </c>
      <c r="J43" s="39"/>
    </row>
    <row r="44" spans="1:10" s="29" customFormat="1">
      <c r="A44" s="230"/>
      <c r="B44" s="230"/>
      <c r="C44" s="230"/>
      <c r="D44" s="10"/>
      <c r="E44" s="10"/>
      <c r="F44" s="10"/>
      <c r="G44" s="10"/>
      <c r="H44" s="10"/>
      <c r="I44" s="11"/>
      <c r="J44" s="39"/>
    </row>
    <row r="45" spans="1:10" s="307" customFormat="1">
      <c r="A45" s="774" t="s">
        <v>537</v>
      </c>
      <c r="B45" s="775"/>
      <c r="C45" s="775"/>
      <c r="D45" s="775"/>
      <c r="E45" s="775"/>
      <c r="F45" s="775"/>
      <c r="G45" s="775"/>
      <c r="H45" s="775"/>
      <c r="I45" s="776"/>
      <c r="J45" s="306"/>
    </row>
    <row r="46" spans="1:10" s="29" customFormat="1" ht="45">
      <c r="A46" s="229" t="s">
        <v>727</v>
      </c>
      <c r="B46" s="226" t="s">
        <v>728</v>
      </c>
      <c r="C46" s="226" t="s">
        <v>729</v>
      </c>
      <c r="D46" s="226" t="s">
        <v>730</v>
      </c>
      <c r="E46" s="226" t="s">
        <v>731</v>
      </c>
      <c r="F46" s="228" t="s">
        <v>732</v>
      </c>
      <c r="G46" s="226" t="s">
        <v>733</v>
      </c>
      <c r="H46" s="228" t="s">
        <v>734</v>
      </c>
      <c r="I46" s="227" t="s">
        <v>735</v>
      </c>
      <c r="J46" s="39"/>
    </row>
    <row r="47" spans="1:10" s="307" customFormat="1">
      <c r="A47" s="301" t="s">
        <v>537</v>
      </c>
      <c r="B47" s="302">
        <v>2.25</v>
      </c>
      <c r="C47" s="302">
        <v>6</v>
      </c>
      <c r="D47" s="302">
        <v>8.1999999999999993</v>
      </c>
      <c r="E47" s="303">
        <v>10.55</v>
      </c>
      <c r="F47" s="302">
        <f>SUM(B47:E47)</f>
        <v>27</v>
      </c>
      <c r="G47" s="302">
        <v>2.2000000000000002</v>
      </c>
      <c r="H47" s="304">
        <v>12.65</v>
      </c>
      <c r="I47" s="305">
        <f>(F47*G47)-H47</f>
        <v>46.75</v>
      </c>
      <c r="J47" s="306"/>
    </row>
    <row r="48" spans="1:10" s="29" customFormat="1">
      <c r="A48" s="825" t="s">
        <v>736</v>
      </c>
      <c r="B48" s="826"/>
      <c r="C48" s="826"/>
      <c r="D48" s="826"/>
      <c r="E48" s="826"/>
      <c r="F48" s="826"/>
      <c r="G48" s="826"/>
      <c r="H48" s="826"/>
      <c r="I48" s="293">
        <f>SUM(I47)</f>
        <v>46.75</v>
      </c>
      <c r="J48" s="39"/>
    </row>
    <row r="49" spans="1:10" s="29" customFormat="1">
      <c r="A49" s="844" t="s">
        <v>1023</v>
      </c>
      <c r="B49" s="845"/>
      <c r="C49" s="845"/>
      <c r="D49" s="365">
        <f>I48</f>
        <v>46.75</v>
      </c>
      <c r="E49" s="366"/>
      <c r="F49" s="366"/>
      <c r="G49" s="366"/>
      <c r="H49" s="366"/>
      <c r="I49" s="367"/>
      <c r="J49" s="39"/>
    </row>
    <row r="50" spans="1:10" s="29" customFormat="1">
      <c r="A50" s="844" t="s">
        <v>272</v>
      </c>
      <c r="B50" s="845"/>
      <c r="C50" s="845"/>
      <c r="D50" s="365">
        <f>I48*2</f>
        <v>93.5</v>
      </c>
      <c r="E50" s="366"/>
      <c r="F50" s="366"/>
      <c r="G50" s="366"/>
      <c r="H50" s="366"/>
      <c r="I50" s="367"/>
      <c r="J50" s="39"/>
    </row>
    <row r="51" spans="1:10" s="29" customFormat="1">
      <c r="A51" s="844" t="s">
        <v>274</v>
      </c>
      <c r="B51" s="845"/>
      <c r="C51" s="845"/>
      <c r="D51" s="365">
        <f>I48*2</f>
        <v>93.5</v>
      </c>
      <c r="E51" s="366"/>
      <c r="F51" s="366"/>
      <c r="G51" s="366"/>
      <c r="H51" s="366"/>
      <c r="I51" s="367"/>
      <c r="J51" s="39"/>
    </row>
    <row r="52" spans="1:10" s="29" customFormat="1">
      <c r="A52" s="844" t="s">
        <v>1024</v>
      </c>
      <c r="B52" s="845"/>
      <c r="C52" s="845"/>
      <c r="D52" s="365">
        <f>I48*2</f>
        <v>93.5</v>
      </c>
      <c r="E52" s="366"/>
      <c r="F52" s="366"/>
      <c r="G52" s="366"/>
      <c r="H52" s="366"/>
      <c r="I52" s="367"/>
      <c r="J52" s="39"/>
    </row>
    <row r="53" spans="1:10" s="29" customFormat="1">
      <c r="A53" s="844" t="s">
        <v>1025</v>
      </c>
      <c r="B53" s="845"/>
      <c r="C53" s="845"/>
      <c r="D53" s="365">
        <f>F47</f>
        <v>27</v>
      </c>
      <c r="E53" s="366"/>
      <c r="F53" s="366"/>
      <c r="G53" s="366"/>
      <c r="H53" s="366"/>
      <c r="I53" s="367"/>
      <c r="J53" s="39"/>
    </row>
    <row r="54" spans="1:10" s="29" customFormat="1">
      <c r="A54" s="844"/>
      <c r="B54" s="845"/>
      <c r="C54" s="845"/>
      <c r="D54" s="365"/>
      <c r="E54" s="366"/>
      <c r="F54" s="366"/>
      <c r="G54" s="366"/>
      <c r="H54" s="366"/>
      <c r="I54" s="367"/>
      <c r="J54" s="39"/>
    </row>
    <row r="55" spans="1:10" s="29" customFormat="1">
      <c r="A55" s="774" t="s">
        <v>13</v>
      </c>
      <c r="B55" s="775"/>
      <c r="C55" s="775"/>
      <c r="D55" s="775"/>
      <c r="E55" s="775"/>
      <c r="F55" s="775"/>
      <c r="G55" s="775"/>
      <c r="H55" s="775"/>
      <c r="I55" s="776"/>
      <c r="J55" s="39"/>
    </row>
    <row r="56" spans="1:10" s="29" customFormat="1">
      <c r="A56" s="820" t="s">
        <v>737</v>
      </c>
      <c r="B56" s="814" t="s">
        <v>738</v>
      </c>
      <c r="C56" s="814"/>
      <c r="D56" s="814" t="s">
        <v>138</v>
      </c>
      <c r="E56" s="814" t="s">
        <v>739</v>
      </c>
      <c r="F56" s="814" t="s">
        <v>740</v>
      </c>
      <c r="G56" s="814" t="s">
        <v>741</v>
      </c>
      <c r="H56" s="852" t="s">
        <v>742</v>
      </c>
      <c r="I56" s="308"/>
      <c r="J56" s="39"/>
    </row>
    <row r="57" spans="1:10" s="29" customFormat="1">
      <c r="A57" s="827"/>
      <c r="B57" s="309" t="s">
        <v>743</v>
      </c>
      <c r="C57" s="309" t="s">
        <v>744</v>
      </c>
      <c r="D57" s="815"/>
      <c r="E57" s="815"/>
      <c r="F57" s="815"/>
      <c r="G57" s="815"/>
      <c r="H57" s="853"/>
      <c r="I57" s="310"/>
      <c r="J57" s="39"/>
    </row>
    <row r="58" spans="1:10" s="29" customFormat="1" ht="38.25">
      <c r="A58" s="113" t="s">
        <v>247</v>
      </c>
      <c r="B58" s="311">
        <v>0.9</v>
      </c>
      <c r="C58" s="311">
        <v>2.1</v>
      </c>
      <c r="D58" s="311">
        <v>3</v>
      </c>
      <c r="E58" s="311" t="s">
        <v>257</v>
      </c>
      <c r="F58" s="312" t="s">
        <v>382</v>
      </c>
      <c r="G58" s="523" t="s">
        <v>558</v>
      </c>
      <c r="H58" s="285">
        <f>B58*C58*D58</f>
        <v>5.67</v>
      </c>
      <c r="I58" s="313"/>
      <c r="J58" s="39"/>
    </row>
    <row r="59" spans="1:10" s="29" customFormat="1">
      <c r="A59" s="115" t="s">
        <v>248</v>
      </c>
      <c r="B59" s="314">
        <v>0.9</v>
      </c>
      <c r="C59" s="314">
        <v>2.1</v>
      </c>
      <c r="D59" s="314">
        <v>1</v>
      </c>
      <c r="E59" s="314" t="s">
        <v>257</v>
      </c>
      <c r="F59" s="314" t="s">
        <v>556</v>
      </c>
      <c r="G59" s="525" t="s">
        <v>557</v>
      </c>
      <c r="H59" s="287">
        <f>B59*C59*D59</f>
        <v>1.89</v>
      </c>
      <c r="I59" s="316"/>
      <c r="J59" s="39"/>
    </row>
    <row r="60" spans="1:10" s="29" customFormat="1">
      <c r="A60" s="317" t="s">
        <v>249</v>
      </c>
      <c r="B60" s="318">
        <v>3</v>
      </c>
      <c r="C60" s="318">
        <v>2.9</v>
      </c>
      <c r="D60" s="318">
        <v>1</v>
      </c>
      <c r="E60" s="318" t="s">
        <v>542</v>
      </c>
      <c r="F60" s="318" t="s">
        <v>381</v>
      </c>
      <c r="G60" s="524" t="s">
        <v>543</v>
      </c>
      <c r="H60" s="291">
        <f>B60*C60*D60</f>
        <v>8.6999999999999993</v>
      </c>
      <c r="I60" s="320"/>
      <c r="J60" s="39"/>
    </row>
    <row r="61" spans="1:10" s="29" customFormat="1">
      <c r="A61" s="820" t="s">
        <v>745</v>
      </c>
      <c r="B61" s="814" t="s">
        <v>738</v>
      </c>
      <c r="C61" s="814"/>
      <c r="D61" s="814" t="s">
        <v>138</v>
      </c>
      <c r="E61" s="814" t="s">
        <v>739</v>
      </c>
      <c r="F61" s="814" t="s">
        <v>740</v>
      </c>
      <c r="G61" s="814" t="s">
        <v>741</v>
      </c>
      <c r="H61" s="852" t="s">
        <v>742</v>
      </c>
      <c r="I61" s="308"/>
      <c r="J61" s="39"/>
    </row>
    <row r="62" spans="1:10" s="29" customFormat="1">
      <c r="A62" s="827"/>
      <c r="B62" s="309" t="s">
        <v>743</v>
      </c>
      <c r="C62" s="309" t="s">
        <v>744</v>
      </c>
      <c r="D62" s="815"/>
      <c r="E62" s="815"/>
      <c r="F62" s="815"/>
      <c r="G62" s="815"/>
      <c r="H62" s="853"/>
      <c r="I62" s="310"/>
      <c r="J62" s="39"/>
    </row>
    <row r="63" spans="1:10" s="29" customFormat="1" ht="25.5">
      <c r="A63" s="113" t="s">
        <v>259</v>
      </c>
      <c r="B63" s="311">
        <v>0.6</v>
      </c>
      <c r="C63" s="311">
        <v>0.4</v>
      </c>
      <c r="D63" s="311">
        <v>2</v>
      </c>
      <c r="E63" s="311" t="s">
        <v>258</v>
      </c>
      <c r="F63" s="312" t="s">
        <v>381</v>
      </c>
      <c r="G63" s="523" t="s">
        <v>544</v>
      </c>
      <c r="H63" s="285">
        <f>B63*C63*D63</f>
        <v>0.48</v>
      </c>
      <c r="I63" s="313"/>
      <c r="J63" s="39"/>
    </row>
    <row r="64" spans="1:10" s="29" customFormat="1">
      <c r="A64" s="317" t="s">
        <v>260</v>
      </c>
      <c r="B64" s="318">
        <v>1.5</v>
      </c>
      <c r="C64" s="318">
        <v>1.2</v>
      </c>
      <c r="D64" s="318">
        <v>1</v>
      </c>
      <c r="E64" s="318" t="s">
        <v>258</v>
      </c>
      <c r="F64" s="318" t="s">
        <v>381</v>
      </c>
      <c r="G64" s="524" t="s">
        <v>545</v>
      </c>
      <c r="H64" s="291">
        <f>B64*C64*D64</f>
        <v>1.8</v>
      </c>
      <c r="I64" s="320"/>
      <c r="J64" s="39"/>
    </row>
    <row r="65" spans="1:10" s="29" customFormat="1">
      <c r="A65" s="324"/>
      <c r="B65" s="325"/>
      <c r="C65" s="325"/>
      <c r="D65" s="325"/>
      <c r="E65" s="325"/>
      <c r="F65" s="325"/>
      <c r="G65" s="326"/>
      <c r="H65" s="327"/>
      <c r="I65" s="39"/>
      <c r="J65" s="39"/>
    </row>
    <row r="66" spans="1:10" s="29" customFormat="1">
      <c r="A66" s="774" t="s">
        <v>263</v>
      </c>
      <c r="B66" s="775"/>
      <c r="C66" s="775"/>
      <c r="D66" s="775"/>
      <c r="E66" s="775"/>
      <c r="F66" s="775"/>
      <c r="G66" s="775"/>
      <c r="H66" s="775"/>
      <c r="I66" s="776"/>
      <c r="J66" s="39"/>
    </row>
    <row r="67" spans="1:10" s="61" customFormat="1">
      <c r="A67" s="820" t="s">
        <v>746</v>
      </c>
      <c r="B67" s="814" t="s">
        <v>747</v>
      </c>
      <c r="C67" s="814"/>
      <c r="D67" s="814" t="s">
        <v>138</v>
      </c>
      <c r="E67" s="814"/>
      <c r="F67" s="814"/>
      <c r="G67" s="814"/>
      <c r="H67" s="814" t="s">
        <v>748</v>
      </c>
      <c r="I67" s="328"/>
    </row>
    <row r="68" spans="1:10" s="29" customFormat="1">
      <c r="A68" s="827"/>
      <c r="B68" s="815" t="s">
        <v>749</v>
      </c>
      <c r="C68" s="815"/>
      <c r="D68" s="815"/>
      <c r="E68" s="815"/>
      <c r="F68" s="815"/>
      <c r="G68" s="815"/>
      <c r="H68" s="815"/>
      <c r="I68" s="329"/>
      <c r="J68" s="39"/>
    </row>
    <row r="69" spans="1:10" s="29" customFormat="1">
      <c r="A69" s="461" t="s">
        <v>779</v>
      </c>
      <c r="B69" s="854">
        <v>2.4</v>
      </c>
      <c r="C69" s="854"/>
      <c r="D69" s="311">
        <v>1</v>
      </c>
      <c r="E69" s="311"/>
      <c r="F69" s="311"/>
      <c r="G69" s="330"/>
      <c r="H69" s="312">
        <f>B69*D69</f>
        <v>2.4</v>
      </c>
      <c r="I69" s="331"/>
      <c r="J69" s="39"/>
    </row>
    <row r="70" spans="1:10" s="29" customFormat="1">
      <c r="A70" s="290" t="s">
        <v>780</v>
      </c>
      <c r="B70" s="855">
        <v>2.1</v>
      </c>
      <c r="C70" s="855"/>
      <c r="D70" s="318">
        <v>1</v>
      </c>
      <c r="E70" s="318"/>
      <c r="F70" s="318"/>
      <c r="G70" s="332"/>
      <c r="H70" s="319">
        <f>B70*D70</f>
        <v>2.1</v>
      </c>
      <c r="I70" s="333"/>
      <c r="J70" s="39"/>
    </row>
    <row r="71" spans="1:10" s="29" customFormat="1">
      <c r="A71" s="825" t="s">
        <v>736</v>
      </c>
      <c r="B71" s="826"/>
      <c r="C71" s="826"/>
      <c r="D71" s="826"/>
      <c r="E71" s="826"/>
      <c r="F71" s="826"/>
      <c r="G71" s="826"/>
      <c r="H71" s="337">
        <f>SUM(H69:H70)</f>
        <v>4.5</v>
      </c>
      <c r="I71" s="338"/>
      <c r="J71" s="39"/>
    </row>
    <row r="72" spans="1:10" s="29" customFormat="1">
      <c r="A72" s="230"/>
      <c r="B72" s="230"/>
      <c r="C72" s="230"/>
      <c r="D72" s="230"/>
      <c r="E72" s="230"/>
      <c r="F72" s="230"/>
      <c r="G72" s="10"/>
      <c r="H72" s="278"/>
      <c r="I72" s="278"/>
      <c r="J72" s="39"/>
    </row>
    <row r="73" spans="1:10" s="61" customFormat="1">
      <c r="A73" s="774" t="s">
        <v>264</v>
      </c>
      <c r="B73" s="775"/>
      <c r="C73" s="775"/>
      <c r="D73" s="775"/>
      <c r="E73" s="775"/>
      <c r="F73" s="775"/>
      <c r="G73" s="775"/>
      <c r="H73" s="775"/>
      <c r="I73" s="776"/>
    </row>
    <row r="74" spans="1:10" s="29" customFormat="1">
      <c r="A74" s="820" t="s">
        <v>746</v>
      </c>
      <c r="B74" s="814" t="s">
        <v>747</v>
      </c>
      <c r="C74" s="814"/>
      <c r="D74" s="814" t="s">
        <v>138</v>
      </c>
      <c r="E74" s="814"/>
      <c r="F74" s="814"/>
      <c r="G74" s="814"/>
      <c r="H74" s="814" t="s">
        <v>748</v>
      </c>
      <c r="I74" s="328"/>
      <c r="J74" s="39"/>
    </row>
    <row r="75" spans="1:10">
      <c r="A75" s="827"/>
      <c r="B75" s="815" t="s">
        <v>749</v>
      </c>
      <c r="C75" s="815"/>
      <c r="D75" s="815"/>
      <c r="E75" s="815"/>
      <c r="F75" s="815"/>
      <c r="G75" s="815"/>
      <c r="H75" s="815"/>
      <c r="I75" s="329"/>
    </row>
    <row r="76" spans="1:10">
      <c r="A76" s="113" t="s">
        <v>259</v>
      </c>
      <c r="B76" s="854">
        <v>1.5</v>
      </c>
      <c r="C76" s="854"/>
      <c r="D76" s="311">
        <v>1</v>
      </c>
      <c r="E76" s="311"/>
      <c r="F76" s="311"/>
      <c r="G76" s="330"/>
      <c r="H76" s="312">
        <f>B76*D76</f>
        <v>1.5</v>
      </c>
      <c r="I76" s="331"/>
    </row>
    <row r="77" spans="1:10" s="29" customFormat="1">
      <c r="A77" s="825" t="s">
        <v>736</v>
      </c>
      <c r="B77" s="826"/>
      <c r="C77" s="826"/>
      <c r="D77" s="826"/>
      <c r="E77" s="826"/>
      <c r="F77" s="826"/>
      <c r="G77" s="826"/>
      <c r="H77" s="337">
        <f>SUM(H76:H76)</f>
        <v>1.5</v>
      </c>
      <c r="I77" s="338"/>
      <c r="J77" s="39"/>
    </row>
    <row r="78" spans="1:10" s="29" customFormat="1">
      <c r="A78" s="230"/>
      <c r="B78" s="230"/>
      <c r="C78" s="230"/>
      <c r="D78" s="230"/>
      <c r="E78" s="230"/>
      <c r="F78" s="230"/>
      <c r="G78" s="10"/>
      <c r="H78" s="278"/>
      <c r="I78" s="278"/>
      <c r="J78" s="39"/>
    </row>
    <row r="79" spans="1:10" s="29" customFormat="1">
      <c r="A79" s="774" t="s">
        <v>270</v>
      </c>
      <c r="B79" s="775"/>
      <c r="C79" s="775"/>
      <c r="D79" s="775"/>
      <c r="E79" s="775"/>
      <c r="F79" s="775"/>
      <c r="G79" s="775"/>
      <c r="H79" s="775"/>
      <c r="I79" s="776"/>
      <c r="J79" s="39"/>
    </row>
    <row r="80" spans="1:10" s="61" customFormat="1">
      <c r="A80" s="820" t="s">
        <v>750</v>
      </c>
      <c r="B80" s="814" t="s">
        <v>747</v>
      </c>
      <c r="C80" s="814"/>
      <c r="D80" s="814" t="s">
        <v>138</v>
      </c>
      <c r="E80" s="814"/>
      <c r="F80" s="814"/>
      <c r="G80" s="814"/>
      <c r="H80" s="814" t="s">
        <v>748</v>
      </c>
      <c r="I80" s="328"/>
    </row>
    <row r="81" spans="1:10" s="29" customFormat="1">
      <c r="A81" s="827"/>
      <c r="B81" s="815" t="s">
        <v>749</v>
      </c>
      <c r="C81" s="815"/>
      <c r="D81" s="815"/>
      <c r="E81" s="815"/>
      <c r="F81" s="815"/>
      <c r="G81" s="815"/>
      <c r="H81" s="815"/>
      <c r="I81" s="329"/>
      <c r="J81" s="39"/>
    </row>
    <row r="82" spans="1:10">
      <c r="A82" s="340" t="s">
        <v>247</v>
      </c>
      <c r="B82" s="850">
        <v>1.5</v>
      </c>
      <c r="C82" s="850"/>
      <c r="D82" s="341">
        <v>1</v>
      </c>
      <c r="E82" s="341"/>
      <c r="F82" s="341"/>
      <c r="G82" s="342"/>
      <c r="H82" s="343">
        <f>B82*D82</f>
        <v>1.5</v>
      </c>
      <c r="I82" s="344"/>
    </row>
    <row r="83" spans="1:10">
      <c r="A83" s="321" t="s">
        <v>251</v>
      </c>
      <c r="B83" s="851">
        <v>1.2</v>
      </c>
      <c r="C83" s="851"/>
      <c r="D83" s="322">
        <v>1</v>
      </c>
      <c r="E83" s="322"/>
      <c r="F83" s="322"/>
      <c r="G83" s="345"/>
      <c r="H83" s="323">
        <f>B83*D83</f>
        <v>1.2</v>
      </c>
      <c r="I83" s="346"/>
    </row>
    <row r="84" spans="1:10" s="29" customFormat="1">
      <c r="A84" s="335"/>
      <c r="B84" s="336"/>
      <c r="C84" s="336"/>
      <c r="D84" s="336"/>
      <c r="E84" s="336"/>
      <c r="F84" s="336"/>
      <c r="G84" s="294" t="s">
        <v>751</v>
      </c>
      <c r="H84" s="337">
        <f>SUM(H82:H83)</f>
        <v>2.7</v>
      </c>
      <c r="I84" s="338"/>
      <c r="J84" s="39"/>
    </row>
    <row r="85" spans="1:10" s="29" customFormat="1">
      <c r="A85" s="230"/>
      <c r="B85" s="230"/>
      <c r="C85" s="230"/>
      <c r="D85" s="230"/>
      <c r="E85" s="230"/>
      <c r="F85" s="230"/>
      <c r="G85" s="10"/>
      <c r="H85" s="278"/>
      <c r="I85" s="278"/>
      <c r="J85" s="39"/>
    </row>
    <row r="86" spans="1:10" s="29" customFormat="1">
      <c r="A86" s="774" t="s">
        <v>554</v>
      </c>
      <c r="B86" s="775"/>
      <c r="C86" s="775"/>
      <c r="D86" s="775"/>
      <c r="E86" s="775"/>
      <c r="F86" s="775"/>
      <c r="G86" s="775"/>
      <c r="H86" s="775"/>
      <c r="I86" s="776"/>
      <c r="J86" s="39"/>
    </row>
    <row r="87" spans="1:10" s="29" customFormat="1">
      <c r="A87" s="820" t="s">
        <v>750</v>
      </c>
      <c r="B87" s="814" t="s">
        <v>747</v>
      </c>
      <c r="C87" s="814"/>
      <c r="D87" s="814" t="s">
        <v>138</v>
      </c>
      <c r="E87" s="814"/>
      <c r="F87" s="814"/>
      <c r="G87" s="814"/>
      <c r="H87" s="814" t="s">
        <v>748</v>
      </c>
      <c r="I87" s="308"/>
      <c r="J87" s="57"/>
    </row>
    <row r="88" spans="1:10" s="61" customFormat="1">
      <c r="A88" s="827"/>
      <c r="B88" s="815" t="s">
        <v>749</v>
      </c>
      <c r="C88" s="815"/>
      <c r="D88" s="815"/>
      <c r="E88" s="815"/>
      <c r="F88" s="815"/>
      <c r="G88" s="815"/>
      <c r="H88" s="815"/>
      <c r="I88" s="310"/>
    </row>
    <row r="89" spans="1:10" s="29" customFormat="1">
      <c r="A89" s="113" t="s">
        <v>248</v>
      </c>
      <c r="B89" s="854">
        <v>1.86</v>
      </c>
      <c r="C89" s="854"/>
      <c r="D89" s="311">
        <v>1</v>
      </c>
      <c r="E89" s="311"/>
      <c r="F89" s="311"/>
      <c r="G89" s="330"/>
      <c r="H89" s="312">
        <f>B89*D89</f>
        <v>1.86</v>
      </c>
      <c r="I89" s="313"/>
      <c r="J89" s="39"/>
    </row>
    <row r="90" spans="1:10" s="29" customFormat="1">
      <c r="A90" s="115" t="s">
        <v>249</v>
      </c>
      <c r="B90" s="857">
        <v>2.16</v>
      </c>
      <c r="C90" s="857"/>
      <c r="D90" s="314">
        <v>1</v>
      </c>
      <c r="E90" s="314"/>
      <c r="F90" s="314"/>
      <c r="G90" s="347"/>
      <c r="H90" s="315">
        <f>B90*D90</f>
        <v>2.16</v>
      </c>
      <c r="I90" s="316"/>
      <c r="J90" s="39"/>
    </row>
    <row r="91" spans="1:10" s="351" customFormat="1">
      <c r="A91" s="317" t="s">
        <v>250</v>
      </c>
      <c r="B91" s="855">
        <v>3.2</v>
      </c>
      <c r="C91" s="855"/>
      <c r="D91" s="318">
        <v>1</v>
      </c>
      <c r="E91" s="318"/>
      <c r="F91" s="318"/>
      <c r="G91" s="332"/>
      <c r="H91" s="319">
        <f>B91*D91</f>
        <v>3.2</v>
      </c>
      <c r="I91" s="320"/>
      <c r="J91" s="350"/>
    </row>
    <row r="92" spans="1:10" s="351" customFormat="1">
      <c r="A92" s="335"/>
      <c r="B92" s="336"/>
      <c r="C92" s="336"/>
      <c r="D92" s="336"/>
      <c r="E92" s="336"/>
      <c r="F92" s="336"/>
      <c r="G92" s="294" t="s">
        <v>751</v>
      </c>
      <c r="H92" s="337">
        <f>SUM(H89:H91)</f>
        <v>7.22</v>
      </c>
      <c r="I92" s="338"/>
      <c r="J92" s="350"/>
    </row>
    <row r="93" spans="1:10" s="351" customFormat="1">
      <c r="A93" s="230"/>
      <c r="B93" s="230"/>
      <c r="C93" s="230"/>
      <c r="D93" s="230"/>
      <c r="E93" s="230"/>
      <c r="F93" s="230"/>
      <c r="G93" s="10"/>
      <c r="H93" s="278"/>
      <c r="I93" s="278"/>
      <c r="J93" s="350"/>
    </row>
    <row r="94" spans="1:10" s="351" customFormat="1">
      <c r="A94" s="774" t="s">
        <v>271</v>
      </c>
      <c r="B94" s="775"/>
      <c r="C94" s="775"/>
      <c r="D94" s="775"/>
      <c r="E94" s="775"/>
      <c r="F94" s="775"/>
      <c r="G94" s="775"/>
      <c r="H94" s="775"/>
      <c r="I94" s="776"/>
      <c r="J94" s="350"/>
    </row>
    <row r="95" spans="1:10" s="351" customFormat="1">
      <c r="A95" s="229" t="s">
        <v>727</v>
      </c>
      <c r="B95" s="226" t="s">
        <v>752</v>
      </c>
      <c r="C95" s="226" t="s">
        <v>532</v>
      </c>
      <c r="D95" s="226" t="s">
        <v>753</v>
      </c>
      <c r="E95" s="226" t="s">
        <v>531</v>
      </c>
      <c r="F95" s="228" t="s">
        <v>754</v>
      </c>
      <c r="G95" s="226" t="s">
        <v>744</v>
      </c>
      <c r="H95" s="228" t="s">
        <v>755</v>
      </c>
      <c r="I95" s="227"/>
      <c r="J95" s="350"/>
    </row>
    <row r="96" spans="1:10" s="351" customFormat="1">
      <c r="A96" s="284" t="s">
        <v>533</v>
      </c>
      <c r="B96" s="348">
        <v>3.3</v>
      </c>
      <c r="C96" s="348">
        <v>1.85</v>
      </c>
      <c r="D96" s="348">
        <v>2.2000000000000002</v>
      </c>
      <c r="E96" s="348">
        <v>1.85</v>
      </c>
      <c r="F96" s="285">
        <f>SUM(B96:E96)</f>
        <v>9.1999999999999993</v>
      </c>
      <c r="G96" s="285">
        <v>3.2</v>
      </c>
      <c r="H96" s="285">
        <f>F96*G96</f>
        <v>29.44</v>
      </c>
      <c r="I96" s="349"/>
      <c r="J96" s="350"/>
    </row>
    <row r="97" spans="1:10" s="351" customFormat="1">
      <c r="A97" s="286" t="s">
        <v>781</v>
      </c>
      <c r="B97" s="352">
        <v>2.0499999999999998</v>
      </c>
      <c r="C97" s="352">
        <v>1.5</v>
      </c>
      <c r="D97" s="352">
        <v>2.0499999999999998</v>
      </c>
      <c r="E97" s="352">
        <v>1.5</v>
      </c>
      <c r="F97" s="287">
        <f t="shared" ref="F97:F106" si="2">SUM(B97:E97)</f>
        <v>7.1</v>
      </c>
      <c r="G97" s="287">
        <v>3.2</v>
      </c>
      <c r="H97" s="287">
        <f t="shared" ref="H97:H106" si="3">F97*G97</f>
        <v>22.72</v>
      </c>
      <c r="I97" s="353"/>
      <c r="J97" s="350"/>
    </row>
    <row r="98" spans="1:10" s="351" customFormat="1">
      <c r="A98" s="288" t="s">
        <v>534</v>
      </c>
      <c r="B98" s="287">
        <v>2.0499999999999998</v>
      </c>
      <c r="C98" s="287">
        <v>2.15</v>
      </c>
      <c r="D98" s="287">
        <v>2.0499999999999998</v>
      </c>
      <c r="E98" s="287">
        <v>2.15</v>
      </c>
      <c r="F98" s="287">
        <f t="shared" si="2"/>
        <v>8.4</v>
      </c>
      <c r="G98" s="287">
        <v>3.2</v>
      </c>
      <c r="H98" s="287">
        <f t="shared" si="3"/>
        <v>26.88</v>
      </c>
      <c r="I98" s="353"/>
      <c r="J98" s="350"/>
    </row>
    <row r="99" spans="1:10" s="351" customFormat="1">
      <c r="A99" s="288" t="s">
        <v>535</v>
      </c>
      <c r="B99" s="287">
        <v>2.4</v>
      </c>
      <c r="C99" s="287">
        <v>3</v>
      </c>
      <c r="D99" s="287">
        <v>2.4</v>
      </c>
      <c r="E99" s="287">
        <v>3</v>
      </c>
      <c r="F99" s="287">
        <f t="shared" si="2"/>
        <v>10.8</v>
      </c>
      <c r="G99" s="287">
        <v>3.2</v>
      </c>
      <c r="H99" s="287">
        <f t="shared" si="3"/>
        <v>34.56</v>
      </c>
      <c r="I99" s="353"/>
      <c r="J99" s="350"/>
    </row>
    <row r="100" spans="1:10" s="351" customFormat="1">
      <c r="A100" s="288" t="s">
        <v>536</v>
      </c>
      <c r="B100" s="287">
        <v>5.85</v>
      </c>
      <c r="C100" s="287">
        <v>7.3</v>
      </c>
      <c r="D100" s="287">
        <v>5.85</v>
      </c>
      <c r="E100" s="287">
        <v>7.3</v>
      </c>
      <c r="F100" s="287">
        <f t="shared" si="2"/>
        <v>26.3</v>
      </c>
      <c r="G100" s="287">
        <v>3.2</v>
      </c>
      <c r="H100" s="287">
        <f t="shared" si="3"/>
        <v>84.16</v>
      </c>
      <c r="I100" s="353"/>
      <c r="J100" s="350"/>
    </row>
    <row r="101" spans="1:10" s="29" customFormat="1">
      <c r="A101" s="288" t="s">
        <v>380</v>
      </c>
      <c r="B101" s="287">
        <v>0</v>
      </c>
      <c r="C101" s="287">
        <v>5.7</v>
      </c>
      <c r="D101" s="287">
        <v>0</v>
      </c>
      <c r="E101" s="287">
        <v>5.7</v>
      </c>
      <c r="F101" s="287">
        <f t="shared" si="2"/>
        <v>11.4</v>
      </c>
      <c r="G101" s="287">
        <v>3.2</v>
      </c>
      <c r="H101" s="287">
        <f t="shared" si="3"/>
        <v>36.479999999999997</v>
      </c>
      <c r="I101" s="353"/>
      <c r="J101" s="39"/>
    </row>
    <row r="102" spans="1:10">
      <c r="A102" s="288" t="s">
        <v>379</v>
      </c>
      <c r="B102" s="287">
        <v>2.2000000000000002</v>
      </c>
      <c r="C102" s="287">
        <v>0</v>
      </c>
      <c r="D102" s="287">
        <v>0</v>
      </c>
      <c r="E102" s="287">
        <v>2.2000000000000002</v>
      </c>
      <c r="F102" s="287">
        <f t="shared" si="2"/>
        <v>4.4000000000000004</v>
      </c>
      <c r="G102" s="287">
        <v>3.2</v>
      </c>
      <c r="H102" s="287">
        <f t="shared" si="3"/>
        <v>14.08</v>
      </c>
      <c r="I102" s="353"/>
    </row>
    <row r="103" spans="1:10" s="61" customFormat="1">
      <c r="A103" s="288" t="s">
        <v>538</v>
      </c>
      <c r="B103" s="287">
        <v>3.3</v>
      </c>
      <c r="C103" s="287">
        <v>7.55</v>
      </c>
      <c r="D103" s="287">
        <v>0</v>
      </c>
      <c r="E103" s="289">
        <v>3.6</v>
      </c>
      <c r="F103" s="287">
        <f t="shared" si="2"/>
        <v>14.45</v>
      </c>
      <c r="G103" s="287">
        <v>1.1000000000000001</v>
      </c>
      <c r="H103" s="287">
        <f t="shared" si="3"/>
        <v>15.9</v>
      </c>
      <c r="I103" s="353"/>
    </row>
    <row r="104" spans="1:10" s="29" customFormat="1">
      <c r="A104" s="288" t="s">
        <v>539</v>
      </c>
      <c r="B104" s="287">
        <v>2.35</v>
      </c>
      <c r="C104" s="287">
        <v>2.7</v>
      </c>
      <c r="D104" s="287">
        <v>2.35</v>
      </c>
      <c r="E104" s="289">
        <v>2.7</v>
      </c>
      <c r="F104" s="287">
        <f t="shared" si="2"/>
        <v>10.1</v>
      </c>
      <c r="G104" s="287">
        <v>2.5</v>
      </c>
      <c r="H104" s="287">
        <f t="shared" si="3"/>
        <v>25.25</v>
      </c>
      <c r="I104" s="353"/>
      <c r="J104" s="39"/>
    </row>
    <row r="105" spans="1:10" s="29" customFormat="1">
      <c r="A105" s="288" t="s">
        <v>540</v>
      </c>
      <c r="B105" s="287">
        <v>2.7</v>
      </c>
      <c r="C105" s="287">
        <v>3.15</v>
      </c>
      <c r="D105" s="287">
        <v>0</v>
      </c>
      <c r="E105" s="289">
        <v>3.15</v>
      </c>
      <c r="F105" s="287">
        <f t="shared" si="2"/>
        <v>9</v>
      </c>
      <c r="G105" s="287">
        <v>1.1000000000000001</v>
      </c>
      <c r="H105" s="287">
        <f t="shared" si="3"/>
        <v>9.9</v>
      </c>
      <c r="I105" s="353"/>
      <c r="J105" s="39"/>
    </row>
    <row r="106" spans="1:10" s="29" customFormat="1">
      <c r="A106" s="290" t="s">
        <v>541</v>
      </c>
      <c r="B106" s="291">
        <v>6.15</v>
      </c>
      <c r="C106" s="291">
        <v>7.6</v>
      </c>
      <c r="D106" s="291">
        <v>6.15</v>
      </c>
      <c r="E106" s="292">
        <v>7.6</v>
      </c>
      <c r="F106" s="291">
        <f t="shared" si="2"/>
        <v>27.5</v>
      </c>
      <c r="G106" s="291">
        <v>1.5</v>
      </c>
      <c r="H106" s="291">
        <f t="shared" si="3"/>
        <v>41.25</v>
      </c>
      <c r="I106" s="354"/>
      <c r="J106" s="39"/>
    </row>
    <row r="107" spans="1:10" s="29" customFormat="1">
      <c r="A107" s="335"/>
      <c r="B107" s="336"/>
      <c r="C107" s="336"/>
      <c r="D107" s="336"/>
      <c r="E107" s="336"/>
      <c r="F107" s="336"/>
      <c r="G107" s="294" t="s">
        <v>756</v>
      </c>
      <c r="H107" s="337">
        <f>SUM(H96:H106)</f>
        <v>340.62</v>
      </c>
      <c r="I107" s="338"/>
      <c r="J107" s="39"/>
    </row>
    <row r="108" spans="1:10" s="29" customFormat="1">
      <c r="A108" s="230"/>
      <c r="B108" s="230"/>
      <c r="C108" s="230"/>
      <c r="D108" s="10"/>
      <c r="E108" s="10"/>
      <c r="F108" s="10"/>
      <c r="G108" s="10"/>
      <c r="H108" s="10"/>
      <c r="I108" s="278"/>
      <c r="J108" s="39"/>
    </row>
    <row r="109" spans="1:10" s="29" customFormat="1">
      <c r="A109" s="774" t="s">
        <v>386</v>
      </c>
      <c r="B109" s="775"/>
      <c r="C109" s="775"/>
      <c r="D109" s="775"/>
      <c r="E109" s="775"/>
      <c r="F109" s="775"/>
      <c r="G109" s="775"/>
      <c r="H109" s="775"/>
      <c r="I109" s="776"/>
      <c r="J109" s="39"/>
    </row>
    <row r="110" spans="1:10" s="61" customFormat="1">
      <c r="A110" s="229" t="s">
        <v>727</v>
      </c>
      <c r="B110" s="226" t="s">
        <v>752</v>
      </c>
      <c r="C110" s="226" t="s">
        <v>532</v>
      </c>
      <c r="D110" s="226" t="s">
        <v>753</v>
      </c>
      <c r="E110" s="226" t="s">
        <v>531</v>
      </c>
      <c r="F110" s="228" t="s">
        <v>754</v>
      </c>
      <c r="G110" s="226" t="s">
        <v>744</v>
      </c>
      <c r="H110" s="228" t="s">
        <v>755</v>
      </c>
      <c r="I110" s="227"/>
    </row>
    <row r="111" spans="1:10" s="29" customFormat="1">
      <c r="A111" s="284" t="s">
        <v>533</v>
      </c>
      <c r="B111" s="348">
        <v>3.3</v>
      </c>
      <c r="C111" s="348">
        <v>0</v>
      </c>
      <c r="D111" s="348">
        <v>0</v>
      </c>
      <c r="E111" s="348">
        <v>1.85</v>
      </c>
      <c r="F111" s="285">
        <f>SUM(B111:E111)</f>
        <v>5.15</v>
      </c>
      <c r="G111" s="285">
        <v>3.2</v>
      </c>
      <c r="H111" s="285">
        <f>F111*G111</f>
        <v>16.48</v>
      </c>
      <c r="I111" s="349"/>
      <c r="J111" s="39"/>
    </row>
    <row r="112" spans="1:10" s="29" customFormat="1">
      <c r="A112" s="286" t="s">
        <v>781</v>
      </c>
      <c r="B112" s="352">
        <v>2.0499999999999998</v>
      </c>
      <c r="C112" s="352">
        <v>1.5</v>
      </c>
      <c r="D112" s="352">
        <v>2.0499999999999998</v>
      </c>
      <c r="E112" s="352">
        <v>1.5</v>
      </c>
      <c r="F112" s="287">
        <f>SUM(B112:E112)</f>
        <v>7.1</v>
      </c>
      <c r="G112" s="287">
        <v>3.2</v>
      </c>
      <c r="H112" s="287">
        <f>F112*G112</f>
        <v>22.72</v>
      </c>
      <c r="I112" s="353"/>
      <c r="J112" s="39"/>
    </row>
    <row r="113" spans="1:10" s="29" customFormat="1">
      <c r="A113" s="290" t="s">
        <v>534</v>
      </c>
      <c r="B113" s="291">
        <v>2.0499999999999998</v>
      </c>
      <c r="C113" s="291">
        <v>2.15</v>
      </c>
      <c r="D113" s="291">
        <v>2.0499999999999998</v>
      </c>
      <c r="E113" s="291">
        <v>2.15</v>
      </c>
      <c r="F113" s="291">
        <f>SUM(B113:E113)</f>
        <v>8.4</v>
      </c>
      <c r="G113" s="291">
        <v>3.2</v>
      </c>
      <c r="H113" s="291">
        <f>F113*G113</f>
        <v>26.88</v>
      </c>
      <c r="I113" s="354"/>
      <c r="J113" s="39"/>
    </row>
    <row r="114" spans="1:10" s="29" customFormat="1">
      <c r="A114" s="335"/>
      <c r="B114" s="336"/>
      <c r="C114" s="336"/>
      <c r="D114" s="336"/>
      <c r="E114" s="336"/>
      <c r="F114" s="336"/>
      <c r="G114" s="294" t="s">
        <v>756</v>
      </c>
      <c r="H114" s="337">
        <f>SUM(H111:H113)</f>
        <v>66.08</v>
      </c>
      <c r="I114" s="338"/>
      <c r="J114" s="39"/>
    </row>
    <row r="115" spans="1:10" s="29" customFormat="1">
      <c r="A115" s="230"/>
      <c r="B115" s="230"/>
      <c r="C115" s="230"/>
      <c r="D115" s="10"/>
      <c r="E115" s="10"/>
      <c r="F115" s="10"/>
      <c r="G115" s="10"/>
      <c r="H115" s="10"/>
      <c r="I115" s="278"/>
      <c r="J115" s="39"/>
    </row>
    <row r="116" spans="1:10" s="29" customFormat="1">
      <c r="A116" s="774" t="s">
        <v>387</v>
      </c>
      <c r="B116" s="775"/>
      <c r="C116" s="775"/>
      <c r="D116" s="775"/>
      <c r="E116" s="775"/>
      <c r="F116" s="775"/>
      <c r="G116" s="775"/>
      <c r="H116" s="775"/>
      <c r="I116" s="776"/>
      <c r="J116" s="39"/>
    </row>
    <row r="117" spans="1:10" s="29" customFormat="1">
      <c r="A117" s="229" t="s">
        <v>727</v>
      </c>
      <c r="B117" s="226" t="s">
        <v>752</v>
      </c>
      <c r="C117" s="226" t="s">
        <v>532</v>
      </c>
      <c r="D117" s="226" t="s">
        <v>753</v>
      </c>
      <c r="E117" s="226" t="s">
        <v>531</v>
      </c>
      <c r="F117" s="228" t="s">
        <v>754</v>
      </c>
      <c r="G117" s="226" t="s">
        <v>744</v>
      </c>
      <c r="H117" s="228" t="s">
        <v>755</v>
      </c>
      <c r="I117" s="227"/>
      <c r="J117" s="39"/>
    </row>
    <row r="118" spans="1:10" s="231" customFormat="1">
      <c r="A118" s="284" t="s">
        <v>533</v>
      </c>
      <c r="B118" s="348">
        <v>0</v>
      </c>
      <c r="C118" s="348">
        <v>1.85</v>
      </c>
      <c r="D118" s="348">
        <v>2.2000000000000002</v>
      </c>
      <c r="E118" s="348">
        <v>0</v>
      </c>
      <c r="F118" s="285">
        <f>SUM(B118:E118)</f>
        <v>4.05</v>
      </c>
      <c r="G118" s="285">
        <v>0.5</v>
      </c>
      <c r="H118" s="285">
        <f>F118*G118</f>
        <v>2.0299999999999998</v>
      </c>
      <c r="I118" s="349"/>
      <c r="J118" s="359"/>
    </row>
    <row r="119" spans="1:10" s="61" customFormat="1">
      <c r="A119" s="288" t="s">
        <v>535</v>
      </c>
      <c r="B119" s="287">
        <v>2.4</v>
      </c>
      <c r="C119" s="287">
        <v>3</v>
      </c>
      <c r="D119" s="287">
        <v>2.4</v>
      </c>
      <c r="E119" s="287">
        <v>3</v>
      </c>
      <c r="F119" s="287">
        <f>SUM(B119:E119)</f>
        <v>10.8</v>
      </c>
      <c r="G119" s="287">
        <v>0.5</v>
      </c>
      <c r="H119" s="287">
        <f>F119*G119</f>
        <v>5.4</v>
      </c>
      <c r="I119" s="353"/>
    </row>
    <row r="120" spans="1:10" s="29" customFormat="1">
      <c r="A120" s="288" t="s">
        <v>536</v>
      </c>
      <c r="B120" s="287">
        <v>5.85</v>
      </c>
      <c r="C120" s="287">
        <v>7.3</v>
      </c>
      <c r="D120" s="287">
        <v>5.85</v>
      </c>
      <c r="E120" s="287">
        <v>7.3</v>
      </c>
      <c r="F120" s="287">
        <f>SUM(B120:E120)</f>
        <v>26.3</v>
      </c>
      <c r="G120" s="287">
        <v>0.5</v>
      </c>
      <c r="H120" s="287">
        <f>F120*G120</f>
        <v>13.15</v>
      </c>
      <c r="I120" s="353"/>
      <c r="J120" s="39"/>
    </row>
    <row r="121" spans="1:10" s="231" customFormat="1">
      <c r="A121" s="288" t="s">
        <v>380</v>
      </c>
      <c r="B121" s="287">
        <v>0</v>
      </c>
      <c r="C121" s="287">
        <v>5.7</v>
      </c>
      <c r="D121" s="287">
        <v>0</v>
      </c>
      <c r="E121" s="287">
        <v>5.7</v>
      </c>
      <c r="F121" s="287">
        <f>SUM(B121:E121)</f>
        <v>11.4</v>
      </c>
      <c r="G121" s="287">
        <v>0.5</v>
      </c>
      <c r="H121" s="287">
        <f>F121*G121</f>
        <v>5.7</v>
      </c>
      <c r="I121" s="353"/>
      <c r="J121" s="359"/>
    </row>
    <row r="122" spans="1:10" s="231" customFormat="1">
      <c r="A122" s="290" t="s">
        <v>379</v>
      </c>
      <c r="B122" s="291">
        <v>2.2000000000000002</v>
      </c>
      <c r="C122" s="291">
        <v>0</v>
      </c>
      <c r="D122" s="291">
        <v>0</v>
      </c>
      <c r="E122" s="291">
        <v>2.2000000000000002</v>
      </c>
      <c r="F122" s="291">
        <f>SUM(B122:E122)</f>
        <v>4.4000000000000004</v>
      </c>
      <c r="G122" s="291">
        <v>0.5</v>
      </c>
      <c r="H122" s="291">
        <f>F122*G122</f>
        <v>2.2000000000000002</v>
      </c>
      <c r="I122" s="354"/>
      <c r="J122" s="359"/>
    </row>
    <row r="123" spans="1:10" s="231" customFormat="1">
      <c r="A123" s="356"/>
      <c r="B123" s="357"/>
      <c r="C123" s="357"/>
      <c r="D123" s="357"/>
      <c r="E123" s="357"/>
      <c r="F123" s="357"/>
      <c r="G123" s="459" t="s">
        <v>756</v>
      </c>
      <c r="H123" s="460">
        <f>SUM(H118:H122)</f>
        <v>28.48</v>
      </c>
      <c r="I123" s="526"/>
      <c r="J123" s="359"/>
    </row>
    <row r="124" spans="1:10" s="61" customFormat="1">
      <c r="A124" s="230"/>
      <c r="B124" s="230"/>
      <c r="C124" s="230"/>
      <c r="D124" s="10"/>
      <c r="E124" s="10"/>
      <c r="F124" s="10"/>
      <c r="G124" s="10"/>
      <c r="H124" s="10"/>
      <c r="I124" s="278"/>
    </row>
    <row r="125" spans="1:10" s="29" customFormat="1">
      <c r="A125" s="774" t="s">
        <v>287</v>
      </c>
      <c r="B125" s="775"/>
      <c r="C125" s="775"/>
      <c r="D125" s="775"/>
      <c r="E125" s="775"/>
      <c r="F125" s="775"/>
      <c r="G125" s="775"/>
      <c r="H125" s="775"/>
      <c r="I125" s="776"/>
      <c r="J125" s="39"/>
    </row>
    <row r="126" spans="1:10" s="29" customFormat="1">
      <c r="A126" s="858" t="s">
        <v>272</v>
      </c>
      <c r="B126" s="859"/>
      <c r="C126" s="859"/>
      <c r="D126" s="362">
        <f>H107</f>
        <v>340.62</v>
      </c>
      <c r="E126" s="363"/>
      <c r="F126" s="363"/>
      <c r="G126" s="363"/>
      <c r="H126" s="363"/>
      <c r="I126" s="364"/>
      <c r="J126" s="39"/>
    </row>
    <row r="127" spans="1:10" s="29" customFormat="1">
      <c r="A127" s="844" t="s">
        <v>273</v>
      </c>
      <c r="B127" s="845"/>
      <c r="C127" s="845"/>
      <c r="D127" s="365">
        <f>H114</f>
        <v>66.08</v>
      </c>
      <c r="E127" s="366"/>
      <c r="F127" s="366"/>
      <c r="G127" s="366"/>
      <c r="H127" s="366"/>
      <c r="I127" s="367"/>
      <c r="J127" s="39"/>
    </row>
    <row r="128" spans="1:10" s="29" customFormat="1">
      <c r="A128" s="846" t="s">
        <v>274</v>
      </c>
      <c r="B128" s="847"/>
      <c r="C128" s="847"/>
      <c r="D128" s="368">
        <f>D126-D127</f>
        <v>274.54000000000002</v>
      </c>
      <c r="E128" s="369"/>
      <c r="F128" s="369"/>
      <c r="G128" s="369"/>
      <c r="H128" s="369"/>
      <c r="I128" s="370"/>
      <c r="J128" s="39"/>
    </row>
    <row r="129" spans="1:10" s="29" customFormat="1">
      <c r="A129" s="360"/>
      <c r="B129" s="360"/>
      <c r="C129" s="360"/>
      <c r="D129" s="361"/>
      <c r="E129" s="61"/>
      <c r="F129" s="61"/>
      <c r="G129" s="61"/>
      <c r="H129" s="61"/>
      <c r="I129" s="61"/>
      <c r="J129" s="39"/>
    </row>
    <row r="130" spans="1:10" s="29" customFormat="1">
      <c r="A130" s="774" t="s">
        <v>276</v>
      </c>
      <c r="B130" s="775"/>
      <c r="C130" s="775"/>
      <c r="D130" s="775"/>
      <c r="E130" s="775"/>
      <c r="F130" s="775"/>
      <c r="G130" s="775"/>
      <c r="H130" s="775"/>
      <c r="I130" s="776"/>
      <c r="J130" s="39"/>
    </row>
    <row r="131" spans="1:10" s="29" customFormat="1" ht="45">
      <c r="A131" s="229" t="s">
        <v>727</v>
      </c>
      <c r="B131" s="228" t="s">
        <v>749</v>
      </c>
      <c r="C131" s="226" t="s">
        <v>744</v>
      </c>
      <c r="D131" s="228" t="s">
        <v>757</v>
      </c>
      <c r="E131" s="228" t="s">
        <v>742</v>
      </c>
      <c r="F131" s="226"/>
      <c r="G131" s="226"/>
      <c r="H131" s="336"/>
      <c r="I131" s="371"/>
      <c r="J131" s="39"/>
    </row>
    <row r="132" spans="1:10" s="29" customFormat="1">
      <c r="A132" s="284" t="s">
        <v>277</v>
      </c>
      <c r="B132" s="311">
        <v>6.15</v>
      </c>
      <c r="C132" s="311">
        <v>3.75</v>
      </c>
      <c r="D132" s="311">
        <v>8.6999999999999993</v>
      </c>
      <c r="E132" s="311">
        <f>(B132*C132)-D132</f>
        <v>14.36</v>
      </c>
      <c r="F132" s="372"/>
      <c r="G132" s="372"/>
      <c r="H132" s="330"/>
      <c r="I132" s="313"/>
      <c r="J132" s="39"/>
    </row>
    <row r="133" spans="1:10" s="29" customFormat="1">
      <c r="A133" s="286" t="s">
        <v>388</v>
      </c>
      <c r="B133" s="314">
        <v>15.15</v>
      </c>
      <c r="C133" s="314">
        <v>3.55</v>
      </c>
      <c r="D133" s="314">
        <v>0</v>
      </c>
      <c r="E133" s="314">
        <f t="shared" ref="E133:E140" si="4">(B133*C133)-D133</f>
        <v>53.78</v>
      </c>
      <c r="F133" s="373"/>
      <c r="G133" s="373"/>
      <c r="H133" s="347"/>
      <c r="I133" s="316"/>
      <c r="J133" s="39"/>
    </row>
    <row r="134" spans="1:10" s="29" customFormat="1">
      <c r="A134" s="286" t="s">
        <v>389</v>
      </c>
      <c r="B134" s="314">
        <v>15.15</v>
      </c>
      <c r="C134" s="314">
        <v>3.55</v>
      </c>
      <c r="D134" s="314">
        <v>2.37</v>
      </c>
      <c r="E134" s="314">
        <f t="shared" si="4"/>
        <v>51.41</v>
      </c>
      <c r="F134" s="373"/>
      <c r="G134" s="373"/>
      <c r="H134" s="347"/>
      <c r="I134" s="316"/>
      <c r="J134" s="39"/>
    </row>
    <row r="135" spans="1:10" s="29" customFormat="1">
      <c r="A135" s="286" t="s">
        <v>278</v>
      </c>
      <c r="B135" s="314">
        <v>6.15</v>
      </c>
      <c r="C135" s="314">
        <v>3.55</v>
      </c>
      <c r="D135" s="314">
        <v>1.8</v>
      </c>
      <c r="E135" s="314">
        <f t="shared" si="4"/>
        <v>20.03</v>
      </c>
      <c r="F135" s="373"/>
      <c r="G135" s="373"/>
      <c r="H135" s="347"/>
      <c r="I135" s="316"/>
      <c r="J135" s="39"/>
    </row>
    <row r="136" spans="1:10" s="29" customFormat="1">
      <c r="A136" s="288" t="s">
        <v>546</v>
      </c>
      <c r="B136" s="373">
        <v>37.5</v>
      </c>
      <c r="C136" s="314">
        <v>1.1000000000000001</v>
      </c>
      <c r="D136" s="314">
        <v>0</v>
      </c>
      <c r="E136" s="314">
        <f t="shared" si="4"/>
        <v>41.25</v>
      </c>
      <c r="F136" s="373"/>
      <c r="G136" s="373"/>
      <c r="H136" s="347"/>
      <c r="I136" s="316"/>
      <c r="J136" s="39"/>
    </row>
    <row r="137" spans="1:10" s="29" customFormat="1">
      <c r="A137" s="288" t="s">
        <v>782</v>
      </c>
      <c r="B137" s="373">
        <v>20.2</v>
      </c>
      <c r="C137" s="314">
        <v>2.5</v>
      </c>
      <c r="D137" s="314">
        <v>0</v>
      </c>
      <c r="E137" s="314">
        <f t="shared" si="4"/>
        <v>50.5</v>
      </c>
      <c r="F137" s="373"/>
      <c r="G137" s="373"/>
      <c r="H137" s="347"/>
      <c r="I137" s="316"/>
      <c r="J137" s="39"/>
    </row>
    <row r="138" spans="1:10" s="61" customFormat="1">
      <c r="A138" s="288" t="s">
        <v>783</v>
      </c>
      <c r="B138" s="373">
        <v>14.1</v>
      </c>
      <c r="C138" s="314">
        <v>1.1000000000000001</v>
      </c>
      <c r="D138" s="314">
        <v>0</v>
      </c>
      <c r="E138" s="314">
        <f t="shared" si="4"/>
        <v>15.51</v>
      </c>
      <c r="F138" s="373"/>
      <c r="G138" s="373"/>
      <c r="H138" s="347"/>
      <c r="I138" s="316"/>
    </row>
    <row r="139" spans="1:10" s="231" customFormat="1">
      <c r="A139" s="288" t="s">
        <v>784</v>
      </c>
      <c r="B139" s="373">
        <v>55</v>
      </c>
      <c r="C139" s="314">
        <v>1.5</v>
      </c>
      <c r="D139" s="314">
        <v>0</v>
      </c>
      <c r="E139" s="314">
        <f t="shared" si="4"/>
        <v>82.5</v>
      </c>
      <c r="F139" s="373"/>
      <c r="G139" s="373"/>
      <c r="H139" s="347"/>
      <c r="I139" s="316"/>
      <c r="J139" s="359"/>
    </row>
    <row r="140" spans="1:10" s="231" customFormat="1">
      <c r="A140" s="290" t="s">
        <v>390</v>
      </c>
      <c r="B140" s="374">
        <v>6.76</v>
      </c>
      <c r="C140" s="318">
        <v>1</v>
      </c>
      <c r="D140" s="318">
        <v>0</v>
      </c>
      <c r="E140" s="318">
        <f t="shared" si="4"/>
        <v>6.76</v>
      </c>
      <c r="F140" s="374"/>
      <c r="G140" s="374"/>
      <c r="H140" s="332"/>
      <c r="I140" s="320"/>
      <c r="J140" s="359"/>
    </row>
    <row r="141" spans="1:10" s="231" customFormat="1">
      <c r="A141" s="848" t="s">
        <v>756</v>
      </c>
      <c r="B141" s="849"/>
      <c r="C141" s="849"/>
      <c r="D141" s="849"/>
      <c r="E141" s="375">
        <f>SUM(E132:E140)</f>
        <v>336.1</v>
      </c>
      <c r="F141" s="376"/>
      <c r="G141" s="377"/>
      <c r="H141" s="378"/>
      <c r="I141" s="379"/>
      <c r="J141" s="359"/>
    </row>
    <row r="142" spans="1:10" s="231" customFormat="1">
      <c r="A142" s="864" t="s">
        <v>758</v>
      </c>
      <c r="B142" s="865"/>
      <c r="C142" s="865"/>
      <c r="D142" s="865"/>
      <c r="E142" s="380">
        <f>E141</f>
        <v>336.1</v>
      </c>
      <c r="F142" s="381"/>
      <c r="G142" s="382"/>
      <c r="H142" s="383"/>
      <c r="I142" s="384"/>
      <c r="J142" s="359"/>
    </row>
    <row r="143" spans="1:10" s="29" customFormat="1">
      <c r="A143" s="230"/>
      <c r="B143" s="230"/>
      <c r="C143" s="230"/>
      <c r="D143" s="230"/>
      <c r="E143" s="10"/>
      <c r="F143" s="386"/>
      <c r="G143" s="386"/>
      <c r="H143" s="278"/>
      <c r="I143" s="278"/>
      <c r="J143" s="39"/>
    </row>
    <row r="144" spans="1:10" s="392" customFormat="1">
      <c r="A144" s="774" t="s">
        <v>286</v>
      </c>
      <c r="B144" s="775"/>
      <c r="C144" s="775"/>
      <c r="D144" s="775"/>
      <c r="E144" s="775"/>
      <c r="F144" s="775"/>
      <c r="G144" s="775"/>
      <c r="H144" s="775"/>
      <c r="I144" s="776"/>
      <c r="J144" s="57"/>
    </row>
    <row r="145" spans="1:10" s="29" customFormat="1">
      <c r="A145" s="858" t="s">
        <v>272</v>
      </c>
      <c r="B145" s="859"/>
      <c r="C145" s="859"/>
      <c r="D145" s="362">
        <f>$E$142</f>
        <v>336.1</v>
      </c>
      <c r="E145" s="363"/>
      <c r="F145" s="363"/>
      <c r="G145" s="363"/>
      <c r="H145" s="363"/>
      <c r="I145" s="364"/>
      <c r="J145" s="39"/>
    </row>
    <row r="146" spans="1:10" s="29" customFormat="1">
      <c r="A146" s="846" t="s">
        <v>274</v>
      </c>
      <c r="B146" s="847"/>
      <c r="C146" s="847"/>
      <c r="D146" s="368">
        <f>D145</f>
        <v>336.1</v>
      </c>
      <c r="E146" s="369"/>
      <c r="F146" s="369"/>
      <c r="G146" s="369"/>
      <c r="H146" s="369"/>
      <c r="I146" s="370"/>
      <c r="J146" s="39"/>
    </row>
    <row r="147" spans="1:10" s="29" customFormat="1">
      <c r="A147" s="387"/>
      <c r="B147" s="388"/>
      <c r="C147" s="388"/>
      <c r="D147" s="389"/>
      <c r="E147" s="390"/>
      <c r="F147" s="390"/>
      <c r="G147" s="390"/>
      <c r="H147" s="391"/>
      <c r="I147" s="391"/>
      <c r="J147" s="39"/>
    </row>
    <row r="148" spans="1:10" s="29" customFormat="1">
      <c r="A148" s="774" t="s">
        <v>397</v>
      </c>
      <c r="B148" s="775"/>
      <c r="C148" s="775"/>
      <c r="D148" s="775"/>
      <c r="E148" s="775"/>
      <c r="F148" s="775"/>
      <c r="G148" s="775"/>
      <c r="H148" s="775"/>
      <c r="I148" s="776"/>
      <c r="J148" s="39"/>
    </row>
    <row r="149" spans="1:10" s="29" customFormat="1">
      <c r="A149" s="229" t="s">
        <v>727</v>
      </c>
      <c r="B149" s="226" t="s">
        <v>759</v>
      </c>
      <c r="C149" s="226" t="s">
        <v>760</v>
      </c>
      <c r="D149" s="226" t="s">
        <v>761</v>
      </c>
      <c r="E149" s="226" t="s">
        <v>762</v>
      </c>
      <c r="F149" s="226"/>
      <c r="G149" s="706" t="s">
        <v>725</v>
      </c>
      <c r="H149" s="706"/>
      <c r="I149" s="707"/>
      <c r="J149" s="39"/>
    </row>
    <row r="150" spans="1:10" s="29" customFormat="1">
      <c r="A150" s="284" t="s">
        <v>533</v>
      </c>
      <c r="B150" s="311">
        <v>6.11</v>
      </c>
      <c r="C150" s="311">
        <v>6.11</v>
      </c>
      <c r="D150" s="507">
        <f>C96+D96</f>
        <v>4.05</v>
      </c>
      <c r="E150" s="507">
        <v>0.96</v>
      </c>
      <c r="F150" s="311"/>
      <c r="G150" s="790" t="s">
        <v>897</v>
      </c>
      <c r="H150" s="791"/>
      <c r="I150" s="792"/>
      <c r="J150" s="39"/>
    </row>
    <row r="151" spans="1:10" s="29" customFormat="1">
      <c r="A151" s="286" t="s">
        <v>781</v>
      </c>
      <c r="B151" s="314">
        <v>3.13</v>
      </c>
      <c r="C151" s="314">
        <v>3.13</v>
      </c>
      <c r="D151" s="507">
        <v>0</v>
      </c>
      <c r="E151" s="507">
        <v>0.96</v>
      </c>
      <c r="F151" s="314"/>
      <c r="G151" s="793"/>
      <c r="H151" s="794"/>
      <c r="I151" s="795"/>
      <c r="J151" s="39"/>
    </row>
    <row r="152" spans="1:10" s="29" customFormat="1">
      <c r="A152" s="288" t="s">
        <v>534</v>
      </c>
      <c r="B152" s="314">
        <v>4.75</v>
      </c>
      <c r="C152" s="314">
        <v>4.75</v>
      </c>
      <c r="D152" s="507">
        <v>0</v>
      </c>
      <c r="E152" s="507">
        <v>0.96</v>
      </c>
      <c r="F152" s="314"/>
      <c r="G152" s="793"/>
      <c r="H152" s="794"/>
      <c r="I152" s="795"/>
      <c r="J152" s="39"/>
    </row>
    <row r="153" spans="1:10" s="29" customFormat="1">
      <c r="A153" s="288" t="s">
        <v>535</v>
      </c>
      <c r="B153" s="314">
        <v>7.2</v>
      </c>
      <c r="C153" s="314">
        <v>7.2</v>
      </c>
      <c r="D153" s="507">
        <f>F99</f>
        <v>10.8</v>
      </c>
      <c r="E153" s="507">
        <v>0.96</v>
      </c>
      <c r="F153" s="314"/>
      <c r="G153" s="793"/>
      <c r="H153" s="794"/>
      <c r="I153" s="795"/>
      <c r="J153" s="39"/>
    </row>
    <row r="154" spans="1:10" s="61" customFormat="1">
      <c r="A154" s="288" t="s">
        <v>536</v>
      </c>
      <c r="B154" s="314">
        <v>42.71</v>
      </c>
      <c r="C154" s="314">
        <v>42.71</v>
      </c>
      <c r="D154" s="314">
        <f>F120</f>
        <v>26.3</v>
      </c>
      <c r="E154" s="314">
        <v>3.06</v>
      </c>
      <c r="F154" s="314"/>
      <c r="G154" s="793"/>
      <c r="H154" s="794"/>
      <c r="I154" s="795"/>
    </row>
    <row r="155" spans="1:10" s="29" customFormat="1">
      <c r="A155" s="288" t="s">
        <v>547</v>
      </c>
      <c r="B155" s="314">
        <v>4.13</v>
      </c>
      <c r="C155" s="314">
        <v>4.13</v>
      </c>
      <c r="D155" s="314">
        <f>F102</f>
        <v>4.4000000000000004</v>
      </c>
      <c r="E155" s="314">
        <v>0</v>
      </c>
      <c r="F155" s="314"/>
      <c r="G155" s="793"/>
      <c r="H155" s="794"/>
      <c r="I155" s="795"/>
      <c r="J155" s="39"/>
    </row>
    <row r="156" spans="1:10" s="407" customFormat="1">
      <c r="A156" s="290" t="s">
        <v>548</v>
      </c>
      <c r="B156" s="318">
        <v>4.79</v>
      </c>
      <c r="C156" s="318">
        <v>4.79</v>
      </c>
      <c r="D156" s="318">
        <f>F101</f>
        <v>11.4</v>
      </c>
      <c r="E156" s="318">
        <v>0</v>
      </c>
      <c r="F156" s="318"/>
      <c r="G156" s="796"/>
      <c r="H156" s="797"/>
      <c r="I156" s="798"/>
      <c r="J156" s="127"/>
    </row>
    <row r="157" spans="1:10" s="407" customFormat="1">
      <c r="A157" s="393" t="s">
        <v>262</v>
      </c>
      <c r="B157" s="394">
        <f>SUM(B150:B156)</f>
        <v>72.819999999999993</v>
      </c>
      <c r="C157" s="394">
        <f>SUM(C150:C156)</f>
        <v>72.819999999999993</v>
      </c>
      <c r="D157" s="394">
        <f>SUM(D150:D154)</f>
        <v>41.15</v>
      </c>
      <c r="E157" s="394">
        <f>SUM(E150:E156)</f>
        <v>6.9</v>
      </c>
      <c r="F157" s="395"/>
      <c r="G157" s="395"/>
      <c r="H157" s="396"/>
      <c r="I157" s="397"/>
      <c r="J157" s="127"/>
    </row>
    <row r="158" spans="1:10" s="29" customFormat="1">
      <c r="A158" s="398" t="s">
        <v>280</v>
      </c>
      <c r="B158" s="399">
        <f>B157</f>
        <v>72.819999999999993</v>
      </c>
      <c r="C158" s="399">
        <f>C157</f>
        <v>72.819999999999993</v>
      </c>
      <c r="D158" s="399">
        <f>D157</f>
        <v>41.15</v>
      </c>
      <c r="E158" s="399">
        <f>E157</f>
        <v>6.9</v>
      </c>
      <c r="F158" s="400"/>
      <c r="G158" s="400"/>
      <c r="H158" s="401"/>
      <c r="I158" s="402"/>
      <c r="J158" s="39"/>
    </row>
    <row r="159" spans="1:10" s="29" customFormat="1">
      <c r="A159" s="403"/>
      <c r="B159" s="404"/>
      <c r="C159" s="404"/>
      <c r="D159" s="404"/>
      <c r="E159" s="404"/>
      <c r="F159" s="386"/>
      <c r="G159" s="386"/>
      <c r="H159" s="278"/>
      <c r="I159" s="278"/>
      <c r="J159" s="39"/>
    </row>
    <row r="160" spans="1:10" s="29" customFormat="1">
      <c r="A160" s="774" t="s">
        <v>279</v>
      </c>
      <c r="B160" s="775"/>
      <c r="C160" s="775"/>
      <c r="D160" s="775"/>
      <c r="E160" s="775"/>
      <c r="F160" s="775"/>
      <c r="G160" s="775"/>
      <c r="H160" s="775"/>
      <c r="I160" s="776"/>
      <c r="J160" s="39"/>
    </row>
    <row r="161" spans="1:10" s="61" customFormat="1">
      <c r="A161" s="866" t="s">
        <v>746</v>
      </c>
      <c r="B161" s="806" t="s">
        <v>738</v>
      </c>
      <c r="C161" s="806"/>
      <c r="D161" s="806" t="s">
        <v>138</v>
      </c>
      <c r="E161" s="806" t="s">
        <v>749</v>
      </c>
      <c r="F161" s="405"/>
      <c r="G161" s="405"/>
      <c r="H161" s="405"/>
      <c r="I161" s="406"/>
    </row>
    <row r="162" spans="1:10" s="29" customFormat="1">
      <c r="A162" s="867"/>
      <c r="B162" s="298" t="s">
        <v>743</v>
      </c>
      <c r="C162" s="298" t="s">
        <v>744</v>
      </c>
      <c r="D162" s="807"/>
      <c r="E162" s="807"/>
      <c r="F162" s="408"/>
      <c r="G162" s="408"/>
      <c r="H162" s="408"/>
      <c r="I162" s="409"/>
      <c r="J162" s="39"/>
    </row>
    <row r="163" spans="1:10" s="407" customFormat="1">
      <c r="A163" s="410" t="s">
        <v>259</v>
      </c>
      <c r="B163" s="281">
        <v>1.5</v>
      </c>
      <c r="C163" s="281">
        <v>1.2</v>
      </c>
      <c r="D163" s="281">
        <v>1</v>
      </c>
      <c r="E163" s="411">
        <f>(B163+0.04)*D163</f>
        <v>1.54</v>
      </c>
      <c r="F163" s="412"/>
      <c r="G163" s="412"/>
      <c r="H163" s="412"/>
      <c r="I163" s="331"/>
      <c r="J163" s="127"/>
    </row>
    <row r="164" spans="1:10" s="407" customFormat="1">
      <c r="A164" s="205" t="s">
        <v>260</v>
      </c>
      <c r="B164" s="282">
        <v>0.6</v>
      </c>
      <c r="C164" s="282">
        <v>0.4</v>
      </c>
      <c r="D164" s="282">
        <v>2</v>
      </c>
      <c r="E164" s="413">
        <f>(B164+0.04)*D164</f>
        <v>1.28</v>
      </c>
      <c r="F164" s="414"/>
      <c r="G164" s="414"/>
      <c r="H164" s="414"/>
      <c r="I164" s="333"/>
      <c r="J164" s="127"/>
    </row>
    <row r="165" spans="1:10" s="29" customFormat="1">
      <c r="A165" s="415"/>
      <c r="B165" s="416"/>
      <c r="C165" s="416"/>
      <c r="D165" s="294" t="s">
        <v>262</v>
      </c>
      <c r="E165" s="337">
        <f>SUM(E163:E164)</f>
        <v>2.82</v>
      </c>
      <c r="F165" s="416"/>
      <c r="G165" s="416"/>
      <c r="H165" s="416"/>
      <c r="I165" s="338"/>
      <c r="J165" s="39"/>
    </row>
    <row r="166" spans="1:10" s="29" customFormat="1">
      <c r="A166" s="278"/>
      <c r="B166" s="278"/>
      <c r="C166" s="278"/>
      <c r="D166" s="230"/>
      <c r="E166" s="10"/>
      <c r="F166" s="278"/>
      <c r="G166" s="278"/>
      <c r="H166" s="278"/>
      <c r="I166" s="278"/>
      <c r="J166" s="39"/>
    </row>
    <row r="167" spans="1:10" s="29" customFormat="1">
      <c r="A167" s="774" t="s">
        <v>407</v>
      </c>
      <c r="B167" s="775"/>
      <c r="C167" s="775"/>
      <c r="D167" s="775"/>
      <c r="E167" s="775"/>
      <c r="F167" s="775"/>
      <c r="G167" s="775"/>
      <c r="H167" s="775"/>
      <c r="I167" s="776"/>
      <c r="J167" s="39"/>
    </row>
    <row r="168" spans="1:10" s="29" customFormat="1">
      <c r="A168" s="808" t="s">
        <v>763</v>
      </c>
      <c r="B168" s="810" t="s">
        <v>738</v>
      </c>
      <c r="C168" s="810"/>
      <c r="D168" s="810" t="s">
        <v>138</v>
      </c>
      <c r="E168" s="810" t="s">
        <v>735</v>
      </c>
      <c r="F168" s="355"/>
      <c r="G168" s="355"/>
      <c r="H168" s="355"/>
      <c r="I168" s="328"/>
      <c r="J168" s="39"/>
    </row>
    <row r="169" spans="1:10" s="39" customFormat="1">
      <c r="A169" s="809"/>
      <c r="B169" s="297" t="s">
        <v>743</v>
      </c>
      <c r="C169" s="297" t="s">
        <v>744</v>
      </c>
      <c r="D169" s="856"/>
      <c r="E169" s="856"/>
      <c r="F169" s="385"/>
      <c r="G169" s="385"/>
      <c r="H169" s="385"/>
      <c r="I169" s="329"/>
    </row>
    <row r="170" spans="1:10" s="29" customFormat="1">
      <c r="A170" s="410" t="s">
        <v>247</v>
      </c>
      <c r="B170" s="281">
        <v>30</v>
      </c>
      <c r="C170" s="281">
        <v>2.9</v>
      </c>
      <c r="D170" s="281">
        <v>1</v>
      </c>
      <c r="E170" s="411">
        <f>(B170+0.04)*D170</f>
        <v>30.04</v>
      </c>
      <c r="F170" s="412"/>
      <c r="G170" s="412"/>
      <c r="H170" s="412"/>
      <c r="I170" s="331"/>
      <c r="J170" s="39"/>
    </row>
    <row r="171" spans="1:10" s="29" customFormat="1">
      <c r="A171" s="417" t="s">
        <v>259</v>
      </c>
      <c r="B171" s="418">
        <v>0.6</v>
      </c>
      <c r="C171" s="418">
        <v>0.4</v>
      </c>
      <c r="D171" s="418">
        <v>2</v>
      </c>
      <c r="E171" s="419">
        <f>(B171+0.04)*D171</f>
        <v>1.28</v>
      </c>
      <c r="F171" s="420"/>
      <c r="G171" s="420"/>
      <c r="H171" s="420"/>
      <c r="I171" s="421"/>
      <c r="J171" s="39"/>
    </row>
    <row r="172" spans="1:10" s="29" customFormat="1">
      <c r="A172" s="205" t="s">
        <v>260</v>
      </c>
      <c r="B172" s="282">
        <v>1.5</v>
      </c>
      <c r="C172" s="282">
        <v>1.1000000000000001</v>
      </c>
      <c r="D172" s="282">
        <v>1</v>
      </c>
      <c r="E172" s="413">
        <f>(B172+0.04)*D172</f>
        <v>1.54</v>
      </c>
      <c r="F172" s="414"/>
      <c r="G172" s="414"/>
      <c r="H172" s="414"/>
      <c r="I172" s="333"/>
      <c r="J172" s="39"/>
    </row>
    <row r="173" spans="1:10" s="29" customFormat="1">
      <c r="A173" s="415"/>
      <c r="B173" s="416"/>
      <c r="C173" s="416"/>
      <c r="D173" s="294" t="s">
        <v>262</v>
      </c>
      <c r="E173" s="337">
        <f>SUM(E170:E172)*2</f>
        <v>65.72</v>
      </c>
      <c r="F173" s="416"/>
      <c r="G173" s="416"/>
      <c r="H173" s="416"/>
      <c r="I173" s="338"/>
      <c r="J173" s="39"/>
    </row>
    <row r="174" spans="1:10" s="29" customFormat="1">
      <c r="A174" s="422"/>
      <c r="B174" s="422"/>
      <c r="C174" s="422"/>
      <c r="D174" s="423"/>
      <c r="E174" s="424"/>
      <c r="F174" s="425"/>
      <c r="G174" s="425"/>
      <c r="H174" s="425"/>
      <c r="I174" s="425"/>
      <c r="J174" s="39"/>
    </row>
    <row r="175" spans="1:10" s="29" customFormat="1">
      <c r="A175" s="774" t="s">
        <v>764</v>
      </c>
      <c r="B175" s="775"/>
      <c r="C175" s="775"/>
      <c r="D175" s="775"/>
      <c r="E175" s="775"/>
      <c r="F175" s="775"/>
      <c r="G175" s="775"/>
      <c r="H175" s="775"/>
      <c r="I175" s="776"/>
      <c r="J175" s="39"/>
    </row>
    <row r="176" spans="1:10" s="29" customFormat="1">
      <c r="A176" s="229" t="s">
        <v>765</v>
      </c>
      <c r="B176" s="226" t="s">
        <v>532</v>
      </c>
      <c r="C176" s="226" t="s">
        <v>766</v>
      </c>
      <c r="D176" s="226" t="s">
        <v>735</v>
      </c>
      <c r="E176" s="416"/>
      <c r="F176" s="416"/>
      <c r="G176" s="416"/>
      <c r="H176" s="416"/>
      <c r="I176" s="338"/>
      <c r="J176" s="39"/>
    </row>
    <row r="177" spans="1:10" s="29" customFormat="1">
      <c r="A177" s="426" t="s">
        <v>247</v>
      </c>
      <c r="B177" s="427">
        <v>95</v>
      </c>
      <c r="C177" s="427">
        <v>110</v>
      </c>
      <c r="D177" s="281">
        <f t="shared" ref="D177:D193" si="5">(B177*C177)/10000</f>
        <v>1.05</v>
      </c>
      <c r="E177" s="412"/>
      <c r="F177" s="412"/>
      <c r="G177" s="412"/>
      <c r="H177" s="412"/>
      <c r="I177" s="331"/>
      <c r="J177" s="39"/>
    </row>
    <row r="178" spans="1:10" s="29" customFormat="1">
      <c r="A178" s="428" t="s">
        <v>248</v>
      </c>
      <c r="B178" s="429">
        <v>85</v>
      </c>
      <c r="C178" s="429">
        <v>100</v>
      </c>
      <c r="D178" s="418">
        <f t="shared" si="5"/>
        <v>0.85</v>
      </c>
      <c r="E178" s="420"/>
      <c r="F178" s="420"/>
      <c r="G178" s="420"/>
      <c r="H178" s="420"/>
      <c r="I178" s="421"/>
      <c r="J178" s="39"/>
    </row>
    <row r="179" spans="1:10" s="29" customFormat="1">
      <c r="A179" s="428" t="s">
        <v>249</v>
      </c>
      <c r="B179" s="429">
        <v>105</v>
      </c>
      <c r="C179" s="429">
        <v>120</v>
      </c>
      <c r="D179" s="418">
        <f t="shared" si="5"/>
        <v>1.26</v>
      </c>
      <c r="E179" s="420"/>
      <c r="F179" s="420"/>
      <c r="G179" s="420"/>
      <c r="H179" s="420"/>
      <c r="I179" s="421"/>
      <c r="J179" s="39"/>
    </row>
    <row r="180" spans="1:10" s="29" customFormat="1">
      <c r="A180" s="428" t="s">
        <v>250</v>
      </c>
      <c r="B180" s="429">
        <v>120</v>
      </c>
      <c r="C180" s="429">
        <v>135</v>
      </c>
      <c r="D180" s="418">
        <f t="shared" si="5"/>
        <v>1.62</v>
      </c>
      <c r="E180" s="420"/>
      <c r="F180" s="420"/>
      <c r="G180" s="420"/>
      <c r="H180" s="420"/>
      <c r="I180" s="421"/>
      <c r="J180" s="39"/>
    </row>
    <row r="181" spans="1:10" s="29" customFormat="1">
      <c r="A181" s="428" t="s">
        <v>251</v>
      </c>
      <c r="B181" s="429">
        <v>120</v>
      </c>
      <c r="C181" s="429">
        <f>B181</f>
        <v>120</v>
      </c>
      <c r="D181" s="418">
        <f t="shared" si="5"/>
        <v>1.44</v>
      </c>
      <c r="E181" s="420"/>
      <c r="F181" s="420"/>
      <c r="G181" s="420"/>
      <c r="H181" s="420"/>
      <c r="I181" s="421"/>
      <c r="J181" s="39"/>
    </row>
    <row r="182" spans="1:10" s="29" customFormat="1">
      <c r="A182" s="428" t="s">
        <v>252</v>
      </c>
      <c r="B182" s="429">
        <v>115</v>
      </c>
      <c r="C182" s="429">
        <v>140</v>
      </c>
      <c r="D182" s="418">
        <f t="shared" si="5"/>
        <v>1.61</v>
      </c>
      <c r="E182" s="420"/>
      <c r="F182" s="420"/>
      <c r="G182" s="420"/>
      <c r="H182" s="420"/>
      <c r="I182" s="421"/>
      <c r="J182" s="39"/>
    </row>
    <row r="183" spans="1:10" s="29" customFormat="1">
      <c r="A183" s="428" t="s">
        <v>253</v>
      </c>
      <c r="B183" s="429">
        <v>100</v>
      </c>
      <c r="C183" s="429">
        <v>115</v>
      </c>
      <c r="D183" s="418">
        <f t="shared" si="5"/>
        <v>1.1499999999999999</v>
      </c>
      <c r="E183" s="420"/>
      <c r="F183" s="420"/>
      <c r="G183" s="420"/>
      <c r="H183" s="420"/>
      <c r="I183" s="421"/>
      <c r="J183" s="39"/>
    </row>
    <row r="184" spans="1:10" s="29" customFormat="1">
      <c r="A184" s="428" t="s">
        <v>254</v>
      </c>
      <c r="B184" s="429">
        <v>115</v>
      </c>
      <c r="C184" s="429">
        <v>125</v>
      </c>
      <c r="D184" s="418">
        <f t="shared" si="5"/>
        <v>1.44</v>
      </c>
      <c r="E184" s="420"/>
      <c r="F184" s="420"/>
      <c r="G184" s="420"/>
      <c r="H184" s="420"/>
      <c r="I184" s="421"/>
      <c r="J184" s="39"/>
    </row>
    <row r="185" spans="1:10" s="29" customFormat="1">
      <c r="A185" s="428" t="s">
        <v>255</v>
      </c>
      <c r="B185" s="429">
        <v>115</v>
      </c>
      <c r="C185" s="429">
        <v>125</v>
      </c>
      <c r="D185" s="418">
        <f t="shared" si="5"/>
        <v>1.44</v>
      </c>
      <c r="E185" s="420"/>
      <c r="F185" s="420"/>
      <c r="G185" s="420"/>
      <c r="H185" s="420"/>
      <c r="I185" s="421"/>
      <c r="J185" s="39"/>
    </row>
    <row r="186" spans="1:10" s="29" customFormat="1">
      <c r="A186" s="428" t="s">
        <v>256</v>
      </c>
      <c r="B186" s="429">
        <v>115</v>
      </c>
      <c r="C186" s="429">
        <v>130</v>
      </c>
      <c r="D186" s="418">
        <f t="shared" si="5"/>
        <v>1.5</v>
      </c>
      <c r="E186" s="420"/>
      <c r="F186" s="420"/>
      <c r="G186" s="420"/>
      <c r="H186" s="420"/>
      <c r="I186" s="421"/>
      <c r="J186" s="39"/>
    </row>
    <row r="187" spans="1:10" s="29" customFormat="1">
      <c r="A187" s="428" t="s">
        <v>519</v>
      </c>
      <c r="B187" s="429">
        <v>120</v>
      </c>
      <c r="C187" s="429">
        <v>140</v>
      </c>
      <c r="D187" s="418">
        <f t="shared" si="5"/>
        <v>1.68</v>
      </c>
      <c r="E187" s="420"/>
      <c r="F187" s="420"/>
      <c r="G187" s="420"/>
      <c r="H187" s="420"/>
      <c r="I187" s="421"/>
      <c r="J187" s="39"/>
    </row>
    <row r="188" spans="1:10" s="29" customFormat="1">
      <c r="A188" s="428" t="s">
        <v>520</v>
      </c>
      <c r="B188" s="429">
        <v>130</v>
      </c>
      <c r="C188" s="429">
        <v>145</v>
      </c>
      <c r="D188" s="418">
        <f t="shared" si="5"/>
        <v>1.89</v>
      </c>
      <c r="E188" s="420"/>
      <c r="F188" s="420"/>
      <c r="G188" s="420"/>
      <c r="H188" s="420"/>
      <c r="I188" s="421"/>
      <c r="J188" s="39"/>
    </row>
    <row r="189" spans="1:10" s="29" customFormat="1">
      <c r="A189" s="428" t="s">
        <v>521</v>
      </c>
      <c r="B189" s="429">
        <v>140</v>
      </c>
      <c r="C189" s="429">
        <v>160</v>
      </c>
      <c r="D189" s="418">
        <f t="shared" si="5"/>
        <v>2.2400000000000002</v>
      </c>
      <c r="E189" s="420"/>
      <c r="F189" s="420"/>
      <c r="G189" s="420"/>
      <c r="H189" s="420"/>
      <c r="I189" s="421"/>
      <c r="J189" s="39"/>
    </row>
    <row r="190" spans="1:10" s="29" customFormat="1">
      <c r="A190" s="428" t="s">
        <v>522</v>
      </c>
      <c r="B190" s="429">
        <v>140</v>
      </c>
      <c r="C190" s="429">
        <v>160</v>
      </c>
      <c r="D190" s="418">
        <f t="shared" si="5"/>
        <v>2.2400000000000002</v>
      </c>
      <c r="E190" s="420"/>
      <c r="F190" s="420"/>
      <c r="G190" s="420"/>
      <c r="H190" s="420"/>
      <c r="I190" s="421"/>
      <c r="J190" s="39"/>
    </row>
    <row r="191" spans="1:10" s="29" customFormat="1">
      <c r="A191" s="428" t="s">
        <v>523</v>
      </c>
      <c r="B191" s="429">
        <v>110</v>
      </c>
      <c r="C191" s="429">
        <v>120</v>
      </c>
      <c r="D191" s="418">
        <f t="shared" si="5"/>
        <v>1.32</v>
      </c>
      <c r="E191" s="420"/>
      <c r="F191" s="420"/>
      <c r="G191" s="420"/>
      <c r="H191" s="420"/>
      <c r="I191" s="421"/>
      <c r="J191" s="39"/>
    </row>
    <row r="192" spans="1:10">
      <c r="A192" s="428" t="s">
        <v>524</v>
      </c>
      <c r="B192" s="429">
        <v>135</v>
      </c>
      <c r="C192" s="429">
        <v>150</v>
      </c>
      <c r="D192" s="418">
        <f t="shared" si="5"/>
        <v>2.0299999999999998</v>
      </c>
      <c r="E192" s="420"/>
      <c r="F192" s="420"/>
      <c r="G192" s="420"/>
      <c r="H192" s="420"/>
      <c r="I192" s="421"/>
    </row>
    <row r="193" spans="1:10" s="29" customFormat="1">
      <c r="A193" s="430" t="s">
        <v>525</v>
      </c>
      <c r="B193" s="431">
        <v>120</v>
      </c>
      <c r="C193" s="431">
        <v>135</v>
      </c>
      <c r="D193" s="282">
        <f t="shared" si="5"/>
        <v>1.62</v>
      </c>
      <c r="E193" s="414"/>
      <c r="F193" s="414"/>
      <c r="G193" s="414"/>
      <c r="H193" s="414"/>
      <c r="I193" s="333"/>
      <c r="J193" s="39"/>
    </row>
    <row r="194" spans="1:10" s="29" customFormat="1">
      <c r="A194" s="811" t="s">
        <v>767</v>
      </c>
      <c r="B194" s="812"/>
      <c r="C194" s="812"/>
      <c r="D194" s="378">
        <f>SUM(D177:D193)</f>
        <v>26.38</v>
      </c>
      <c r="E194" s="432"/>
      <c r="F194" s="432"/>
      <c r="G194" s="432"/>
      <c r="H194" s="432"/>
      <c r="I194" s="379"/>
      <c r="J194" s="39"/>
    </row>
    <row r="195" spans="1:10" s="29" customFormat="1">
      <c r="A195" s="868" t="s">
        <v>768</v>
      </c>
      <c r="B195" s="869"/>
      <c r="C195" s="869"/>
      <c r="D195" s="433">
        <v>1</v>
      </c>
      <c r="E195" s="434"/>
      <c r="F195" s="434"/>
      <c r="G195" s="434"/>
      <c r="H195" s="434"/>
      <c r="I195" s="435"/>
      <c r="J195" s="39"/>
    </row>
    <row r="196" spans="1:10" s="29" customFormat="1">
      <c r="A196" s="870" t="s">
        <v>769</v>
      </c>
      <c r="B196" s="871"/>
      <c r="C196" s="871"/>
      <c r="D196" s="383">
        <f>D194*D195*1.3</f>
        <v>34.29</v>
      </c>
      <c r="E196" s="436"/>
      <c r="F196" s="436"/>
      <c r="G196" s="436"/>
      <c r="H196" s="436"/>
      <c r="I196" s="384"/>
      <c r="J196" s="39"/>
    </row>
    <row r="197" spans="1:10" s="29" customFormat="1">
      <c r="A197" s="8"/>
      <c r="B197" s="7"/>
      <c r="C197" s="9"/>
      <c r="D197" s="9"/>
      <c r="E197" s="8"/>
      <c r="F197"/>
      <c r="G197"/>
      <c r="H197"/>
      <c r="I197"/>
      <c r="J197" s="39"/>
    </row>
    <row r="198" spans="1:10" s="29" customFormat="1">
      <c r="A198" s="823" t="s">
        <v>770</v>
      </c>
      <c r="B198" s="816"/>
      <c r="C198" s="816"/>
      <c r="D198" s="816"/>
      <c r="E198" s="816"/>
      <c r="F198" s="816"/>
      <c r="G198" s="816"/>
      <c r="H198" s="816"/>
      <c r="I198" s="817"/>
      <c r="J198" s="39"/>
    </row>
    <row r="199" spans="1:10" s="29" customFormat="1">
      <c r="A199" s="229"/>
      <c r="B199" s="226" t="s">
        <v>752</v>
      </c>
      <c r="C199" s="226" t="s">
        <v>532</v>
      </c>
      <c r="D199" s="226" t="s">
        <v>753</v>
      </c>
      <c r="E199" s="226" t="s">
        <v>531</v>
      </c>
      <c r="F199" s="226" t="s">
        <v>748</v>
      </c>
      <c r="G199" s="226"/>
      <c r="H199" s="706" t="s">
        <v>725</v>
      </c>
      <c r="I199" s="707"/>
      <c r="J199" s="39"/>
    </row>
    <row r="200" spans="1:10" s="29" customFormat="1">
      <c r="A200" s="476"/>
      <c r="B200" s="517">
        <v>7.15</v>
      </c>
      <c r="C200" s="517">
        <v>16.149999999999999</v>
      </c>
      <c r="D200" s="511">
        <v>7.15</v>
      </c>
      <c r="E200" s="347">
        <v>16.149999999999999</v>
      </c>
      <c r="F200" s="347">
        <f>E200+D200+C200+B200</f>
        <v>46.6</v>
      </c>
      <c r="G200" s="347"/>
      <c r="H200" s="781" t="s">
        <v>892</v>
      </c>
      <c r="I200" s="782"/>
      <c r="J200" s="39"/>
    </row>
    <row r="201" spans="1:10" s="29" customFormat="1">
      <c r="A201" s="428"/>
      <c r="B201" s="429"/>
      <c r="C201" s="429"/>
      <c r="D201" s="418"/>
      <c r="E201" s="420"/>
      <c r="F201" s="420"/>
      <c r="G201" s="420"/>
      <c r="H201" s="787"/>
      <c r="I201" s="788"/>
      <c r="J201" s="39"/>
    </row>
    <row r="202" spans="1:10" s="450" customFormat="1">
      <c r="A202" s="823" t="s">
        <v>773</v>
      </c>
      <c r="B202" s="816"/>
      <c r="C202" s="816"/>
      <c r="D202" s="816"/>
      <c r="E202" s="816"/>
      <c r="F202" s="816"/>
      <c r="G202" s="816"/>
      <c r="H202" s="816"/>
      <c r="I202" s="817"/>
      <c r="J202" s="449"/>
    </row>
    <row r="203" spans="1:10" s="39" customFormat="1">
      <c r="A203" s="519"/>
      <c r="B203" s="505" t="s">
        <v>838</v>
      </c>
      <c r="C203" s="505" t="s">
        <v>839</v>
      </c>
      <c r="D203" s="505" t="s">
        <v>735</v>
      </c>
      <c r="E203" s="520"/>
      <c r="F203" s="816" t="s">
        <v>725</v>
      </c>
      <c r="G203" s="816"/>
      <c r="H203" s="816"/>
      <c r="I203" s="817"/>
    </row>
    <row r="204" spans="1:10" s="29" customFormat="1">
      <c r="A204" s="512" t="s">
        <v>528</v>
      </c>
      <c r="B204" s="513">
        <v>0</v>
      </c>
      <c r="C204" s="513">
        <v>0</v>
      </c>
      <c r="D204" s="513">
        <f>C204*B204</f>
        <v>0</v>
      </c>
      <c r="E204" s="513"/>
      <c r="F204" s="781" t="s">
        <v>847</v>
      </c>
      <c r="G204" s="782"/>
      <c r="H204" s="782"/>
      <c r="I204" s="783"/>
      <c r="J204" s="39"/>
    </row>
    <row r="205" spans="1:10" s="29" customFormat="1">
      <c r="A205" s="516" t="s">
        <v>532</v>
      </c>
      <c r="B205" s="517">
        <v>10.3</v>
      </c>
      <c r="C205" s="517">
        <v>2.2000000000000002</v>
      </c>
      <c r="D205" s="517">
        <f>C205*B205</f>
        <v>22.66</v>
      </c>
      <c r="E205" s="517"/>
      <c r="F205" s="784"/>
      <c r="G205" s="785"/>
      <c r="H205" s="785"/>
      <c r="I205" s="786"/>
      <c r="J205" s="39"/>
    </row>
    <row r="206" spans="1:10" s="29" customFormat="1">
      <c r="A206" s="516" t="s">
        <v>529</v>
      </c>
      <c r="B206" s="517">
        <v>8.1999999999999993</v>
      </c>
      <c r="C206" s="517">
        <v>2.2000000000000002</v>
      </c>
      <c r="D206" s="517">
        <f>C206*B206</f>
        <v>18.04</v>
      </c>
      <c r="E206" s="517"/>
      <c r="F206" s="784"/>
      <c r="G206" s="785"/>
      <c r="H206" s="785"/>
      <c r="I206" s="786"/>
      <c r="J206" s="39"/>
    </row>
    <row r="207" spans="1:10" s="29" customFormat="1">
      <c r="A207" s="514" t="s">
        <v>531</v>
      </c>
      <c r="B207" s="515">
        <v>0</v>
      </c>
      <c r="C207" s="515">
        <v>0</v>
      </c>
      <c r="D207" s="515">
        <v>0</v>
      </c>
      <c r="E207" s="515"/>
      <c r="F207" s="787"/>
      <c r="G207" s="788"/>
      <c r="H207" s="788"/>
      <c r="I207" s="789"/>
      <c r="J207" s="39"/>
    </row>
    <row r="208" spans="1:10" s="29" customFormat="1">
      <c r="A208" s="446"/>
      <c r="B208" s="447"/>
      <c r="C208" s="459" t="s">
        <v>756</v>
      </c>
      <c r="D208" s="460">
        <f>SUM(D204:D207)</f>
        <v>40.700000000000003</v>
      </c>
      <c r="E208" s="447"/>
      <c r="F208" s="447"/>
      <c r="G208" s="447"/>
      <c r="H208" s="447"/>
      <c r="I208" s="448"/>
      <c r="J208" s="39"/>
    </row>
    <row r="209" spans="1:10" s="29" customFormat="1">
      <c r="A209" s="39"/>
      <c r="B209" s="39"/>
      <c r="C209" s="39"/>
      <c r="D209" s="39"/>
      <c r="E209" s="36"/>
      <c r="F209" s="39"/>
      <c r="G209" s="39"/>
      <c r="H209" s="39"/>
      <c r="I209" s="39"/>
      <c r="J209" s="39"/>
    </row>
    <row r="210" spans="1:10" s="29" customFormat="1">
      <c r="A210" s="774" t="s">
        <v>771</v>
      </c>
      <c r="B210" s="775"/>
      <c r="C210" s="775"/>
      <c r="D210" s="775"/>
      <c r="E210" s="775"/>
      <c r="F210" s="775"/>
      <c r="G210" s="775"/>
      <c r="H210" s="775"/>
      <c r="I210" s="776"/>
      <c r="J210" s="39"/>
    </row>
    <row r="211" spans="1:10">
      <c r="A211" s="799" t="s">
        <v>772</v>
      </c>
      <c r="B211" s="780"/>
      <c r="C211" s="334"/>
      <c r="D211" s="334" t="s">
        <v>874</v>
      </c>
      <c r="E211" s="334"/>
      <c r="F211" s="334"/>
      <c r="G211" s="334"/>
      <c r="H211" s="334"/>
      <c r="I211" s="451"/>
    </row>
    <row r="212" spans="1:10" s="29" customFormat="1">
      <c r="A212" s="800" t="s">
        <v>546</v>
      </c>
      <c r="B212" s="801"/>
      <c r="C212" s="427"/>
      <c r="D212" s="281">
        <v>7.4</v>
      </c>
      <c r="E212" s="427"/>
      <c r="F212" s="427"/>
      <c r="G212" s="427"/>
      <c r="H212" s="427"/>
      <c r="I212" s="443"/>
      <c r="J212" s="39"/>
    </row>
    <row r="213" spans="1:10" s="29" customFormat="1">
      <c r="A213" s="804" t="s">
        <v>782</v>
      </c>
      <c r="B213" s="805"/>
      <c r="C213" s="429"/>
      <c r="D213" s="418">
        <v>2.4</v>
      </c>
      <c r="E213" s="429"/>
      <c r="F213" s="429"/>
      <c r="G213" s="429"/>
      <c r="H213" s="429"/>
      <c r="I213" s="444"/>
      <c r="J213" s="39"/>
    </row>
    <row r="214" spans="1:10" s="29" customFormat="1">
      <c r="A214" s="804" t="s">
        <v>783</v>
      </c>
      <c r="B214" s="805"/>
      <c r="C214" s="429"/>
      <c r="D214" s="418">
        <v>3</v>
      </c>
      <c r="E214" s="429"/>
      <c r="F214" s="429"/>
      <c r="G214" s="429"/>
      <c r="H214" s="429"/>
      <c r="I214" s="444"/>
      <c r="J214" s="39"/>
    </row>
    <row r="215" spans="1:10" s="29" customFormat="1">
      <c r="A215" s="802" t="s">
        <v>784</v>
      </c>
      <c r="B215" s="803"/>
      <c r="C215" s="431"/>
      <c r="D215" s="282">
        <v>7.3</v>
      </c>
      <c r="E215" s="431"/>
      <c r="F215" s="431"/>
      <c r="G215" s="431"/>
      <c r="H215" s="431"/>
      <c r="I215" s="445"/>
      <c r="J215" s="39"/>
    </row>
    <row r="216" spans="1:10" s="29" customFormat="1">
      <c r="A216" s="818" t="s">
        <v>775</v>
      </c>
      <c r="B216" s="819"/>
      <c r="C216" s="819" t="s">
        <v>530</v>
      </c>
      <c r="D216" s="337">
        <f>SUM(D212:D215)</f>
        <v>20.100000000000001</v>
      </c>
      <c r="E216" s="416"/>
      <c r="F216" s="416"/>
      <c r="G216" s="416"/>
      <c r="H216" s="416"/>
      <c r="I216" s="338"/>
      <c r="J216" s="39"/>
    </row>
    <row r="217" spans="1:10" s="231" customFormat="1">
      <c r="A217" s="324"/>
      <c r="B217" s="324"/>
      <c r="C217" s="437"/>
      <c r="D217" s="437"/>
      <c r="E217" s="438"/>
      <c r="F217"/>
      <c r="G217"/>
      <c r="H217"/>
      <c r="I217"/>
      <c r="J217" s="359"/>
    </row>
    <row r="218" spans="1:10">
      <c r="A218" s="774" t="s">
        <v>873</v>
      </c>
      <c r="B218" s="775"/>
      <c r="C218" s="775"/>
      <c r="D218" s="775"/>
      <c r="E218" s="775"/>
      <c r="F218" s="775"/>
      <c r="G218" s="775"/>
      <c r="H218" s="775"/>
      <c r="I218" s="776"/>
    </row>
    <row r="219" spans="1:10" s="29" customFormat="1">
      <c r="A219" s="820"/>
      <c r="B219" s="814"/>
      <c r="C219" s="334"/>
      <c r="D219" s="334"/>
      <c r="E219" s="334"/>
      <c r="F219" s="334"/>
      <c r="G219" s="334"/>
      <c r="H219" s="334"/>
      <c r="I219" s="451"/>
      <c r="J219" s="39"/>
    </row>
    <row r="220" spans="1:10" s="407" customFormat="1">
      <c r="A220" s="800" t="s">
        <v>785</v>
      </c>
      <c r="B220" s="801"/>
      <c r="C220" s="412"/>
      <c r="D220" s="427">
        <v>5.65</v>
      </c>
      <c r="E220" s="412"/>
      <c r="F220" s="412"/>
      <c r="G220" s="412"/>
      <c r="H220" s="412"/>
      <c r="I220" s="331"/>
      <c r="J220" s="127"/>
    </row>
    <row r="221" spans="1:10" s="29" customFormat="1">
      <c r="A221" s="804" t="s">
        <v>786</v>
      </c>
      <c r="B221" s="805"/>
      <c r="C221" s="420"/>
      <c r="D221" s="429">
        <v>4.45</v>
      </c>
      <c r="E221" s="420"/>
      <c r="F221" s="420"/>
      <c r="G221" s="420"/>
      <c r="H221" s="420"/>
      <c r="I221" s="421"/>
      <c r="J221" s="39"/>
    </row>
    <row r="222" spans="1:10" s="29" customFormat="1">
      <c r="A222" s="802" t="s">
        <v>888</v>
      </c>
      <c r="B222" s="803"/>
      <c r="C222" s="414"/>
      <c r="D222" s="431">
        <v>0.95</v>
      </c>
      <c r="E222" s="414"/>
      <c r="F222" s="414"/>
      <c r="G222" s="414"/>
      <c r="H222" s="414"/>
      <c r="I222" s="333"/>
      <c r="J222" s="39"/>
    </row>
    <row r="223" spans="1:10" s="29" customFormat="1">
      <c r="A223" s="821" t="s">
        <v>756</v>
      </c>
      <c r="B223" s="822"/>
      <c r="C223" s="822" t="s">
        <v>530</v>
      </c>
      <c r="D223" s="460">
        <f>SUM(D220:D222)</f>
        <v>11.05</v>
      </c>
      <c r="E223" s="452"/>
      <c r="F223" s="452"/>
      <c r="G223" s="452"/>
      <c r="H223" s="452"/>
      <c r="I223" s="358"/>
      <c r="J223" s="39"/>
    </row>
    <row r="224" spans="1:10" s="29" customFormat="1">
      <c r="A224" s="439"/>
      <c r="B224" s="440"/>
      <c r="C224" s="441"/>
      <c r="D224" s="441"/>
      <c r="E224" s="438"/>
      <c r="F224"/>
      <c r="G224"/>
      <c r="H224"/>
      <c r="I224"/>
      <c r="J224" s="39"/>
    </row>
    <row r="225" spans="1:10" s="29" customFormat="1">
      <c r="A225" s="774" t="s">
        <v>774</v>
      </c>
      <c r="B225" s="775"/>
      <c r="C225" s="775"/>
      <c r="D225" s="775"/>
      <c r="E225" s="775"/>
      <c r="F225" s="775"/>
      <c r="G225" s="775"/>
      <c r="H225" s="775"/>
      <c r="I225" s="776"/>
      <c r="J225" s="39"/>
    </row>
    <row r="226" spans="1:10" s="61" customFormat="1">
      <c r="A226" s="229" t="s">
        <v>772</v>
      </c>
      <c r="B226" s="226" t="s">
        <v>752</v>
      </c>
      <c r="C226" s="226" t="s">
        <v>532</v>
      </c>
      <c r="D226" s="226" t="s">
        <v>753</v>
      </c>
      <c r="E226" s="226" t="s">
        <v>531</v>
      </c>
      <c r="F226" s="228" t="s">
        <v>692</v>
      </c>
      <c r="G226" s="706" t="s">
        <v>725</v>
      </c>
      <c r="H226" s="706"/>
      <c r="I226" s="707"/>
    </row>
    <row r="227" spans="1:10" s="29" customFormat="1">
      <c r="A227" s="461" t="s">
        <v>546</v>
      </c>
      <c r="B227" s="285">
        <v>5.35</v>
      </c>
      <c r="C227" s="285">
        <v>0</v>
      </c>
      <c r="D227" s="285">
        <v>5.38</v>
      </c>
      <c r="E227" s="285">
        <v>7.4</v>
      </c>
      <c r="F227" s="285">
        <f>SUM(B227:E227)</f>
        <v>18.13</v>
      </c>
      <c r="G227" s="781" t="s">
        <v>889</v>
      </c>
      <c r="H227" s="782"/>
      <c r="I227" s="783"/>
      <c r="J227" s="39"/>
    </row>
    <row r="228" spans="1:10" s="29" customFormat="1">
      <c r="A228" s="288" t="s">
        <v>782</v>
      </c>
      <c r="B228" s="287">
        <v>2.0499999999999998</v>
      </c>
      <c r="C228" s="287">
        <v>0</v>
      </c>
      <c r="D228" s="287">
        <v>2.0499999999999998</v>
      </c>
      <c r="E228" s="287">
        <v>2.4</v>
      </c>
      <c r="F228" s="287">
        <f>SUM(B228:E228)</f>
        <v>6.5</v>
      </c>
      <c r="G228" s="784"/>
      <c r="H228" s="785"/>
      <c r="I228" s="786"/>
      <c r="J228" s="39"/>
    </row>
    <row r="229" spans="1:10" s="29" customFormat="1">
      <c r="A229" s="288" t="s">
        <v>783</v>
      </c>
      <c r="B229" s="287">
        <v>2.4</v>
      </c>
      <c r="C229" s="287">
        <v>0</v>
      </c>
      <c r="D229" s="287">
        <v>2.4</v>
      </c>
      <c r="E229" s="287">
        <v>3</v>
      </c>
      <c r="F229" s="287">
        <f>SUM(B229:E229)</f>
        <v>7.8</v>
      </c>
      <c r="G229" s="784"/>
      <c r="H229" s="785"/>
      <c r="I229" s="786"/>
      <c r="J229" s="39"/>
    </row>
    <row r="230" spans="1:10" s="29" customFormat="1">
      <c r="A230" s="290" t="s">
        <v>784</v>
      </c>
      <c r="B230" s="291">
        <v>5.85</v>
      </c>
      <c r="C230" s="291">
        <v>7.3</v>
      </c>
      <c r="D230" s="291">
        <v>5.85</v>
      </c>
      <c r="E230" s="291">
        <v>0</v>
      </c>
      <c r="F230" s="291">
        <f>SUM(B230:E230)</f>
        <v>19</v>
      </c>
      <c r="G230" s="787"/>
      <c r="H230" s="788"/>
      <c r="I230" s="789"/>
      <c r="J230" s="39"/>
    </row>
    <row r="231" spans="1:10" s="29" customFormat="1">
      <c r="A231" s="415"/>
      <c r="B231" s="336"/>
      <c r="C231" s="336"/>
      <c r="D231" s="416"/>
      <c r="E231" s="294" t="s">
        <v>775</v>
      </c>
      <c r="F231" s="337">
        <f>SUM(F227:F230)</f>
        <v>51.43</v>
      </c>
      <c r="G231" s="416"/>
      <c r="H231" s="416"/>
      <c r="I231" s="338"/>
      <c r="J231" s="39"/>
    </row>
    <row r="232" spans="1:10" s="29" customFormat="1">
      <c r="A232" s="277"/>
      <c r="B232" s="277"/>
      <c r="C232" s="277"/>
      <c r="D232" s="10"/>
      <c r="E232" s="10"/>
      <c r="F232" s="10"/>
      <c r="G232" s="278"/>
      <c r="H232" s="278"/>
      <c r="I232" s="278"/>
      <c r="J232" s="39"/>
    </row>
    <row r="233" spans="1:10" s="29" customFormat="1">
      <c r="A233" s="774" t="s">
        <v>890</v>
      </c>
      <c r="B233" s="775"/>
      <c r="C233" s="775"/>
      <c r="D233" s="775"/>
      <c r="E233" s="775"/>
      <c r="F233" s="775"/>
      <c r="G233" s="775"/>
      <c r="H233" s="775"/>
      <c r="I233" s="776"/>
      <c r="J233" s="39"/>
    </row>
    <row r="234" spans="1:10" s="61" customFormat="1">
      <c r="A234" s="229" t="s">
        <v>772</v>
      </c>
      <c r="B234" s="226" t="s">
        <v>752</v>
      </c>
      <c r="C234" s="226" t="s">
        <v>532</v>
      </c>
      <c r="D234" s="226" t="s">
        <v>753</v>
      </c>
      <c r="E234" s="226" t="s">
        <v>531</v>
      </c>
      <c r="F234" s="228" t="s">
        <v>692</v>
      </c>
      <c r="G234" s="226"/>
      <c r="H234" s="226"/>
      <c r="I234" s="227"/>
    </row>
    <row r="235" spans="1:10" s="29" customFormat="1">
      <c r="A235" s="461" t="s">
        <v>546</v>
      </c>
      <c r="B235" s="285">
        <v>3.6</v>
      </c>
      <c r="C235" s="285">
        <v>7.55</v>
      </c>
      <c r="D235" s="285">
        <v>0</v>
      </c>
      <c r="E235" s="285">
        <v>3.6</v>
      </c>
      <c r="F235" s="285">
        <f>SUM(B235:E235)</f>
        <v>14.75</v>
      </c>
      <c r="G235" s="114"/>
      <c r="H235" s="114"/>
      <c r="I235" s="453"/>
      <c r="J235" s="39"/>
    </row>
    <row r="236" spans="1:10" s="29" customFormat="1">
      <c r="A236" s="288" t="s">
        <v>782</v>
      </c>
      <c r="B236" s="287">
        <v>2.35</v>
      </c>
      <c r="C236" s="287">
        <v>2.7</v>
      </c>
      <c r="D236" s="287">
        <v>2.35</v>
      </c>
      <c r="E236" s="287">
        <v>2.7</v>
      </c>
      <c r="F236" s="287">
        <f>SUM(B236:E236)</f>
        <v>10.1</v>
      </c>
      <c r="G236" s="116"/>
      <c r="H236" s="116"/>
      <c r="I236" s="454"/>
      <c r="J236" s="39"/>
    </row>
    <row r="237" spans="1:10" s="29" customFormat="1">
      <c r="A237" s="288" t="s">
        <v>783</v>
      </c>
      <c r="B237" s="287">
        <v>2.5499999999999998</v>
      </c>
      <c r="C237" s="287">
        <v>1.2</v>
      </c>
      <c r="D237" s="287">
        <v>0</v>
      </c>
      <c r="E237" s="287">
        <v>3.15</v>
      </c>
      <c r="F237" s="287">
        <f>SUM(B237:E237)</f>
        <v>6.9</v>
      </c>
      <c r="G237" s="116"/>
      <c r="H237" s="116"/>
      <c r="I237" s="454"/>
      <c r="J237" s="39"/>
    </row>
    <row r="238" spans="1:10" s="29" customFormat="1">
      <c r="A238" s="290" t="s">
        <v>784</v>
      </c>
      <c r="B238" s="291">
        <v>6.15</v>
      </c>
      <c r="C238" s="291">
        <v>7.6</v>
      </c>
      <c r="D238" s="291">
        <v>6.15</v>
      </c>
      <c r="E238" s="291">
        <v>7.6</v>
      </c>
      <c r="F238" s="291">
        <f>SUM(B238:E238)</f>
        <v>27.5</v>
      </c>
      <c r="G238" s="339"/>
      <c r="H238" s="339"/>
      <c r="I238" s="455"/>
      <c r="J238" s="39"/>
    </row>
    <row r="239" spans="1:10" s="407" customFormat="1">
      <c r="A239" s="415"/>
      <c r="B239" s="336"/>
      <c r="C239" s="336"/>
      <c r="D239" s="416"/>
      <c r="E239" s="294" t="s">
        <v>775</v>
      </c>
      <c r="F239" s="337">
        <f>SUM(F235:F238)</f>
        <v>59.25</v>
      </c>
      <c r="G239" s="416"/>
      <c r="H239" s="416"/>
      <c r="I239" s="338"/>
      <c r="J239" s="127"/>
    </row>
    <row r="240" spans="1:10">
      <c r="A240" s="456"/>
      <c r="B240" s="456"/>
      <c r="C240" s="456"/>
      <c r="D240" s="361"/>
      <c r="E240" s="361"/>
      <c r="F240" s="9"/>
      <c r="G240" s="61"/>
      <c r="H240" s="61"/>
      <c r="I240" s="61"/>
    </row>
    <row r="241" spans="1:10" s="29" customFormat="1">
      <c r="A241" s="774" t="s">
        <v>550</v>
      </c>
      <c r="B241" s="775"/>
      <c r="C241" s="775"/>
      <c r="D241" s="775"/>
      <c r="E241" s="775"/>
      <c r="F241" s="775"/>
      <c r="G241" s="775"/>
      <c r="H241" s="775"/>
      <c r="I241" s="776"/>
      <c r="J241" s="39"/>
    </row>
    <row r="242" spans="1:10" s="29" customFormat="1">
      <c r="A242" s="799" t="s">
        <v>763</v>
      </c>
      <c r="B242" s="780"/>
      <c r="C242" s="279"/>
      <c r="D242" s="279" t="s">
        <v>735</v>
      </c>
      <c r="E242" s="279"/>
      <c r="F242" s="279"/>
      <c r="G242" s="279"/>
      <c r="H242" s="279"/>
      <c r="I242" s="457"/>
      <c r="J242" s="39"/>
    </row>
    <row r="243" spans="1:10" s="29" customFormat="1">
      <c r="A243" s="860" t="s">
        <v>551</v>
      </c>
      <c r="B243" s="861"/>
      <c r="C243" s="412"/>
      <c r="D243" s="427">
        <v>12.91</v>
      </c>
      <c r="E243" s="412"/>
      <c r="F243" s="412"/>
      <c r="G243" s="412"/>
      <c r="H243" s="412"/>
      <c r="I243" s="331"/>
      <c r="J243" s="39"/>
    </row>
    <row r="244" spans="1:10" s="29" customFormat="1">
      <c r="A244" s="862" t="s">
        <v>787</v>
      </c>
      <c r="B244" s="863"/>
      <c r="C244" s="414"/>
      <c r="D244" s="431">
        <v>6.75</v>
      </c>
      <c r="E244" s="414"/>
      <c r="F244" s="414"/>
      <c r="G244" s="414"/>
      <c r="H244" s="414"/>
      <c r="I244" s="333"/>
      <c r="J244" s="39"/>
    </row>
    <row r="245" spans="1:10" s="29" customFormat="1">
      <c r="A245" s="458"/>
      <c r="B245" s="336"/>
      <c r="C245" s="294" t="s">
        <v>756</v>
      </c>
      <c r="D245" s="226">
        <f>D243+D244</f>
        <v>19.66</v>
      </c>
      <c r="E245" s="336"/>
      <c r="F245" s="336"/>
      <c r="G245" s="336"/>
      <c r="H245" s="336"/>
      <c r="I245" s="371"/>
      <c r="J245" s="39"/>
    </row>
    <row r="246" spans="1:10">
      <c r="A246" s="324"/>
      <c r="B246" s="324"/>
      <c r="C246" s="437"/>
      <c r="D246" s="437"/>
      <c r="E246" s="442"/>
    </row>
    <row r="247" spans="1:10">
      <c r="A247" s="774" t="s">
        <v>776</v>
      </c>
      <c r="B247" s="775"/>
      <c r="C247" s="775"/>
      <c r="D247" s="775"/>
      <c r="E247" s="775"/>
      <c r="F247" s="775"/>
      <c r="G247" s="775"/>
      <c r="H247" s="775"/>
      <c r="I247" s="776"/>
    </row>
    <row r="248" spans="1:10">
      <c r="A248" s="799" t="s">
        <v>763</v>
      </c>
      <c r="B248" s="780"/>
      <c r="C248" s="279"/>
      <c r="D248" s="279" t="s">
        <v>735</v>
      </c>
      <c r="E248" s="279"/>
      <c r="F248" s="279"/>
      <c r="G248" s="279"/>
      <c r="H248" s="279"/>
      <c r="I248" s="457"/>
    </row>
    <row r="249" spans="1:10">
      <c r="A249" s="860" t="s">
        <v>777</v>
      </c>
      <c r="B249" s="861"/>
      <c r="C249" s="412"/>
      <c r="D249" s="427">
        <v>30.35</v>
      </c>
      <c r="E249" s="412"/>
      <c r="F249" s="412"/>
      <c r="G249" s="412"/>
      <c r="H249" s="412"/>
      <c r="I249" s="331"/>
    </row>
    <row r="250" spans="1:10">
      <c r="A250" s="862" t="s">
        <v>778</v>
      </c>
      <c r="B250" s="863"/>
      <c r="C250" s="414"/>
      <c r="D250" s="431">
        <v>17.47</v>
      </c>
      <c r="E250" s="414"/>
      <c r="F250" s="414"/>
      <c r="G250" s="414"/>
      <c r="H250" s="414"/>
      <c r="I250" s="333"/>
    </row>
    <row r="251" spans="1:10">
      <c r="A251" s="458"/>
      <c r="B251" s="336"/>
      <c r="C251" s="294" t="s">
        <v>756</v>
      </c>
      <c r="D251" s="226">
        <f>D249+D250</f>
        <v>47.82</v>
      </c>
      <c r="E251" s="336"/>
      <c r="F251" s="336"/>
      <c r="G251" s="336"/>
      <c r="H251" s="336"/>
      <c r="I251" s="371"/>
    </row>
    <row r="252" spans="1:10">
      <c r="A252" s="324"/>
      <c r="B252" s="324"/>
      <c r="C252" s="437"/>
      <c r="D252" s="437"/>
      <c r="E252" s="442"/>
    </row>
    <row r="253" spans="1:10">
      <c r="A253" s="774" t="s">
        <v>849</v>
      </c>
      <c r="B253" s="775"/>
      <c r="C253" s="775"/>
      <c r="D253" s="775"/>
      <c r="E253" s="775"/>
      <c r="F253" s="775"/>
      <c r="G253" s="775"/>
      <c r="H253" s="775"/>
      <c r="I253" s="776"/>
    </row>
    <row r="254" spans="1:10" ht="30">
      <c r="A254" s="503" t="s">
        <v>850</v>
      </c>
      <c r="B254" s="500" t="s">
        <v>854</v>
      </c>
      <c r="C254" s="500" t="s">
        <v>852</v>
      </c>
      <c r="D254" s="500" t="s">
        <v>851</v>
      </c>
      <c r="E254" s="500" t="s">
        <v>853</v>
      </c>
      <c r="F254" s="502" t="s">
        <v>855</v>
      </c>
      <c r="G254" s="706" t="s">
        <v>864</v>
      </c>
      <c r="H254" s="706"/>
      <c r="I254" s="501"/>
    </row>
    <row r="255" spans="1:10">
      <c r="A255" s="284" t="s">
        <v>856</v>
      </c>
      <c r="B255" s="348">
        <v>0</v>
      </c>
      <c r="C255" s="348">
        <v>8.5</v>
      </c>
      <c r="D255" s="348">
        <v>100.8</v>
      </c>
      <c r="E255" s="348">
        <v>289.3</v>
      </c>
      <c r="F255" s="285">
        <v>11.04</v>
      </c>
      <c r="G255" s="777">
        <v>30.33</v>
      </c>
      <c r="H255" s="777"/>
      <c r="I255" s="349"/>
    </row>
    <row r="256" spans="1:10">
      <c r="A256" s="286" t="s">
        <v>857</v>
      </c>
      <c r="B256" s="352">
        <v>37.5</v>
      </c>
      <c r="C256" s="352">
        <v>0</v>
      </c>
      <c r="D256" s="352">
        <v>0</v>
      </c>
      <c r="E256" s="352">
        <v>128.80000000000001</v>
      </c>
      <c r="F256" s="287">
        <v>1.28</v>
      </c>
      <c r="G256" s="778">
        <v>24.24</v>
      </c>
      <c r="H256" s="778"/>
      <c r="I256" s="353"/>
    </row>
    <row r="257" spans="1:9">
      <c r="A257" s="286" t="s">
        <v>858</v>
      </c>
      <c r="B257" s="352">
        <v>52.5</v>
      </c>
      <c r="C257" s="352">
        <v>0</v>
      </c>
      <c r="D257" s="352">
        <v>129.4</v>
      </c>
      <c r="E257" s="352">
        <v>0</v>
      </c>
      <c r="F257" s="287">
        <v>2.91</v>
      </c>
      <c r="G257" s="778">
        <v>51.23</v>
      </c>
      <c r="H257" s="778"/>
      <c r="I257" s="522"/>
    </row>
    <row r="258" spans="1:9">
      <c r="A258" s="286" t="s">
        <v>859</v>
      </c>
      <c r="B258" s="352">
        <v>75.3</v>
      </c>
      <c r="C258" s="352">
        <v>23.1</v>
      </c>
      <c r="D258" s="352">
        <v>173.4</v>
      </c>
      <c r="E258" s="352">
        <v>33.299999999999997</v>
      </c>
      <c r="F258" s="287">
        <v>5.19</v>
      </c>
      <c r="G258" s="778">
        <v>84.73</v>
      </c>
      <c r="H258" s="778"/>
      <c r="I258" s="353"/>
    </row>
    <row r="259" spans="1:9">
      <c r="A259" s="286" t="s">
        <v>860</v>
      </c>
      <c r="B259" s="352">
        <v>23.6</v>
      </c>
      <c r="C259" s="352">
        <v>22.6</v>
      </c>
      <c r="D259" s="352">
        <v>13.5</v>
      </c>
      <c r="E259" s="352">
        <v>0</v>
      </c>
      <c r="F259" s="287">
        <v>0.99</v>
      </c>
      <c r="G259" s="778">
        <v>17.649999999999999</v>
      </c>
      <c r="H259" s="778"/>
      <c r="I259" s="353"/>
    </row>
    <row r="260" spans="1:9">
      <c r="A260" s="286" t="s">
        <v>863</v>
      </c>
      <c r="B260" s="352">
        <v>46.2</v>
      </c>
      <c r="C260" s="352">
        <v>50.3</v>
      </c>
      <c r="D260" s="352">
        <v>0</v>
      </c>
      <c r="E260" s="352">
        <v>0</v>
      </c>
      <c r="F260" s="287">
        <v>1.26</v>
      </c>
      <c r="G260" s="778">
        <v>24.31</v>
      </c>
      <c r="H260" s="778"/>
      <c r="I260" s="353"/>
    </row>
    <row r="261" spans="1:9">
      <c r="A261" s="286" t="s">
        <v>861</v>
      </c>
      <c r="B261" s="352">
        <v>51.7</v>
      </c>
      <c r="C261" s="352">
        <v>1</v>
      </c>
      <c r="D261" s="352">
        <v>0</v>
      </c>
      <c r="E261" s="352">
        <v>0</v>
      </c>
      <c r="F261" s="287">
        <v>4.22</v>
      </c>
      <c r="G261" s="778">
        <v>0</v>
      </c>
      <c r="H261" s="778"/>
      <c r="I261" s="353"/>
    </row>
    <row r="262" spans="1:9">
      <c r="A262" s="594" t="s">
        <v>862</v>
      </c>
      <c r="B262" s="595">
        <v>114.6</v>
      </c>
      <c r="C262" s="595">
        <v>0</v>
      </c>
      <c r="D262" s="595">
        <v>0</v>
      </c>
      <c r="E262" s="595">
        <v>333.7</v>
      </c>
      <c r="F262" s="596">
        <v>3.67</v>
      </c>
      <c r="G262" s="778">
        <v>75.709999999999994</v>
      </c>
      <c r="H262" s="778"/>
      <c r="I262" s="521"/>
    </row>
    <row r="263" spans="1:9">
      <c r="A263" s="509" t="s">
        <v>262</v>
      </c>
      <c r="B263" s="510">
        <f>SUM(B255:B262)</f>
        <v>401.4</v>
      </c>
      <c r="C263" s="510">
        <f>SUM(C255:C262)</f>
        <v>105.5</v>
      </c>
      <c r="D263" s="510">
        <f>SUM(D255:D262)</f>
        <v>417.1</v>
      </c>
      <c r="E263" s="510">
        <f>SUM(E255:E262)</f>
        <v>785.1</v>
      </c>
      <c r="F263" s="510">
        <f>SUM(F255:F262)</f>
        <v>30.56</v>
      </c>
      <c r="G263" s="779">
        <f>SUM(G255:H262)</f>
        <v>308.2</v>
      </c>
      <c r="H263" s="780"/>
      <c r="I263" s="506"/>
    </row>
  </sheetData>
  <mergeCells count="1989">
    <mergeCell ref="A49:C49"/>
    <mergeCell ref="A51:C51"/>
    <mergeCell ref="A50:C50"/>
    <mergeCell ref="A52:C52"/>
    <mergeCell ref="A54:C54"/>
    <mergeCell ref="A53:C53"/>
    <mergeCell ref="A249:B249"/>
    <mergeCell ref="A250:B250"/>
    <mergeCell ref="A142:D142"/>
    <mergeCell ref="A243:B243"/>
    <mergeCell ref="A244:B244"/>
    <mergeCell ref="A145:C145"/>
    <mergeCell ref="A146:C146"/>
    <mergeCell ref="D87:D88"/>
    <mergeCell ref="E80:E81"/>
    <mergeCell ref="F80:F81"/>
    <mergeCell ref="H80:H81"/>
    <mergeCell ref="D74:D75"/>
    <mergeCell ref="E74:E75"/>
    <mergeCell ref="F74:F75"/>
    <mergeCell ref="H74:H75"/>
    <mergeCell ref="B75:C75"/>
    <mergeCell ref="B74:C74"/>
    <mergeCell ref="E168:E169"/>
    <mergeCell ref="A161:A162"/>
    <mergeCell ref="B80:C80"/>
    <mergeCell ref="D80:D81"/>
    <mergeCell ref="G74:G75"/>
    <mergeCell ref="A77:G77"/>
    <mergeCell ref="A79:I79"/>
    <mergeCell ref="A195:C195"/>
    <mergeCell ref="A196:C196"/>
    <mergeCell ref="E56:E57"/>
    <mergeCell ref="D168:D169"/>
    <mergeCell ref="E87:E88"/>
    <mergeCell ref="F87:F88"/>
    <mergeCell ref="H87:H88"/>
    <mergeCell ref="B88:C88"/>
    <mergeCell ref="B89:C89"/>
    <mergeCell ref="B90:C90"/>
    <mergeCell ref="B91:C91"/>
    <mergeCell ref="A126:C126"/>
    <mergeCell ref="B161:C161"/>
    <mergeCell ref="D161:D162"/>
    <mergeCell ref="B81:C81"/>
    <mergeCell ref="A80:A81"/>
    <mergeCell ref="G80:G81"/>
    <mergeCell ref="A86:I86"/>
    <mergeCell ref="G87:G88"/>
    <mergeCell ref="A94:I94"/>
    <mergeCell ref="A10:I10"/>
    <mergeCell ref="A27:F27"/>
    <mergeCell ref="H27:I27"/>
    <mergeCell ref="H28:I29"/>
    <mergeCell ref="A26:I26"/>
    <mergeCell ref="K29:Q29"/>
    <mergeCell ref="H23:I23"/>
    <mergeCell ref="H24:I24"/>
    <mergeCell ref="A14:I14"/>
    <mergeCell ref="A20:I20"/>
    <mergeCell ref="A24:G24"/>
    <mergeCell ref="A127:C127"/>
    <mergeCell ref="A128:C128"/>
    <mergeCell ref="A141:D141"/>
    <mergeCell ref="B82:C82"/>
    <mergeCell ref="B83:C83"/>
    <mergeCell ref="H56:H57"/>
    <mergeCell ref="H61:H62"/>
    <mergeCell ref="B69:C69"/>
    <mergeCell ref="B70:C70"/>
    <mergeCell ref="A87:A88"/>
    <mergeCell ref="B87:C87"/>
    <mergeCell ref="B76:C76"/>
    <mergeCell ref="A74:A75"/>
    <mergeCell ref="A71:G71"/>
    <mergeCell ref="A73:I73"/>
    <mergeCell ref="E61:E62"/>
    <mergeCell ref="F61:F62"/>
    <mergeCell ref="G61:G62"/>
    <mergeCell ref="B56:C56"/>
    <mergeCell ref="A56:A57"/>
    <mergeCell ref="D56:D57"/>
    <mergeCell ref="R29:Z29"/>
    <mergeCell ref="AA29:AI29"/>
    <mergeCell ref="AJ29:AR29"/>
    <mergeCell ref="B67:C67"/>
    <mergeCell ref="D67:D68"/>
    <mergeCell ref="E67:E68"/>
    <mergeCell ref="F67:F68"/>
    <mergeCell ref="F56:F57"/>
    <mergeCell ref="G56:G57"/>
    <mergeCell ref="A61:A62"/>
    <mergeCell ref="B61:C61"/>
    <mergeCell ref="A12:I12"/>
    <mergeCell ref="H15:I15"/>
    <mergeCell ref="H16:I16"/>
    <mergeCell ref="H17:I17"/>
    <mergeCell ref="H18:I18"/>
    <mergeCell ref="H19:I19"/>
    <mergeCell ref="A19:G19"/>
    <mergeCell ref="A16:B16"/>
    <mergeCell ref="A17:B17"/>
    <mergeCell ref="A18:B18"/>
    <mergeCell ref="A28:F28"/>
    <mergeCell ref="A29:F29"/>
    <mergeCell ref="G67:G68"/>
    <mergeCell ref="B68:C68"/>
    <mergeCell ref="A67:A68"/>
    <mergeCell ref="A13:I13"/>
    <mergeCell ref="A21:B21"/>
    <mergeCell ref="H21:I21"/>
    <mergeCell ref="A22:B22"/>
    <mergeCell ref="H22:I22"/>
    <mergeCell ref="A23:B23"/>
    <mergeCell ref="DV29:ED29"/>
    <mergeCell ref="EE29:EM29"/>
    <mergeCell ref="EN29:EV29"/>
    <mergeCell ref="EW29:FE29"/>
    <mergeCell ref="FF29:FN29"/>
    <mergeCell ref="FO29:FW29"/>
    <mergeCell ref="FX29:GF29"/>
    <mergeCell ref="GG29:GO29"/>
    <mergeCell ref="GP29:GX29"/>
    <mergeCell ref="AS29:BA29"/>
    <mergeCell ref="BB29:BJ29"/>
    <mergeCell ref="BK29:BS29"/>
    <mergeCell ref="BT29:CB29"/>
    <mergeCell ref="CC29:CK29"/>
    <mergeCell ref="CL29:CT29"/>
    <mergeCell ref="CU29:DC29"/>
    <mergeCell ref="DD29:DL29"/>
    <mergeCell ref="DM29:DU29"/>
    <mergeCell ref="KB29:KJ29"/>
    <mergeCell ref="KK29:KS29"/>
    <mergeCell ref="KT29:LB29"/>
    <mergeCell ref="LC29:LK29"/>
    <mergeCell ref="LL29:LT29"/>
    <mergeCell ref="LU29:MC29"/>
    <mergeCell ref="MD29:ML29"/>
    <mergeCell ref="MM29:MU29"/>
    <mergeCell ref="MV29:ND29"/>
    <mergeCell ref="GY29:HG29"/>
    <mergeCell ref="HH29:HP29"/>
    <mergeCell ref="HQ29:HY29"/>
    <mergeCell ref="HZ29:IH29"/>
    <mergeCell ref="II29:IQ29"/>
    <mergeCell ref="IR29:IZ29"/>
    <mergeCell ref="JA29:JI29"/>
    <mergeCell ref="JJ29:JR29"/>
    <mergeCell ref="JS29:KA29"/>
    <mergeCell ref="QH29:QP29"/>
    <mergeCell ref="QQ29:QY29"/>
    <mergeCell ref="QZ29:RH29"/>
    <mergeCell ref="RI29:RQ29"/>
    <mergeCell ref="RR29:RZ29"/>
    <mergeCell ref="SA29:SI29"/>
    <mergeCell ref="SJ29:SR29"/>
    <mergeCell ref="SS29:TA29"/>
    <mergeCell ref="TB29:TJ29"/>
    <mergeCell ref="NE29:NM29"/>
    <mergeCell ref="NN29:NV29"/>
    <mergeCell ref="NW29:OE29"/>
    <mergeCell ref="OF29:ON29"/>
    <mergeCell ref="OO29:OW29"/>
    <mergeCell ref="OX29:PF29"/>
    <mergeCell ref="PG29:PO29"/>
    <mergeCell ref="PP29:PX29"/>
    <mergeCell ref="PY29:QG29"/>
    <mergeCell ref="WN29:WV29"/>
    <mergeCell ref="WW29:XE29"/>
    <mergeCell ref="XF29:XN29"/>
    <mergeCell ref="XO29:XW29"/>
    <mergeCell ref="XX29:YF29"/>
    <mergeCell ref="YG29:YO29"/>
    <mergeCell ref="YP29:YX29"/>
    <mergeCell ref="YY29:ZG29"/>
    <mergeCell ref="ZH29:ZP29"/>
    <mergeCell ref="TK29:TS29"/>
    <mergeCell ref="TT29:UB29"/>
    <mergeCell ref="UC29:UK29"/>
    <mergeCell ref="UL29:UT29"/>
    <mergeCell ref="UU29:VC29"/>
    <mergeCell ref="VD29:VL29"/>
    <mergeCell ref="VM29:VU29"/>
    <mergeCell ref="VV29:WD29"/>
    <mergeCell ref="WE29:WM29"/>
    <mergeCell ref="ACT29:ADB29"/>
    <mergeCell ref="ADC29:ADK29"/>
    <mergeCell ref="ADL29:ADT29"/>
    <mergeCell ref="ADU29:AEC29"/>
    <mergeCell ref="AED29:AEL29"/>
    <mergeCell ref="AEM29:AEU29"/>
    <mergeCell ref="AEV29:AFD29"/>
    <mergeCell ref="AFE29:AFM29"/>
    <mergeCell ref="AFN29:AFV29"/>
    <mergeCell ref="ZQ29:ZY29"/>
    <mergeCell ref="ZZ29:AAH29"/>
    <mergeCell ref="AAI29:AAQ29"/>
    <mergeCell ref="AAR29:AAZ29"/>
    <mergeCell ref="ABA29:ABI29"/>
    <mergeCell ref="ABJ29:ABR29"/>
    <mergeCell ref="ABS29:ACA29"/>
    <mergeCell ref="ACB29:ACJ29"/>
    <mergeCell ref="ACK29:ACS29"/>
    <mergeCell ref="AIZ29:AJH29"/>
    <mergeCell ref="AJI29:AJQ29"/>
    <mergeCell ref="AJR29:AJZ29"/>
    <mergeCell ref="AKA29:AKI29"/>
    <mergeCell ref="AKJ29:AKR29"/>
    <mergeCell ref="AKS29:ALA29"/>
    <mergeCell ref="ALB29:ALJ29"/>
    <mergeCell ref="ALK29:ALS29"/>
    <mergeCell ref="ALT29:AMB29"/>
    <mergeCell ref="AFW29:AGE29"/>
    <mergeCell ref="AGF29:AGN29"/>
    <mergeCell ref="AGO29:AGW29"/>
    <mergeCell ref="AGX29:AHF29"/>
    <mergeCell ref="AHG29:AHO29"/>
    <mergeCell ref="AHP29:AHX29"/>
    <mergeCell ref="AHY29:AIG29"/>
    <mergeCell ref="AIH29:AIP29"/>
    <mergeCell ref="AIQ29:AIY29"/>
    <mergeCell ref="APF29:APN29"/>
    <mergeCell ref="APO29:APW29"/>
    <mergeCell ref="APX29:AQF29"/>
    <mergeCell ref="AQG29:AQO29"/>
    <mergeCell ref="AQP29:AQX29"/>
    <mergeCell ref="AQY29:ARG29"/>
    <mergeCell ref="ARH29:ARP29"/>
    <mergeCell ref="ARQ29:ARY29"/>
    <mergeCell ref="ARZ29:ASH29"/>
    <mergeCell ref="AMC29:AMK29"/>
    <mergeCell ref="AML29:AMT29"/>
    <mergeCell ref="AMU29:ANC29"/>
    <mergeCell ref="AND29:ANL29"/>
    <mergeCell ref="ANM29:ANU29"/>
    <mergeCell ref="ANV29:AOD29"/>
    <mergeCell ref="AOE29:AOM29"/>
    <mergeCell ref="AON29:AOV29"/>
    <mergeCell ref="AOW29:APE29"/>
    <mergeCell ref="AVL29:AVT29"/>
    <mergeCell ref="AVU29:AWC29"/>
    <mergeCell ref="AWD29:AWL29"/>
    <mergeCell ref="AWM29:AWU29"/>
    <mergeCell ref="AWV29:AXD29"/>
    <mergeCell ref="AXE29:AXM29"/>
    <mergeCell ref="AXN29:AXV29"/>
    <mergeCell ref="AXW29:AYE29"/>
    <mergeCell ref="AYF29:AYN29"/>
    <mergeCell ref="ASI29:ASQ29"/>
    <mergeCell ref="ASR29:ASZ29"/>
    <mergeCell ref="ATA29:ATI29"/>
    <mergeCell ref="ATJ29:ATR29"/>
    <mergeCell ref="ATS29:AUA29"/>
    <mergeCell ref="AUB29:AUJ29"/>
    <mergeCell ref="AUK29:AUS29"/>
    <mergeCell ref="AUT29:AVB29"/>
    <mergeCell ref="AVC29:AVK29"/>
    <mergeCell ref="BBR29:BBZ29"/>
    <mergeCell ref="BCA29:BCI29"/>
    <mergeCell ref="BCJ29:BCR29"/>
    <mergeCell ref="BCS29:BDA29"/>
    <mergeCell ref="BDB29:BDJ29"/>
    <mergeCell ref="BDK29:BDS29"/>
    <mergeCell ref="BDT29:BEB29"/>
    <mergeCell ref="BEC29:BEK29"/>
    <mergeCell ref="BEL29:BET29"/>
    <mergeCell ref="AYO29:AYW29"/>
    <mergeCell ref="AYX29:AZF29"/>
    <mergeCell ref="AZG29:AZO29"/>
    <mergeCell ref="AZP29:AZX29"/>
    <mergeCell ref="AZY29:BAG29"/>
    <mergeCell ref="BAH29:BAP29"/>
    <mergeCell ref="BAQ29:BAY29"/>
    <mergeCell ref="BAZ29:BBH29"/>
    <mergeCell ref="BBI29:BBQ29"/>
    <mergeCell ref="BHX29:BIF29"/>
    <mergeCell ref="BIG29:BIO29"/>
    <mergeCell ref="BIP29:BIX29"/>
    <mergeCell ref="BIY29:BJG29"/>
    <mergeCell ref="BJH29:BJP29"/>
    <mergeCell ref="BJQ29:BJY29"/>
    <mergeCell ref="BJZ29:BKH29"/>
    <mergeCell ref="BKI29:BKQ29"/>
    <mergeCell ref="BKR29:BKZ29"/>
    <mergeCell ref="BEU29:BFC29"/>
    <mergeCell ref="BFD29:BFL29"/>
    <mergeCell ref="BFM29:BFU29"/>
    <mergeCell ref="BFV29:BGD29"/>
    <mergeCell ref="BGE29:BGM29"/>
    <mergeCell ref="BGN29:BGV29"/>
    <mergeCell ref="BGW29:BHE29"/>
    <mergeCell ref="BHF29:BHN29"/>
    <mergeCell ref="BHO29:BHW29"/>
    <mergeCell ref="BOD29:BOL29"/>
    <mergeCell ref="BOM29:BOU29"/>
    <mergeCell ref="BOV29:BPD29"/>
    <mergeCell ref="BPE29:BPM29"/>
    <mergeCell ref="BPN29:BPV29"/>
    <mergeCell ref="BPW29:BQE29"/>
    <mergeCell ref="BQF29:BQN29"/>
    <mergeCell ref="BQO29:BQW29"/>
    <mergeCell ref="BQX29:BRF29"/>
    <mergeCell ref="BLA29:BLI29"/>
    <mergeCell ref="BLJ29:BLR29"/>
    <mergeCell ref="BLS29:BMA29"/>
    <mergeCell ref="BMB29:BMJ29"/>
    <mergeCell ref="BMK29:BMS29"/>
    <mergeCell ref="BMT29:BNB29"/>
    <mergeCell ref="BNC29:BNK29"/>
    <mergeCell ref="BNL29:BNT29"/>
    <mergeCell ref="BNU29:BOC29"/>
    <mergeCell ref="BUJ29:BUR29"/>
    <mergeCell ref="BUS29:BVA29"/>
    <mergeCell ref="BVB29:BVJ29"/>
    <mergeCell ref="BVK29:BVS29"/>
    <mergeCell ref="BVT29:BWB29"/>
    <mergeCell ref="BWC29:BWK29"/>
    <mergeCell ref="BWL29:BWT29"/>
    <mergeCell ref="BWU29:BXC29"/>
    <mergeCell ref="BXD29:BXL29"/>
    <mergeCell ref="BRG29:BRO29"/>
    <mergeCell ref="BRP29:BRX29"/>
    <mergeCell ref="BRY29:BSG29"/>
    <mergeCell ref="BSH29:BSP29"/>
    <mergeCell ref="BSQ29:BSY29"/>
    <mergeCell ref="BSZ29:BTH29"/>
    <mergeCell ref="BTI29:BTQ29"/>
    <mergeCell ref="BTR29:BTZ29"/>
    <mergeCell ref="BUA29:BUI29"/>
    <mergeCell ref="CAP29:CAX29"/>
    <mergeCell ref="CAY29:CBG29"/>
    <mergeCell ref="CBH29:CBP29"/>
    <mergeCell ref="CBQ29:CBY29"/>
    <mergeCell ref="CBZ29:CCH29"/>
    <mergeCell ref="CCI29:CCQ29"/>
    <mergeCell ref="CCR29:CCZ29"/>
    <mergeCell ref="CDA29:CDI29"/>
    <mergeCell ref="CDJ29:CDR29"/>
    <mergeCell ref="BXM29:BXU29"/>
    <mergeCell ref="BXV29:BYD29"/>
    <mergeCell ref="BYE29:BYM29"/>
    <mergeCell ref="BYN29:BYV29"/>
    <mergeCell ref="BYW29:BZE29"/>
    <mergeCell ref="BZF29:BZN29"/>
    <mergeCell ref="BZO29:BZW29"/>
    <mergeCell ref="BZX29:CAF29"/>
    <mergeCell ref="CAG29:CAO29"/>
    <mergeCell ref="CGV29:CHD29"/>
    <mergeCell ref="CHE29:CHM29"/>
    <mergeCell ref="CHN29:CHV29"/>
    <mergeCell ref="CHW29:CIE29"/>
    <mergeCell ref="CIF29:CIN29"/>
    <mergeCell ref="CIO29:CIW29"/>
    <mergeCell ref="CIX29:CJF29"/>
    <mergeCell ref="CJG29:CJO29"/>
    <mergeCell ref="CJP29:CJX29"/>
    <mergeCell ref="CDS29:CEA29"/>
    <mergeCell ref="CEB29:CEJ29"/>
    <mergeCell ref="CEK29:CES29"/>
    <mergeCell ref="CET29:CFB29"/>
    <mergeCell ref="CFC29:CFK29"/>
    <mergeCell ref="CFL29:CFT29"/>
    <mergeCell ref="CFU29:CGC29"/>
    <mergeCell ref="CGD29:CGL29"/>
    <mergeCell ref="CGM29:CGU29"/>
    <mergeCell ref="CNB29:CNJ29"/>
    <mergeCell ref="CNK29:CNS29"/>
    <mergeCell ref="CNT29:COB29"/>
    <mergeCell ref="COC29:COK29"/>
    <mergeCell ref="COL29:COT29"/>
    <mergeCell ref="COU29:CPC29"/>
    <mergeCell ref="CPD29:CPL29"/>
    <mergeCell ref="CPM29:CPU29"/>
    <mergeCell ref="CPV29:CQD29"/>
    <mergeCell ref="CJY29:CKG29"/>
    <mergeCell ref="CKH29:CKP29"/>
    <mergeCell ref="CKQ29:CKY29"/>
    <mergeCell ref="CKZ29:CLH29"/>
    <mergeCell ref="CLI29:CLQ29"/>
    <mergeCell ref="CLR29:CLZ29"/>
    <mergeCell ref="CMA29:CMI29"/>
    <mergeCell ref="CMJ29:CMR29"/>
    <mergeCell ref="CMS29:CNA29"/>
    <mergeCell ref="CTH29:CTP29"/>
    <mergeCell ref="CTQ29:CTY29"/>
    <mergeCell ref="CTZ29:CUH29"/>
    <mergeCell ref="CUI29:CUQ29"/>
    <mergeCell ref="CUR29:CUZ29"/>
    <mergeCell ref="CVA29:CVI29"/>
    <mergeCell ref="CVJ29:CVR29"/>
    <mergeCell ref="CVS29:CWA29"/>
    <mergeCell ref="CWB29:CWJ29"/>
    <mergeCell ref="CQE29:CQM29"/>
    <mergeCell ref="CQN29:CQV29"/>
    <mergeCell ref="CQW29:CRE29"/>
    <mergeCell ref="CRF29:CRN29"/>
    <mergeCell ref="CRO29:CRW29"/>
    <mergeCell ref="CRX29:CSF29"/>
    <mergeCell ref="CSG29:CSO29"/>
    <mergeCell ref="CSP29:CSX29"/>
    <mergeCell ref="CSY29:CTG29"/>
    <mergeCell ref="CZN29:CZV29"/>
    <mergeCell ref="CZW29:DAE29"/>
    <mergeCell ref="DAF29:DAN29"/>
    <mergeCell ref="DAO29:DAW29"/>
    <mergeCell ref="DAX29:DBF29"/>
    <mergeCell ref="DBG29:DBO29"/>
    <mergeCell ref="DBP29:DBX29"/>
    <mergeCell ref="DBY29:DCG29"/>
    <mergeCell ref="DCH29:DCP29"/>
    <mergeCell ref="CWK29:CWS29"/>
    <mergeCell ref="CWT29:CXB29"/>
    <mergeCell ref="CXC29:CXK29"/>
    <mergeCell ref="CXL29:CXT29"/>
    <mergeCell ref="CXU29:CYC29"/>
    <mergeCell ref="CYD29:CYL29"/>
    <mergeCell ref="CYM29:CYU29"/>
    <mergeCell ref="CYV29:CZD29"/>
    <mergeCell ref="CZE29:CZM29"/>
    <mergeCell ref="DFT29:DGB29"/>
    <mergeCell ref="DGC29:DGK29"/>
    <mergeCell ref="DGL29:DGT29"/>
    <mergeCell ref="DGU29:DHC29"/>
    <mergeCell ref="DHD29:DHL29"/>
    <mergeCell ref="DHM29:DHU29"/>
    <mergeCell ref="DHV29:DID29"/>
    <mergeCell ref="DIE29:DIM29"/>
    <mergeCell ref="DIN29:DIV29"/>
    <mergeCell ref="DCQ29:DCY29"/>
    <mergeCell ref="DCZ29:DDH29"/>
    <mergeCell ref="DDI29:DDQ29"/>
    <mergeCell ref="DDR29:DDZ29"/>
    <mergeCell ref="DEA29:DEI29"/>
    <mergeCell ref="DEJ29:DER29"/>
    <mergeCell ref="DES29:DFA29"/>
    <mergeCell ref="DFB29:DFJ29"/>
    <mergeCell ref="DFK29:DFS29"/>
    <mergeCell ref="DLZ29:DMH29"/>
    <mergeCell ref="DMI29:DMQ29"/>
    <mergeCell ref="DMR29:DMZ29"/>
    <mergeCell ref="DNA29:DNI29"/>
    <mergeCell ref="DNJ29:DNR29"/>
    <mergeCell ref="DNS29:DOA29"/>
    <mergeCell ref="DOB29:DOJ29"/>
    <mergeCell ref="DOK29:DOS29"/>
    <mergeCell ref="DOT29:DPB29"/>
    <mergeCell ref="DIW29:DJE29"/>
    <mergeCell ref="DJF29:DJN29"/>
    <mergeCell ref="DJO29:DJW29"/>
    <mergeCell ref="DJX29:DKF29"/>
    <mergeCell ref="DKG29:DKO29"/>
    <mergeCell ref="DKP29:DKX29"/>
    <mergeCell ref="DKY29:DLG29"/>
    <mergeCell ref="DLH29:DLP29"/>
    <mergeCell ref="DLQ29:DLY29"/>
    <mergeCell ref="DSF29:DSN29"/>
    <mergeCell ref="DSO29:DSW29"/>
    <mergeCell ref="DSX29:DTF29"/>
    <mergeCell ref="DTG29:DTO29"/>
    <mergeCell ref="DTP29:DTX29"/>
    <mergeCell ref="DTY29:DUG29"/>
    <mergeCell ref="DUH29:DUP29"/>
    <mergeCell ref="DUQ29:DUY29"/>
    <mergeCell ref="DUZ29:DVH29"/>
    <mergeCell ref="DPC29:DPK29"/>
    <mergeCell ref="DPL29:DPT29"/>
    <mergeCell ref="DPU29:DQC29"/>
    <mergeCell ref="DQD29:DQL29"/>
    <mergeCell ref="DQM29:DQU29"/>
    <mergeCell ref="DQV29:DRD29"/>
    <mergeCell ref="DRE29:DRM29"/>
    <mergeCell ref="DRN29:DRV29"/>
    <mergeCell ref="DRW29:DSE29"/>
    <mergeCell ref="DYL29:DYT29"/>
    <mergeCell ref="DYU29:DZC29"/>
    <mergeCell ref="DZD29:DZL29"/>
    <mergeCell ref="DZM29:DZU29"/>
    <mergeCell ref="DZV29:EAD29"/>
    <mergeCell ref="EAE29:EAM29"/>
    <mergeCell ref="EAN29:EAV29"/>
    <mergeCell ref="EAW29:EBE29"/>
    <mergeCell ref="EBF29:EBN29"/>
    <mergeCell ref="DVI29:DVQ29"/>
    <mergeCell ref="DVR29:DVZ29"/>
    <mergeCell ref="DWA29:DWI29"/>
    <mergeCell ref="DWJ29:DWR29"/>
    <mergeCell ref="DWS29:DXA29"/>
    <mergeCell ref="DXB29:DXJ29"/>
    <mergeCell ref="DXK29:DXS29"/>
    <mergeCell ref="DXT29:DYB29"/>
    <mergeCell ref="DYC29:DYK29"/>
    <mergeCell ref="EER29:EEZ29"/>
    <mergeCell ref="EFA29:EFI29"/>
    <mergeCell ref="EFJ29:EFR29"/>
    <mergeCell ref="EFS29:EGA29"/>
    <mergeCell ref="EGB29:EGJ29"/>
    <mergeCell ref="EGK29:EGS29"/>
    <mergeCell ref="EGT29:EHB29"/>
    <mergeCell ref="EHC29:EHK29"/>
    <mergeCell ref="EHL29:EHT29"/>
    <mergeCell ref="EBO29:EBW29"/>
    <mergeCell ref="EBX29:ECF29"/>
    <mergeCell ref="ECG29:ECO29"/>
    <mergeCell ref="ECP29:ECX29"/>
    <mergeCell ref="ECY29:EDG29"/>
    <mergeCell ref="EDH29:EDP29"/>
    <mergeCell ref="EDQ29:EDY29"/>
    <mergeCell ref="EDZ29:EEH29"/>
    <mergeCell ref="EEI29:EEQ29"/>
    <mergeCell ref="EKX29:ELF29"/>
    <mergeCell ref="ELG29:ELO29"/>
    <mergeCell ref="ELP29:ELX29"/>
    <mergeCell ref="ELY29:EMG29"/>
    <mergeCell ref="EMH29:EMP29"/>
    <mergeCell ref="EMQ29:EMY29"/>
    <mergeCell ref="EMZ29:ENH29"/>
    <mergeCell ref="ENI29:ENQ29"/>
    <mergeCell ref="ENR29:ENZ29"/>
    <mergeCell ref="EHU29:EIC29"/>
    <mergeCell ref="EID29:EIL29"/>
    <mergeCell ref="EIM29:EIU29"/>
    <mergeCell ref="EIV29:EJD29"/>
    <mergeCell ref="EJE29:EJM29"/>
    <mergeCell ref="EJN29:EJV29"/>
    <mergeCell ref="EJW29:EKE29"/>
    <mergeCell ref="EKF29:EKN29"/>
    <mergeCell ref="EKO29:EKW29"/>
    <mergeCell ref="ERD29:ERL29"/>
    <mergeCell ref="ERM29:ERU29"/>
    <mergeCell ref="ERV29:ESD29"/>
    <mergeCell ref="ESE29:ESM29"/>
    <mergeCell ref="ESN29:ESV29"/>
    <mergeCell ref="ESW29:ETE29"/>
    <mergeCell ref="ETF29:ETN29"/>
    <mergeCell ref="ETO29:ETW29"/>
    <mergeCell ref="ETX29:EUF29"/>
    <mergeCell ref="EOA29:EOI29"/>
    <mergeCell ref="EOJ29:EOR29"/>
    <mergeCell ref="EOS29:EPA29"/>
    <mergeCell ref="EPB29:EPJ29"/>
    <mergeCell ref="EPK29:EPS29"/>
    <mergeCell ref="EPT29:EQB29"/>
    <mergeCell ref="EQC29:EQK29"/>
    <mergeCell ref="EQL29:EQT29"/>
    <mergeCell ref="EQU29:ERC29"/>
    <mergeCell ref="EXJ29:EXR29"/>
    <mergeCell ref="EXS29:EYA29"/>
    <mergeCell ref="EYB29:EYJ29"/>
    <mergeCell ref="EYK29:EYS29"/>
    <mergeCell ref="EYT29:EZB29"/>
    <mergeCell ref="EZC29:EZK29"/>
    <mergeCell ref="EZL29:EZT29"/>
    <mergeCell ref="EZU29:FAC29"/>
    <mergeCell ref="FAD29:FAL29"/>
    <mergeCell ref="EUG29:EUO29"/>
    <mergeCell ref="EUP29:EUX29"/>
    <mergeCell ref="EUY29:EVG29"/>
    <mergeCell ref="EVH29:EVP29"/>
    <mergeCell ref="EVQ29:EVY29"/>
    <mergeCell ref="EVZ29:EWH29"/>
    <mergeCell ref="EWI29:EWQ29"/>
    <mergeCell ref="EWR29:EWZ29"/>
    <mergeCell ref="EXA29:EXI29"/>
    <mergeCell ref="FDP29:FDX29"/>
    <mergeCell ref="FDY29:FEG29"/>
    <mergeCell ref="FEH29:FEP29"/>
    <mergeCell ref="FEQ29:FEY29"/>
    <mergeCell ref="FEZ29:FFH29"/>
    <mergeCell ref="FFI29:FFQ29"/>
    <mergeCell ref="FFR29:FFZ29"/>
    <mergeCell ref="FGA29:FGI29"/>
    <mergeCell ref="FGJ29:FGR29"/>
    <mergeCell ref="FAM29:FAU29"/>
    <mergeCell ref="FAV29:FBD29"/>
    <mergeCell ref="FBE29:FBM29"/>
    <mergeCell ref="FBN29:FBV29"/>
    <mergeCell ref="FBW29:FCE29"/>
    <mergeCell ref="FCF29:FCN29"/>
    <mergeCell ref="FCO29:FCW29"/>
    <mergeCell ref="FCX29:FDF29"/>
    <mergeCell ref="FDG29:FDO29"/>
    <mergeCell ref="FJV29:FKD29"/>
    <mergeCell ref="FKE29:FKM29"/>
    <mergeCell ref="FKN29:FKV29"/>
    <mergeCell ref="FKW29:FLE29"/>
    <mergeCell ref="FLF29:FLN29"/>
    <mergeCell ref="FLO29:FLW29"/>
    <mergeCell ref="FLX29:FMF29"/>
    <mergeCell ref="FMG29:FMO29"/>
    <mergeCell ref="FMP29:FMX29"/>
    <mergeCell ref="FGS29:FHA29"/>
    <mergeCell ref="FHB29:FHJ29"/>
    <mergeCell ref="FHK29:FHS29"/>
    <mergeCell ref="FHT29:FIB29"/>
    <mergeCell ref="FIC29:FIK29"/>
    <mergeCell ref="FIL29:FIT29"/>
    <mergeCell ref="FIU29:FJC29"/>
    <mergeCell ref="FJD29:FJL29"/>
    <mergeCell ref="FJM29:FJU29"/>
    <mergeCell ref="FQB29:FQJ29"/>
    <mergeCell ref="FQK29:FQS29"/>
    <mergeCell ref="FQT29:FRB29"/>
    <mergeCell ref="FRC29:FRK29"/>
    <mergeCell ref="FRL29:FRT29"/>
    <mergeCell ref="FRU29:FSC29"/>
    <mergeCell ref="FSD29:FSL29"/>
    <mergeCell ref="FSM29:FSU29"/>
    <mergeCell ref="FSV29:FTD29"/>
    <mergeCell ref="FMY29:FNG29"/>
    <mergeCell ref="FNH29:FNP29"/>
    <mergeCell ref="FNQ29:FNY29"/>
    <mergeCell ref="FNZ29:FOH29"/>
    <mergeCell ref="FOI29:FOQ29"/>
    <mergeCell ref="FOR29:FOZ29"/>
    <mergeCell ref="FPA29:FPI29"/>
    <mergeCell ref="FPJ29:FPR29"/>
    <mergeCell ref="FPS29:FQA29"/>
    <mergeCell ref="FWH29:FWP29"/>
    <mergeCell ref="FWQ29:FWY29"/>
    <mergeCell ref="FWZ29:FXH29"/>
    <mergeCell ref="FXI29:FXQ29"/>
    <mergeCell ref="FXR29:FXZ29"/>
    <mergeCell ref="FYA29:FYI29"/>
    <mergeCell ref="FYJ29:FYR29"/>
    <mergeCell ref="FYS29:FZA29"/>
    <mergeCell ref="FZB29:FZJ29"/>
    <mergeCell ref="FTE29:FTM29"/>
    <mergeCell ref="FTN29:FTV29"/>
    <mergeCell ref="FTW29:FUE29"/>
    <mergeCell ref="FUF29:FUN29"/>
    <mergeCell ref="FUO29:FUW29"/>
    <mergeCell ref="FUX29:FVF29"/>
    <mergeCell ref="FVG29:FVO29"/>
    <mergeCell ref="FVP29:FVX29"/>
    <mergeCell ref="FVY29:FWG29"/>
    <mergeCell ref="GCN29:GCV29"/>
    <mergeCell ref="GCW29:GDE29"/>
    <mergeCell ref="GDF29:GDN29"/>
    <mergeCell ref="GDO29:GDW29"/>
    <mergeCell ref="GDX29:GEF29"/>
    <mergeCell ref="GEG29:GEO29"/>
    <mergeCell ref="GEP29:GEX29"/>
    <mergeCell ref="GEY29:GFG29"/>
    <mergeCell ref="GFH29:GFP29"/>
    <mergeCell ref="FZK29:FZS29"/>
    <mergeCell ref="FZT29:GAB29"/>
    <mergeCell ref="GAC29:GAK29"/>
    <mergeCell ref="GAL29:GAT29"/>
    <mergeCell ref="GAU29:GBC29"/>
    <mergeCell ref="GBD29:GBL29"/>
    <mergeCell ref="GBM29:GBU29"/>
    <mergeCell ref="GBV29:GCD29"/>
    <mergeCell ref="GCE29:GCM29"/>
    <mergeCell ref="GIT29:GJB29"/>
    <mergeCell ref="GJC29:GJK29"/>
    <mergeCell ref="GJL29:GJT29"/>
    <mergeCell ref="GJU29:GKC29"/>
    <mergeCell ref="GKD29:GKL29"/>
    <mergeCell ref="GKM29:GKU29"/>
    <mergeCell ref="GKV29:GLD29"/>
    <mergeCell ref="GLE29:GLM29"/>
    <mergeCell ref="GLN29:GLV29"/>
    <mergeCell ref="GFQ29:GFY29"/>
    <mergeCell ref="GFZ29:GGH29"/>
    <mergeCell ref="GGI29:GGQ29"/>
    <mergeCell ref="GGR29:GGZ29"/>
    <mergeCell ref="GHA29:GHI29"/>
    <mergeCell ref="GHJ29:GHR29"/>
    <mergeCell ref="GHS29:GIA29"/>
    <mergeCell ref="GIB29:GIJ29"/>
    <mergeCell ref="GIK29:GIS29"/>
    <mergeCell ref="GOZ29:GPH29"/>
    <mergeCell ref="GPI29:GPQ29"/>
    <mergeCell ref="GPR29:GPZ29"/>
    <mergeCell ref="GQA29:GQI29"/>
    <mergeCell ref="GQJ29:GQR29"/>
    <mergeCell ref="GQS29:GRA29"/>
    <mergeCell ref="GRB29:GRJ29"/>
    <mergeCell ref="GRK29:GRS29"/>
    <mergeCell ref="GRT29:GSB29"/>
    <mergeCell ref="GLW29:GME29"/>
    <mergeCell ref="GMF29:GMN29"/>
    <mergeCell ref="GMO29:GMW29"/>
    <mergeCell ref="GMX29:GNF29"/>
    <mergeCell ref="GNG29:GNO29"/>
    <mergeCell ref="GNP29:GNX29"/>
    <mergeCell ref="GNY29:GOG29"/>
    <mergeCell ref="GOH29:GOP29"/>
    <mergeCell ref="GOQ29:GOY29"/>
    <mergeCell ref="GVF29:GVN29"/>
    <mergeCell ref="GVO29:GVW29"/>
    <mergeCell ref="GVX29:GWF29"/>
    <mergeCell ref="GWG29:GWO29"/>
    <mergeCell ref="GWP29:GWX29"/>
    <mergeCell ref="GWY29:GXG29"/>
    <mergeCell ref="GXH29:GXP29"/>
    <mergeCell ref="GXQ29:GXY29"/>
    <mergeCell ref="GXZ29:GYH29"/>
    <mergeCell ref="GSC29:GSK29"/>
    <mergeCell ref="GSL29:GST29"/>
    <mergeCell ref="GSU29:GTC29"/>
    <mergeCell ref="GTD29:GTL29"/>
    <mergeCell ref="GTM29:GTU29"/>
    <mergeCell ref="GTV29:GUD29"/>
    <mergeCell ref="GUE29:GUM29"/>
    <mergeCell ref="GUN29:GUV29"/>
    <mergeCell ref="GUW29:GVE29"/>
    <mergeCell ref="HBL29:HBT29"/>
    <mergeCell ref="HBU29:HCC29"/>
    <mergeCell ref="HCD29:HCL29"/>
    <mergeCell ref="HCM29:HCU29"/>
    <mergeCell ref="HCV29:HDD29"/>
    <mergeCell ref="HDE29:HDM29"/>
    <mergeCell ref="HDN29:HDV29"/>
    <mergeCell ref="HDW29:HEE29"/>
    <mergeCell ref="HEF29:HEN29"/>
    <mergeCell ref="GYI29:GYQ29"/>
    <mergeCell ref="GYR29:GYZ29"/>
    <mergeCell ref="GZA29:GZI29"/>
    <mergeCell ref="GZJ29:GZR29"/>
    <mergeCell ref="GZS29:HAA29"/>
    <mergeCell ref="HAB29:HAJ29"/>
    <mergeCell ref="HAK29:HAS29"/>
    <mergeCell ref="HAT29:HBB29"/>
    <mergeCell ref="HBC29:HBK29"/>
    <mergeCell ref="HHR29:HHZ29"/>
    <mergeCell ref="HIA29:HII29"/>
    <mergeCell ref="HIJ29:HIR29"/>
    <mergeCell ref="HIS29:HJA29"/>
    <mergeCell ref="HJB29:HJJ29"/>
    <mergeCell ref="HJK29:HJS29"/>
    <mergeCell ref="HJT29:HKB29"/>
    <mergeCell ref="HKC29:HKK29"/>
    <mergeCell ref="HKL29:HKT29"/>
    <mergeCell ref="HEO29:HEW29"/>
    <mergeCell ref="HEX29:HFF29"/>
    <mergeCell ref="HFG29:HFO29"/>
    <mergeCell ref="HFP29:HFX29"/>
    <mergeCell ref="HFY29:HGG29"/>
    <mergeCell ref="HGH29:HGP29"/>
    <mergeCell ref="HGQ29:HGY29"/>
    <mergeCell ref="HGZ29:HHH29"/>
    <mergeCell ref="HHI29:HHQ29"/>
    <mergeCell ref="HNX29:HOF29"/>
    <mergeCell ref="HOG29:HOO29"/>
    <mergeCell ref="HOP29:HOX29"/>
    <mergeCell ref="HOY29:HPG29"/>
    <mergeCell ref="HPH29:HPP29"/>
    <mergeCell ref="HPQ29:HPY29"/>
    <mergeCell ref="HPZ29:HQH29"/>
    <mergeCell ref="HQI29:HQQ29"/>
    <mergeCell ref="HQR29:HQZ29"/>
    <mergeCell ref="HKU29:HLC29"/>
    <mergeCell ref="HLD29:HLL29"/>
    <mergeCell ref="HLM29:HLU29"/>
    <mergeCell ref="HLV29:HMD29"/>
    <mergeCell ref="HME29:HMM29"/>
    <mergeCell ref="HMN29:HMV29"/>
    <mergeCell ref="HMW29:HNE29"/>
    <mergeCell ref="HNF29:HNN29"/>
    <mergeCell ref="HNO29:HNW29"/>
    <mergeCell ref="HUD29:HUL29"/>
    <mergeCell ref="HUM29:HUU29"/>
    <mergeCell ref="HUV29:HVD29"/>
    <mergeCell ref="HVE29:HVM29"/>
    <mergeCell ref="HVN29:HVV29"/>
    <mergeCell ref="HVW29:HWE29"/>
    <mergeCell ref="HWF29:HWN29"/>
    <mergeCell ref="HWO29:HWW29"/>
    <mergeCell ref="HWX29:HXF29"/>
    <mergeCell ref="HRA29:HRI29"/>
    <mergeCell ref="HRJ29:HRR29"/>
    <mergeCell ref="HRS29:HSA29"/>
    <mergeCell ref="HSB29:HSJ29"/>
    <mergeCell ref="HSK29:HSS29"/>
    <mergeCell ref="HST29:HTB29"/>
    <mergeCell ref="HTC29:HTK29"/>
    <mergeCell ref="HTL29:HTT29"/>
    <mergeCell ref="HTU29:HUC29"/>
    <mergeCell ref="IAJ29:IAR29"/>
    <mergeCell ref="IAS29:IBA29"/>
    <mergeCell ref="IBB29:IBJ29"/>
    <mergeCell ref="IBK29:IBS29"/>
    <mergeCell ref="IBT29:ICB29"/>
    <mergeCell ref="ICC29:ICK29"/>
    <mergeCell ref="ICL29:ICT29"/>
    <mergeCell ref="ICU29:IDC29"/>
    <mergeCell ref="IDD29:IDL29"/>
    <mergeCell ref="HXG29:HXO29"/>
    <mergeCell ref="HXP29:HXX29"/>
    <mergeCell ref="HXY29:HYG29"/>
    <mergeCell ref="HYH29:HYP29"/>
    <mergeCell ref="HYQ29:HYY29"/>
    <mergeCell ref="HYZ29:HZH29"/>
    <mergeCell ref="HZI29:HZQ29"/>
    <mergeCell ref="HZR29:HZZ29"/>
    <mergeCell ref="IAA29:IAI29"/>
    <mergeCell ref="IGP29:IGX29"/>
    <mergeCell ref="IGY29:IHG29"/>
    <mergeCell ref="IHH29:IHP29"/>
    <mergeCell ref="IHQ29:IHY29"/>
    <mergeCell ref="IHZ29:IIH29"/>
    <mergeCell ref="III29:IIQ29"/>
    <mergeCell ref="IIR29:IIZ29"/>
    <mergeCell ref="IJA29:IJI29"/>
    <mergeCell ref="IJJ29:IJR29"/>
    <mergeCell ref="IDM29:IDU29"/>
    <mergeCell ref="IDV29:IED29"/>
    <mergeCell ref="IEE29:IEM29"/>
    <mergeCell ref="IEN29:IEV29"/>
    <mergeCell ref="IEW29:IFE29"/>
    <mergeCell ref="IFF29:IFN29"/>
    <mergeCell ref="IFO29:IFW29"/>
    <mergeCell ref="IFX29:IGF29"/>
    <mergeCell ref="IGG29:IGO29"/>
    <mergeCell ref="IMV29:IND29"/>
    <mergeCell ref="INE29:INM29"/>
    <mergeCell ref="INN29:INV29"/>
    <mergeCell ref="INW29:IOE29"/>
    <mergeCell ref="IOF29:ION29"/>
    <mergeCell ref="IOO29:IOW29"/>
    <mergeCell ref="IOX29:IPF29"/>
    <mergeCell ref="IPG29:IPO29"/>
    <mergeCell ref="IPP29:IPX29"/>
    <mergeCell ref="IJS29:IKA29"/>
    <mergeCell ref="IKB29:IKJ29"/>
    <mergeCell ref="IKK29:IKS29"/>
    <mergeCell ref="IKT29:ILB29"/>
    <mergeCell ref="ILC29:ILK29"/>
    <mergeCell ref="ILL29:ILT29"/>
    <mergeCell ref="ILU29:IMC29"/>
    <mergeCell ref="IMD29:IML29"/>
    <mergeCell ref="IMM29:IMU29"/>
    <mergeCell ref="ITB29:ITJ29"/>
    <mergeCell ref="ITK29:ITS29"/>
    <mergeCell ref="ITT29:IUB29"/>
    <mergeCell ref="IUC29:IUK29"/>
    <mergeCell ref="IUL29:IUT29"/>
    <mergeCell ref="IUU29:IVC29"/>
    <mergeCell ref="IVD29:IVL29"/>
    <mergeCell ref="IVM29:IVU29"/>
    <mergeCell ref="IVV29:IWD29"/>
    <mergeCell ref="IPY29:IQG29"/>
    <mergeCell ref="IQH29:IQP29"/>
    <mergeCell ref="IQQ29:IQY29"/>
    <mergeCell ref="IQZ29:IRH29"/>
    <mergeCell ref="IRI29:IRQ29"/>
    <mergeCell ref="IRR29:IRZ29"/>
    <mergeCell ref="ISA29:ISI29"/>
    <mergeCell ref="ISJ29:ISR29"/>
    <mergeCell ref="ISS29:ITA29"/>
    <mergeCell ref="IZH29:IZP29"/>
    <mergeCell ref="IZQ29:IZY29"/>
    <mergeCell ref="IZZ29:JAH29"/>
    <mergeCell ref="JAI29:JAQ29"/>
    <mergeCell ref="JAR29:JAZ29"/>
    <mergeCell ref="JBA29:JBI29"/>
    <mergeCell ref="JBJ29:JBR29"/>
    <mergeCell ref="JBS29:JCA29"/>
    <mergeCell ref="JCB29:JCJ29"/>
    <mergeCell ref="IWE29:IWM29"/>
    <mergeCell ref="IWN29:IWV29"/>
    <mergeCell ref="IWW29:IXE29"/>
    <mergeCell ref="IXF29:IXN29"/>
    <mergeCell ref="IXO29:IXW29"/>
    <mergeCell ref="IXX29:IYF29"/>
    <mergeCell ref="IYG29:IYO29"/>
    <mergeCell ref="IYP29:IYX29"/>
    <mergeCell ref="IYY29:IZG29"/>
    <mergeCell ref="JFN29:JFV29"/>
    <mergeCell ref="JFW29:JGE29"/>
    <mergeCell ref="JGF29:JGN29"/>
    <mergeCell ref="JGO29:JGW29"/>
    <mergeCell ref="JGX29:JHF29"/>
    <mergeCell ref="JHG29:JHO29"/>
    <mergeCell ref="JHP29:JHX29"/>
    <mergeCell ref="JHY29:JIG29"/>
    <mergeCell ref="JIH29:JIP29"/>
    <mergeCell ref="JCK29:JCS29"/>
    <mergeCell ref="JCT29:JDB29"/>
    <mergeCell ref="JDC29:JDK29"/>
    <mergeCell ref="JDL29:JDT29"/>
    <mergeCell ref="JDU29:JEC29"/>
    <mergeCell ref="JED29:JEL29"/>
    <mergeCell ref="JEM29:JEU29"/>
    <mergeCell ref="JEV29:JFD29"/>
    <mergeCell ref="JFE29:JFM29"/>
    <mergeCell ref="JLT29:JMB29"/>
    <mergeCell ref="JMC29:JMK29"/>
    <mergeCell ref="JML29:JMT29"/>
    <mergeCell ref="JMU29:JNC29"/>
    <mergeCell ref="JND29:JNL29"/>
    <mergeCell ref="JNM29:JNU29"/>
    <mergeCell ref="JNV29:JOD29"/>
    <mergeCell ref="JOE29:JOM29"/>
    <mergeCell ref="JON29:JOV29"/>
    <mergeCell ref="JIQ29:JIY29"/>
    <mergeCell ref="JIZ29:JJH29"/>
    <mergeCell ref="JJI29:JJQ29"/>
    <mergeCell ref="JJR29:JJZ29"/>
    <mergeCell ref="JKA29:JKI29"/>
    <mergeCell ref="JKJ29:JKR29"/>
    <mergeCell ref="JKS29:JLA29"/>
    <mergeCell ref="JLB29:JLJ29"/>
    <mergeCell ref="JLK29:JLS29"/>
    <mergeCell ref="JRZ29:JSH29"/>
    <mergeCell ref="JSI29:JSQ29"/>
    <mergeCell ref="JSR29:JSZ29"/>
    <mergeCell ref="JTA29:JTI29"/>
    <mergeCell ref="JTJ29:JTR29"/>
    <mergeCell ref="JTS29:JUA29"/>
    <mergeCell ref="JUB29:JUJ29"/>
    <mergeCell ref="JUK29:JUS29"/>
    <mergeCell ref="JUT29:JVB29"/>
    <mergeCell ref="JOW29:JPE29"/>
    <mergeCell ref="JPF29:JPN29"/>
    <mergeCell ref="JPO29:JPW29"/>
    <mergeCell ref="JPX29:JQF29"/>
    <mergeCell ref="JQG29:JQO29"/>
    <mergeCell ref="JQP29:JQX29"/>
    <mergeCell ref="JQY29:JRG29"/>
    <mergeCell ref="JRH29:JRP29"/>
    <mergeCell ref="JRQ29:JRY29"/>
    <mergeCell ref="JYF29:JYN29"/>
    <mergeCell ref="JYO29:JYW29"/>
    <mergeCell ref="JYX29:JZF29"/>
    <mergeCell ref="JZG29:JZO29"/>
    <mergeCell ref="JZP29:JZX29"/>
    <mergeCell ref="JZY29:KAG29"/>
    <mergeCell ref="KAH29:KAP29"/>
    <mergeCell ref="KAQ29:KAY29"/>
    <mergeCell ref="KAZ29:KBH29"/>
    <mergeCell ref="JVC29:JVK29"/>
    <mergeCell ref="JVL29:JVT29"/>
    <mergeCell ref="JVU29:JWC29"/>
    <mergeCell ref="JWD29:JWL29"/>
    <mergeCell ref="JWM29:JWU29"/>
    <mergeCell ref="JWV29:JXD29"/>
    <mergeCell ref="JXE29:JXM29"/>
    <mergeCell ref="JXN29:JXV29"/>
    <mergeCell ref="JXW29:JYE29"/>
    <mergeCell ref="KEL29:KET29"/>
    <mergeCell ref="KEU29:KFC29"/>
    <mergeCell ref="KFD29:KFL29"/>
    <mergeCell ref="KFM29:KFU29"/>
    <mergeCell ref="KFV29:KGD29"/>
    <mergeCell ref="KGE29:KGM29"/>
    <mergeCell ref="KGN29:KGV29"/>
    <mergeCell ref="KGW29:KHE29"/>
    <mergeCell ref="KHF29:KHN29"/>
    <mergeCell ref="KBI29:KBQ29"/>
    <mergeCell ref="KBR29:KBZ29"/>
    <mergeCell ref="KCA29:KCI29"/>
    <mergeCell ref="KCJ29:KCR29"/>
    <mergeCell ref="KCS29:KDA29"/>
    <mergeCell ref="KDB29:KDJ29"/>
    <mergeCell ref="KDK29:KDS29"/>
    <mergeCell ref="KDT29:KEB29"/>
    <mergeCell ref="KEC29:KEK29"/>
    <mergeCell ref="KKR29:KKZ29"/>
    <mergeCell ref="KLA29:KLI29"/>
    <mergeCell ref="KLJ29:KLR29"/>
    <mergeCell ref="KLS29:KMA29"/>
    <mergeCell ref="KMB29:KMJ29"/>
    <mergeCell ref="KMK29:KMS29"/>
    <mergeCell ref="KMT29:KNB29"/>
    <mergeCell ref="KNC29:KNK29"/>
    <mergeCell ref="KNL29:KNT29"/>
    <mergeCell ref="KHO29:KHW29"/>
    <mergeCell ref="KHX29:KIF29"/>
    <mergeCell ref="KIG29:KIO29"/>
    <mergeCell ref="KIP29:KIX29"/>
    <mergeCell ref="KIY29:KJG29"/>
    <mergeCell ref="KJH29:KJP29"/>
    <mergeCell ref="KJQ29:KJY29"/>
    <mergeCell ref="KJZ29:KKH29"/>
    <mergeCell ref="KKI29:KKQ29"/>
    <mergeCell ref="KQX29:KRF29"/>
    <mergeCell ref="KRG29:KRO29"/>
    <mergeCell ref="KRP29:KRX29"/>
    <mergeCell ref="KRY29:KSG29"/>
    <mergeCell ref="KSH29:KSP29"/>
    <mergeCell ref="KSQ29:KSY29"/>
    <mergeCell ref="KSZ29:KTH29"/>
    <mergeCell ref="KTI29:KTQ29"/>
    <mergeCell ref="KTR29:KTZ29"/>
    <mergeCell ref="KNU29:KOC29"/>
    <mergeCell ref="KOD29:KOL29"/>
    <mergeCell ref="KOM29:KOU29"/>
    <mergeCell ref="KOV29:KPD29"/>
    <mergeCell ref="KPE29:KPM29"/>
    <mergeCell ref="KPN29:KPV29"/>
    <mergeCell ref="KPW29:KQE29"/>
    <mergeCell ref="KQF29:KQN29"/>
    <mergeCell ref="KQO29:KQW29"/>
    <mergeCell ref="KXD29:KXL29"/>
    <mergeCell ref="KXM29:KXU29"/>
    <mergeCell ref="KXV29:KYD29"/>
    <mergeCell ref="KYE29:KYM29"/>
    <mergeCell ref="KYN29:KYV29"/>
    <mergeCell ref="KYW29:KZE29"/>
    <mergeCell ref="KZF29:KZN29"/>
    <mergeCell ref="KZO29:KZW29"/>
    <mergeCell ref="KZX29:LAF29"/>
    <mergeCell ref="KUA29:KUI29"/>
    <mergeCell ref="KUJ29:KUR29"/>
    <mergeCell ref="KUS29:KVA29"/>
    <mergeCell ref="KVB29:KVJ29"/>
    <mergeCell ref="KVK29:KVS29"/>
    <mergeCell ref="KVT29:KWB29"/>
    <mergeCell ref="KWC29:KWK29"/>
    <mergeCell ref="KWL29:KWT29"/>
    <mergeCell ref="KWU29:KXC29"/>
    <mergeCell ref="LDJ29:LDR29"/>
    <mergeCell ref="LDS29:LEA29"/>
    <mergeCell ref="LEB29:LEJ29"/>
    <mergeCell ref="LEK29:LES29"/>
    <mergeCell ref="LET29:LFB29"/>
    <mergeCell ref="LFC29:LFK29"/>
    <mergeCell ref="LFL29:LFT29"/>
    <mergeCell ref="LFU29:LGC29"/>
    <mergeCell ref="LGD29:LGL29"/>
    <mergeCell ref="LAG29:LAO29"/>
    <mergeCell ref="LAP29:LAX29"/>
    <mergeCell ref="LAY29:LBG29"/>
    <mergeCell ref="LBH29:LBP29"/>
    <mergeCell ref="LBQ29:LBY29"/>
    <mergeCell ref="LBZ29:LCH29"/>
    <mergeCell ref="LCI29:LCQ29"/>
    <mergeCell ref="LCR29:LCZ29"/>
    <mergeCell ref="LDA29:LDI29"/>
    <mergeCell ref="LJP29:LJX29"/>
    <mergeCell ref="LJY29:LKG29"/>
    <mergeCell ref="LKH29:LKP29"/>
    <mergeCell ref="LKQ29:LKY29"/>
    <mergeCell ref="LKZ29:LLH29"/>
    <mergeCell ref="LLI29:LLQ29"/>
    <mergeCell ref="LLR29:LLZ29"/>
    <mergeCell ref="LMA29:LMI29"/>
    <mergeCell ref="LMJ29:LMR29"/>
    <mergeCell ref="LGM29:LGU29"/>
    <mergeCell ref="LGV29:LHD29"/>
    <mergeCell ref="LHE29:LHM29"/>
    <mergeCell ref="LHN29:LHV29"/>
    <mergeCell ref="LHW29:LIE29"/>
    <mergeCell ref="LIF29:LIN29"/>
    <mergeCell ref="LIO29:LIW29"/>
    <mergeCell ref="LIX29:LJF29"/>
    <mergeCell ref="LJG29:LJO29"/>
    <mergeCell ref="LPV29:LQD29"/>
    <mergeCell ref="LQE29:LQM29"/>
    <mergeCell ref="LQN29:LQV29"/>
    <mergeCell ref="LQW29:LRE29"/>
    <mergeCell ref="LRF29:LRN29"/>
    <mergeCell ref="LRO29:LRW29"/>
    <mergeCell ref="LRX29:LSF29"/>
    <mergeCell ref="LSG29:LSO29"/>
    <mergeCell ref="LSP29:LSX29"/>
    <mergeCell ref="LMS29:LNA29"/>
    <mergeCell ref="LNB29:LNJ29"/>
    <mergeCell ref="LNK29:LNS29"/>
    <mergeCell ref="LNT29:LOB29"/>
    <mergeCell ref="LOC29:LOK29"/>
    <mergeCell ref="LOL29:LOT29"/>
    <mergeCell ref="LOU29:LPC29"/>
    <mergeCell ref="LPD29:LPL29"/>
    <mergeCell ref="LPM29:LPU29"/>
    <mergeCell ref="LWB29:LWJ29"/>
    <mergeCell ref="LWK29:LWS29"/>
    <mergeCell ref="LWT29:LXB29"/>
    <mergeCell ref="LXC29:LXK29"/>
    <mergeCell ref="LXL29:LXT29"/>
    <mergeCell ref="LXU29:LYC29"/>
    <mergeCell ref="LYD29:LYL29"/>
    <mergeCell ref="LYM29:LYU29"/>
    <mergeCell ref="LYV29:LZD29"/>
    <mergeCell ref="LSY29:LTG29"/>
    <mergeCell ref="LTH29:LTP29"/>
    <mergeCell ref="LTQ29:LTY29"/>
    <mergeCell ref="LTZ29:LUH29"/>
    <mergeCell ref="LUI29:LUQ29"/>
    <mergeCell ref="LUR29:LUZ29"/>
    <mergeCell ref="LVA29:LVI29"/>
    <mergeCell ref="LVJ29:LVR29"/>
    <mergeCell ref="LVS29:LWA29"/>
    <mergeCell ref="MCH29:MCP29"/>
    <mergeCell ref="MCQ29:MCY29"/>
    <mergeCell ref="MCZ29:MDH29"/>
    <mergeCell ref="MDI29:MDQ29"/>
    <mergeCell ref="MDR29:MDZ29"/>
    <mergeCell ref="MEA29:MEI29"/>
    <mergeCell ref="MEJ29:MER29"/>
    <mergeCell ref="MES29:MFA29"/>
    <mergeCell ref="MFB29:MFJ29"/>
    <mergeCell ref="LZE29:LZM29"/>
    <mergeCell ref="LZN29:LZV29"/>
    <mergeCell ref="LZW29:MAE29"/>
    <mergeCell ref="MAF29:MAN29"/>
    <mergeCell ref="MAO29:MAW29"/>
    <mergeCell ref="MAX29:MBF29"/>
    <mergeCell ref="MBG29:MBO29"/>
    <mergeCell ref="MBP29:MBX29"/>
    <mergeCell ref="MBY29:MCG29"/>
    <mergeCell ref="MIN29:MIV29"/>
    <mergeCell ref="MIW29:MJE29"/>
    <mergeCell ref="MJF29:MJN29"/>
    <mergeCell ref="MJO29:MJW29"/>
    <mergeCell ref="MJX29:MKF29"/>
    <mergeCell ref="MKG29:MKO29"/>
    <mergeCell ref="MKP29:MKX29"/>
    <mergeCell ref="MKY29:MLG29"/>
    <mergeCell ref="MLH29:MLP29"/>
    <mergeCell ref="MFK29:MFS29"/>
    <mergeCell ref="MFT29:MGB29"/>
    <mergeCell ref="MGC29:MGK29"/>
    <mergeCell ref="MGL29:MGT29"/>
    <mergeCell ref="MGU29:MHC29"/>
    <mergeCell ref="MHD29:MHL29"/>
    <mergeCell ref="MHM29:MHU29"/>
    <mergeCell ref="MHV29:MID29"/>
    <mergeCell ref="MIE29:MIM29"/>
    <mergeCell ref="MOT29:MPB29"/>
    <mergeCell ref="MPC29:MPK29"/>
    <mergeCell ref="MPL29:MPT29"/>
    <mergeCell ref="MPU29:MQC29"/>
    <mergeCell ref="MQD29:MQL29"/>
    <mergeCell ref="MQM29:MQU29"/>
    <mergeCell ref="MQV29:MRD29"/>
    <mergeCell ref="MRE29:MRM29"/>
    <mergeCell ref="MRN29:MRV29"/>
    <mergeCell ref="MLQ29:MLY29"/>
    <mergeCell ref="MLZ29:MMH29"/>
    <mergeCell ref="MMI29:MMQ29"/>
    <mergeCell ref="MMR29:MMZ29"/>
    <mergeCell ref="MNA29:MNI29"/>
    <mergeCell ref="MNJ29:MNR29"/>
    <mergeCell ref="MNS29:MOA29"/>
    <mergeCell ref="MOB29:MOJ29"/>
    <mergeCell ref="MOK29:MOS29"/>
    <mergeCell ref="MUZ29:MVH29"/>
    <mergeCell ref="MVI29:MVQ29"/>
    <mergeCell ref="MVR29:MVZ29"/>
    <mergeCell ref="MWA29:MWI29"/>
    <mergeCell ref="MWJ29:MWR29"/>
    <mergeCell ref="MWS29:MXA29"/>
    <mergeCell ref="MXB29:MXJ29"/>
    <mergeCell ref="MXK29:MXS29"/>
    <mergeCell ref="MXT29:MYB29"/>
    <mergeCell ref="MRW29:MSE29"/>
    <mergeCell ref="MSF29:MSN29"/>
    <mergeCell ref="MSO29:MSW29"/>
    <mergeCell ref="MSX29:MTF29"/>
    <mergeCell ref="MTG29:MTO29"/>
    <mergeCell ref="MTP29:MTX29"/>
    <mergeCell ref="MTY29:MUG29"/>
    <mergeCell ref="MUH29:MUP29"/>
    <mergeCell ref="MUQ29:MUY29"/>
    <mergeCell ref="NBF29:NBN29"/>
    <mergeCell ref="NBO29:NBW29"/>
    <mergeCell ref="NBX29:NCF29"/>
    <mergeCell ref="NCG29:NCO29"/>
    <mergeCell ref="NCP29:NCX29"/>
    <mergeCell ref="NCY29:NDG29"/>
    <mergeCell ref="NDH29:NDP29"/>
    <mergeCell ref="NDQ29:NDY29"/>
    <mergeCell ref="NDZ29:NEH29"/>
    <mergeCell ref="MYC29:MYK29"/>
    <mergeCell ref="MYL29:MYT29"/>
    <mergeCell ref="MYU29:MZC29"/>
    <mergeCell ref="MZD29:MZL29"/>
    <mergeCell ref="MZM29:MZU29"/>
    <mergeCell ref="MZV29:NAD29"/>
    <mergeCell ref="NAE29:NAM29"/>
    <mergeCell ref="NAN29:NAV29"/>
    <mergeCell ref="NAW29:NBE29"/>
    <mergeCell ref="NHL29:NHT29"/>
    <mergeCell ref="NHU29:NIC29"/>
    <mergeCell ref="NID29:NIL29"/>
    <mergeCell ref="NIM29:NIU29"/>
    <mergeCell ref="NIV29:NJD29"/>
    <mergeCell ref="NJE29:NJM29"/>
    <mergeCell ref="NJN29:NJV29"/>
    <mergeCell ref="NJW29:NKE29"/>
    <mergeCell ref="NKF29:NKN29"/>
    <mergeCell ref="NEI29:NEQ29"/>
    <mergeCell ref="NER29:NEZ29"/>
    <mergeCell ref="NFA29:NFI29"/>
    <mergeCell ref="NFJ29:NFR29"/>
    <mergeCell ref="NFS29:NGA29"/>
    <mergeCell ref="NGB29:NGJ29"/>
    <mergeCell ref="NGK29:NGS29"/>
    <mergeCell ref="NGT29:NHB29"/>
    <mergeCell ref="NHC29:NHK29"/>
    <mergeCell ref="NNR29:NNZ29"/>
    <mergeCell ref="NOA29:NOI29"/>
    <mergeCell ref="NOJ29:NOR29"/>
    <mergeCell ref="NOS29:NPA29"/>
    <mergeCell ref="NPB29:NPJ29"/>
    <mergeCell ref="NPK29:NPS29"/>
    <mergeCell ref="NPT29:NQB29"/>
    <mergeCell ref="NQC29:NQK29"/>
    <mergeCell ref="NQL29:NQT29"/>
    <mergeCell ref="NKO29:NKW29"/>
    <mergeCell ref="NKX29:NLF29"/>
    <mergeCell ref="NLG29:NLO29"/>
    <mergeCell ref="NLP29:NLX29"/>
    <mergeCell ref="NLY29:NMG29"/>
    <mergeCell ref="NMH29:NMP29"/>
    <mergeCell ref="NMQ29:NMY29"/>
    <mergeCell ref="NMZ29:NNH29"/>
    <mergeCell ref="NNI29:NNQ29"/>
    <mergeCell ref="NTX29:NUF29"/>
    <mergeCell ref="NUG29:NUO29"/>
    <mergeCell ref="NUP29:NUX29"/>
    <mergeCell ref="NUY29:NVG29"/>
    <mergeCell ref="NVH29:NVP29"/>
    <mergeCell ref="NVQ29:NVY29"/>
    <mergeCell ref="NVZ29:NWH29"/>
    <mergeCell ref="NWI29:NWQ29"/>
    <mergeCell ref="NWR29:NWZ29"/>
    <mergeCell ref="NQU29:NRC29"/>
    <mergeCell ref="NRD29:NRL29"/>
    <mergeCell ref="NRM29:NRU29"/>
    <mergeCell ref="NRV29:NSD29"/>
    <mergeCell ref="NSE29:NSM29"/>
    <mergeCell ref="NSN29:NSV29"/>
    <mergeCell ref="NSW29:NTE29"/>
    <mergeCell ref="NTF29:NTN29"/>
    <mergeCell ref="NTO29:NTW29"/>
    <mergeCell ref="OAD29:OAL29"/>
    <mergeCell ref="OAM29:OAU29"/>
    <mergeCell ref="OAV29:OBD29"/>
    <mergeCell ref="OBE29:OBM29"/>
    <mergeCell ref="OBN29:OBV29"/>
    <mergeCell ref="OBW29:OCE29"/>
    <mergeCell ref="OCF29:OCN29"/>
    <mergeCell ref="OCO29:OCW29"/>
    <mergeCell ref="OCX29:ODF29"/>
    <mergeCell ref="NXA29:NXI29"/>
    <mergeCell ref="NXJ29:NXR29"/>
    <mergeCell ref="NXS29:NYA29"/>
    <mergeCell ref="NYB29:NYJ29"/>
    <mergeCell ref="NYK29:NYS29"/>
    <mergeCell ref="NYT29:NZB29"/>
    <mergeCell ref="NZC29:NZK29"/>
    <mergeCell ref="NZL29:NZT29"/>
    <mergeCell ref="NZU29:OAC29"/>
    <mergeCell ref="OGJ29:OGR29"/>
    <mergeCell ref="OGS29:OHA29"/>
    <mergeCell ref="OHB29:OHJ29"/>
    <mergeCell ref="OHK29:OHS29"/>
    <mergeCell ref="OHT29:OIB29"/>
    <mergeCell ref="OIC29:OIK29"/>
    <mergeCell ref="OIL29:OIT29"/>
    <mergeCell ref="OIU29:OJC29"/>
    <mergeCell ref="OJD29:OJL29"/>
    <mergeCell ref="ODG29:ODO29"/>
    <mergeCell ref="ODP29:ODX29"/>
    <mergeCell ref="ODY29:OEG29"/>
    <mergeCell ref="OEH29:OEP29"/>
    <mergeCell ref="OEQ29:OEY29"/>
    <mergeCell ref="OEZ29:OFH29"/>
    <mergeCell ref="OFI29:OFQ29"/>
    <mergeCell ref="OFR29:OFZ29"/>
    <mergeCell ref="OGA29:OGI29"/>
    <mergeCell ref="OMP29:OMX29"/>
    <mergeCell ref="OMY29:ONG29"/>
    <mergeCell ref="ONH29:ONP29"/>
    <mergeCell ref="ONQ29:ONY29"/>
    <mergeCell ref="ONZ29:OOH29"/>
    <mergeCell ref="OOI29:OOQ29"/>
    <mergeCell ref="OOR29:OOZ29"/>
    <mergeCell ref="OPA29:OPI29"/>
    <mergeCell ref="OPJ29:OPR29"/>
    <mergeCell ref="OJM29:OJU29"/>
    <mergeCell ref="OJV29:OKD29"/>
    <mergeCell ref="OKE29:OKM29"/>
    <mergeCell ref="OKN29:OKV29"/>
    <mergeCell ref="OKW29:OLE29"/>
    <mergeCell ref="OLF29:OLN29"/>
    <mergeCell ref="OLO29:OLW29"/>
    <mergeCell ref="OLX29:OMF29"/>
    <mergeCell ref="OMG29:OMO29"/>
    <mergeCell ref="OSV29:OTD29"/>
    <mergeCell ref="OTE29:OTM29"/>
    <mergeCell ref="OTN29:OTV29"/>
    <mergeCell ref="OTW29:OUE29"/>
    <mergeCell ref="OUF29:OUN29"/>
    <mergeCell ref="OUO29:OUW29"/>
    <mergeCell ref="OUX29:OVF29"/>
    <mergeCell ref="OVG29:OVO29"/>
    <mergeCell ref="OVP29:OVX29"/>
    <mergeCell ref="OPS29:OQA29"/>
    <mergeCell ref="OQB29:OQJ29"/>
    <mergeCell ref="OQK29:OQS29"/>
    <mergeCell ref="OQT29:ORB29"/>
    <mergeCell ref="ORC29:ORK29"/>
    <mergeCell ref="ORL29:ORT29"/>
    <mergeCell ref="ORU29:OSC29"/>
    <mergeCell ref="OSD29:OSL29"/>
    <mergeCell ref="OSM29:OSU29"/>
    <mergeCell ref="OZB29:OZJ29"/>
    <mergeCell ref="OZK29:OZS29"/>
    <mergeCell ref="OZT29:PAB29"/>
    <mergeCell ref="PAC29:PAK29"/>
    <mergeCell ref="PAL29:PAT29"/>
    <mergeCell ref="PAU29:PBC29"/>
    <mergeCell ref="PBD29:PBL29"/>
    <mergeCell ref="PBM29:PBU29"/>
    <mergeCell ref="PBV29:PCD29"/>
    <mergeCell ref="OVY29:OWG29"/>
    <mergeCell ref="OWH29:OWP29"/>
    <mergeCell ref="OWQ29:OWY29"/>
    <mergeCell ref="OWZ29:OXH29"/>
    <mergeCell ref="OXI29:OXQ29"/>
    <mergeCell ref="OXR29:OXZ29"/>
    <mergeCell ref="OYA29:OYI29"/>
    <mergeCell ref="OYJ29:OYR29"/>
    <mergeCell ref="OYS29:OZA29"/>
    <mergeCell ref="PFH29:PFP29"/>
    <mergeCell ref="PFQ29:PFY29"/>
    <mergeCell ref="PFZ29:PGH29"/>
    <mergeCell ref="PGI29:PGQ29"/>
    <mergeCell ref="PGR29:PGZ29"/>
    <mergeCell ref="PHA29:PHI29"/>
    <mergeCell ref="PHJ29:PHR29"/>
    <mergeCell ref="PHS29:PIA29"/>
    <mergeCell ref="PIB29:PIJ29"/>
    <mergeCell ref="PCE29:PCM29"/>
    <mergeCell ref="PCN29:PCV29"/>
    <mergeCell ref="PCW29:PDE29"/>
    <mergeCell ref="PDF29:PDN29"/>
    <mergeCell ref="PDO29:PDW29"/>
    <mergeCell ref="PDX29:PEF29"/>
    <mergeCell ref="PEG29:PEO29"/>
    <mergeCell ref="PEP29:PEX29"/>
    <mergeCell ref="PEY29:PFG29"/>
    <mergeCell ref="PLN29:PLV29"/>
    <mergeCell ref="PLW29:PME29"/>
    <mergeCell ref="PMF29:PMN29"/>
    <mergeCell ref="PMO29:PMW29"/>
    <mergeCell ref="PMX29:PNF29"/>
    <mergeCell ref="PNG29:PNO29"/>
    <mergeCell ref="PNP29:PNX29"/>
    <mergeCell ref="PNY29:POG29"/>
    <mergeCell ref="POH29:POP29"/>
    <mergeCell ref="PIK29:PIS29"/>
    <mergeCell ref="PIT29:PJB29"/>
    <mergeCell ref="PJC29:PJK29"/>
    <mergeCell ref="PJL29:PJT29"/>
    <mergeCell ref="PJU29:PKC29"/>
    <mergeCell ref="PKD29:PKL29"/>
    <mergeCell ref="PKM29:PKU29"/>
    <mergeCell ref="PKV29:PLD29"/>
    <mergeCell ref="PLE29:PLM29"/>
    <mergeCell ref="PRT29:PSB29"/>
    <mergeCell ref="PSC29:PSK29"/>
    <mergeCell ref="PSL29:PST29"/>
    <mergeCell ref="PSU29:PTC29"/>
    <mergeCell ref="PTD29:PTL29"/>
    <mergeCell ref="PTM29:PTU29"/>
    <mergeCell ref="PTV29:PUD29"/>
    <mergeCell ref="PUE29:PUM29"/>
    <mergeCell ref="PUN29:PUV29"/>
    <mergeCell ref="POQ29:POY29"/>
    <mergeCell ref="POZ29:PPH29"/>
    <mergeCell ref="PPI29:PPQ29"/>
    <mergeCell ref="PPR29:PPZ29"/>
    <mergeCell ref="PQA29:PQI29"/>
    <mergeCell ref="PQJ29:PQR29"/>
    <mergeCell ref="PQS29:PRA29"/>
    <mergeCell ref="PRB29:PRJ29"/>
    <mergeCell ref="PRK29:PRS29"/>
    <mergeCell ref="PXZ29:PYH29"/>
    <mergeCell ref="PYI29:PYQ29"/>
    <mergeCell ref="PYR29:PYZ29"/>
    <mergeCell ref="PZA29:PZI29"/>
    <mergeCell ref="PZJ29:PZR29"/>
    <mergeCell ref="PZS29:QAA29"/>
    <mergeCell ref="QAB29:QAJ29"/>
    <mergeCell ref="QAK29:QAS29"/>
    <mergeCell ref="QAT29:QBB29"/>
    <mergeCell ref="PUW29:PVE29"/>
    <mergeCell ref="PVF29:PVN29"/>
    <mergeCell ref="PVO29:PVW29"/>
    <mergeCell ref="PVX29:PWF29"/>
    <mergeCell ref="PWG29:PWO29"/>
    <mergeCell ref="PWP29:PWX29"/>
    <mergeCell ref="PWY29:PXG29"/>
    <mergeCell ref="PXH29:PXP29"/>
    <mergeCell ref="PXQ29:PXY29"/>
    <mergeCell ref="QEF29:QEN29"/>
    <mergeCell ref="QEO29:QEW29"/>
    <mergeCell ref="QEX29:QFF29"/>
    <mergeCell ref="QFG29:QFO29"/>
    <mergeCell ref="QFP29:QFX29"/>
    <mergeCell ref="QFY29:QGG29"/>
    <mergeCell ref="QGH29:QGP29"/>
    <mergeCell ref="QGQ29:QGY29"/>
    <mergeCell ref="QGZ29:QHH29"/>
    <mergeCell ref="QBC29:QBK29"/>
    <mergeCell ref="QBL29:QBT29"/>
    <mergeCell ref="QBU29:QCC29"/>
    <mergeCell ref="QCD29:QCL29"/>
    <mergeCell ref="QCM29:QCU29"/>
    <mergeCell ref="QCV29:QDD29"/>
    <mergeCell ref="QDE29:QDM29"/>
    <mergeCell ref="QDN29:QDV29"/>
    <mergeCell ref="QDW29:QEE29"/>
    <mergeCell ref="QKL29:QKT29"/>
    <mergeCell ref="QKU29:QLC29"/>
    <mergeCell ref="QLD29:QLL29"/>
    <mergeCell ref="QLM29:QLU29"/>
    <mergeCell ref="QLV29:QMD29"/>
    <mergeCell ref="QME29:QMM29"/>
    <mergeCell ref="QMN29:QMV29"/>
    <mergeCell ref="QMW29:QNE29"/>
    <mergeCell ref="QNF29:QNN29"/>
    <mergeCell ref="QHI29:QHQ29"/>
    <mergeCell ref="QHR29:QHZ29"/>
    <mergeCell ref="QIA29:QII29"/>
    <mergeCell ref="QIJ29:QIR29"/>
    <mergeCell ref="QIS29:QJA29"/>
    <mergeCell ref="QJB29:QJJ29"/>
    <mergeCell ref="QJK29:QJS29"/>
    <mergeCell ref="QJT29:QKB29"/>
    <mergeCell ref="QKC29:QKK29"/>
    <mergeCell ref="QQR29:QQZ29"/>
    <mergeCell ref="QRA29:QRI29"/>
    <mergeCell ref="QRJ29:QRR29"/>
    <mergeCell ref="QRS29:QSA29"/>
    <mergeCell ref="QSB29:QSJ29"/>
    <mergeCell ref="QSK29:QSS29"/>
    <mergeCell ref="QST29:QTB29"/>
    <mergeCell ref="QTC29:QTK29"/>
    <mergeCell ref="QTL29:QTT29"/>
    <mergeCell ref="QNO29:QNW29"/>
    <mergeCell ref="QNX29:QOF29"/>
    <mergeCell ref="QOG29:QOO29"/>
    <mergeCell ref="QOP29:QOX29"/>
    <mergeCell ref="QOY29:QPG29"/>
    <mergeCell ref="QPH29:QPP29"/>
    <mergeCell ref="QPQ29:QPY29"/>
    <mergeCell ref="QPZ29:QQH29"/>
    <mergeCell ref="QQI29:QQQ29"/>
    <mergeCell ref="QWX29:QXF29"/>
    <mergeCell ref="QXG29:QXO29"/>
    <mergeCell ref="QXP29:QXX29"/>
    <mergeCell ref="QXY29:QYG29"/>
    <mergeCell ref="QYH29:QYP29"/>
    <mergeCell ref="QYQ29:QYY29"/>
    <mergeCell ref="QYZ29:QZH29"/>
    <mergeCell ref="QZI29:QZQ29"/>
    <mergeCell ref="QZR29:QZZ29"/>
    <mergeCell ref="QTU29:QUC29"/>
    <mergeCell ref="QUD29:QUL29"/>
    <mergeCell ref="QUM29:QUU29"/>
    <mergeCell ref="QUV29:QVD29"/>
    <mergeCell ref="QVE29:QVM29"/>
    <mergeCell ref="QVN29:QVV29"/>
    <mergeCell ref="QVW29:QWE29"/>
    <mergeCell ref="QWF29:QWN29"/>
    <mergeCell ref="QWO29:QWW29"/>
    <mergeCell ref="RDD29:RDL29"/>
    <mergeCell ref="RDM29:RDU29"/>
    <mergeCell ref="RDV29:RED29"/>
    <mergeCell ref="REE29:REM29"/>
    <mergeCell ref="REN29:REV29"/>
    <mergeCell ref="REW29:RFE29"/>
    <mergeCell ref="RFF29:RFN29"/>
    <mergeCell ref="RFO29:RFW29"/>
    <mergeCell ref="RFX29:RGF29"/>
    <mergeCell ref="RAA29:RAI29"/>
    <mergeCell ref="RAJ29:RAR29"/>
    <mergeCell ref="RAS29:RBA29"/>
    <mergeCell ref="RBB29:RBJ29"/>
    <mergeCell ref="RBK29:RBS29"/>
    <mergeCell ref="RBT29:RCB29"/>
    <mergeCell ref="RCC29:RCK29"/>
    <mergeCell ref="RCL29:RCT29"/>
    <mergeCell ref="RCU29:RDC29"/>
    <mergeCell ref="RJJ29:RJR29"/>
    <mergeCell ref="RJS29:RKA29"/>
    <mergeCell ref="RKB29:RKJ29"/>
    <mergeCell ref="RKK29:RKS29"/>
    <mergeCell ref="RKT29:RLB29"/>
    <mergeCell ref="RLC29:RLK29"/>
    <mergeCell ref="RLL29:RLT29"/>
    <mergeCell ref="RLU29:RMC29"/>
    <mergeCell ref="RMD29:RML29"/>
    <mergeCell ref="RGG29:RGO29"/>
    <mergeCell ref="RGP29:RGX29"/>
    <mergeCell ref="RGY29:RHG29"/>
    <mergeCell ref="RHH29:RHP29"/>
    <mergeCell ref="RHQ29:RHY29"/>
    <mergeCell ref="RHZ29:RIH29"/>
    <mergeCell ref="RII29:RIQ29"/>
    <mergeCell ref="RIR29:RIZ29"/>
    <mergeCell ref="RJA29:RJI29"/>
    <mergeCell ref="RPP29:RPX29"/>
    <mergeCell ref="RPY29:RQG29"/>
    <mergeCell ref="RQH29:RQP29"/>
    <mergeCell ref="RQQ29:RQY29"/>
    <mergeCell ref="RQZ29:RRH29"/>
    <mergeCell ref="RRI29:RRQ29"/>
    <mergeCell ref="RRR29:RRZ29"/>
    <mergeCell ref="RSA29:RSI29"/>
    <mergeCell ref="RSJ29:RSR29"/>
    <mergeCell ref="RMM29:RMU29"/>
    <mergeCell ref="RMV29:RND29"/>
    <mergeCell ref="RNE29:RNM29"/>
    <mergeCell ref="RNN29:RNV29"/>
    <mergeCell ref="RNW29:ROE29"/>
    <mergeCell ref="ROF29:RON29"/>
    <mergeCell ref="ROO29:ROW29"/>
    <mergeCell ref="ROX29:RPF29"/>
    <mergeCell ref="RPG29:RPO29"/>
    <mergeCell ref="RVV29:RWD29"/>
    <mergeCell ref="RWE29:RWM29"/>
    <mergeCell ref="RWN29:RWV29"/>
    <mergeCell ref="RWW29:RXE29"/>
    <mergeCell ref="RXF29:RXN29"/>
    <mergeCell ref="RXO29:RXW29"/>
    <mergeCell ref="RXX29:RYF29"/>
    <mergeCell ref="RYG29:RYO29"/>
    <mergeCell ref="RYP29:RYX29"/>
    <mergeCell ref="RSS29:RTA29"/>
    <mergeCell ref="RTB29:RTJ29"/>
    <mergeCell ref="RTK29:RTS29"/>
    <mergeCell ref="RTT29:RUB29"/>
    <mergeCell ref="RUC29:RUK29"/>
    <mergeCell ref="RUL29:RUT29"/>
    <mergeCell ref="RUU29:RVC29"/>
    <mergeCell ref="RVD29:RVL29"/>
    <mergeCell ref="RVM29:RVU29"/>
    <mergeCell ref="SCB29:SCJ29"/>
    <mergeCell ref="SCK29:SCS29"/>
    <mergeCell ref="SCT29:SDB29"/>
    <mergeCell ref="SDC29:SDK29"/>
    <mergeCell ref="SDL29:SDT29"/>
    <mergeCell ref="SDU29:SEC29"/>
    <mergeCell ref="SED29:SEL29"/>
    <mergeCell ref="SEM29:SEU29"/>
    <mergeCell ref="SEV29:SFD29"/>
    <mergeCell ref="RYY29:RZG29"/>
    <mergeCell ref="RZH29:RZP29"/>
    <mergeCell ref="RZQ29:RZY29"/>
    <mergeCell ref="RZZ29:SAH29"/>
    <mergeCell ref="SAI29:SAQ29"/>
    <mergeCell ref="SAR29:SAZ29"/>
    <mergeCell ref="SBA29:SBI29"/>
    <mergeCell ref="SBJ29:SBR29"/>
    <mergeCell ref="SBS29:SCA29"/>
    <mergeCell ref="SIH29:SIP29"/>
    <mergeCell ref="SIQ29:SIY29"/>
    <mergeCell ref="SIZ29:SJH29"/>
    <mergeCell ref="SJI29:SJQ29"/>
    <mergeCell ref="SJR29:SJZ29"/>
    <mergeCell ref="SKA29:SKI29"/>
    <mergeCell ref="SKJ29:SKR29"/>
    <mergeCell ref="SKS29:SLA29"/>
    <mergeCell ref="SLB29:SLJ29"/>
    <mergeCell ref="SFE29:SFM29"/>
    <mergeCell ref="SFN29:SFV29"/>
    <mergeCell ref="SFW29:SGE29"/>
    <mergeCell ref="SGF29:SGN29"/>
    <mergeCell ref="SGO29:SGW29"/>
    <mergeCell ref="SGX29:SHF29"/>
    <mergeCell ref="SHG29:SHO29"/>
    <mergeCell ref="SHP29:SHX29"/>
    <mergeCell ref="SHY29:SIG29"/>
    <mergeCell ref="SON29:SOV29"/>
    <mergeCell ref="SOW29:SPE29"/>
    <mergeCell ref="SPF29:SPN29"/>
    <mergeCell ref="SPO29:SPW29"/>
    <mergeCell ref="SPX29:SQF29"/>
    <mergeCell ref="SQG29:SQO29"/>
    <mergeCell ref="SQP29:SQX29"/>
    <mergeCell ref="SQY29:SRG29"/>
    <mergeCell ref="SRH29:SRP29"/>
    <mergeCell ref="SLK29:SLS29"/>
    <mergeCell ref="SLT29:SMB29"/>
    <mergeCell ref="SMC29:SMK29"/>
    <mergeCell ref="SML29:SMT29"/>
    <mergeCell ref="SMU29:SNC29"/>
    <mergeCell ref="SND29:SNL29"/>
    <mergeCell ref="SNM29:SNU29"/>
    <mergeCell ref="SNV29:SOD29"/>
    <mergeCell ref="SOE29:SOM29"/>
    <mergeCell ref="SUT29:SVB29"/>
    <mergeCell ref="SVC29:SVK29"/>
    <mergeCell ref="SVL29:SVT29"/>
    <mergeCell ref="SVU29:SWC29"/>
    <mergeCell ref="SWD29:SWL29"/>
    <mergeCell ref="SWM29:SWU29"/>
    <mergeCell ref="SWV29:SXD29"/>
    <mergeCell ref="SXE29:SXM29"/>
    <mergeCell ref="SXN29:SXV29"/>
    <mergeCell ref="SRQ29:SRY29"/>
    <mergeCell ref="SRZ29:SSH29"/>
    <mergeCell ref="SSI29:SSQ29"/>
    <mergeCell ref="SSR29:SSZ29"/>
    <mergeCell ref="STA29:STI29"/>
    <mergeCell ref="STJ29:STR29"/>
    <mergeCell ref="STS29:SUA29"/>
    <mergeCell ref="SUB29:SUJ29"/>
    <mergeCell ref="SUK29:SUS29"/>
    <mergeCell ref="TAZ29:TBH29"/>
    <mergeCell ref="TBI29:TBQ29"/>
    <mergeCell ref="TBR29:TBZ29"/>
    <mergeCell ref="TCA29:TCI29"/>
    <mergeCell ref="TCJ29:TCR29"/>
    <mergeCell ref="TCS29:TDA29"/>
    <mergeCell ref="TDB29:TDJ29"/>
    <mergeCell ref="TDK29:TDS29"/>
    <mergeCell ref="TDT29:TEB29"/>
    <mergeCell ref="SXW29:SYE29"/>
    <mergeCell ref="SYF29:SYN29"/>
    <mergeCell ref="SYO29:SYW29"/>
    <mergeCell ref="SYX29:SZF29"/>
    <mergeCell ref="SZG29:SZO29"/>
    <mergeCell ref="SZP29:SZX29"/>
    <mergeCell ref="SZY29:TAG29"/>
    <mergeCell ref="TAH29:TAP29"/>
    <mergeCell ref="TAQ29:TAY29"/>
    <mergeCell ref="THF29:THN29"/>
    <mergeCell ref="THO29:THW29"/>
    <mergeCell ref="THX29:TIF29"/>
    <mergeCell ref="TIG29:TIO29"/>
    <mergeCell ref="TIP29:TIX29"/>
    <mergeCell ref="TIY29:TJG29"/>
    <mergeCell ref="TJH29:TJP29"/>
    <mergeCell ref="TJQ29:TJY29"/>
    <mergeCell ref="TJZ29:TKH29"/>
    <mergeCell ref="TEC29:TEK29"/>
    <mergeCell ref="TEL29:TET29"/>
    <mergeCell ref="TEU29:TFC29"/>
    <mergeCell ref="TFD29:TFL29"/>
    <mergeCell ref="TFM29:TFU29"/>
    <mergeCell ref="TFV29:TGD29"/>
    <mergeCell ref="TGE29:TGM29"/>
    <mergeCell ref="TGN29:TGV29"/>
    <mergeCell ref="TGW29:THE29"/>
    <mergeCell ref="TNL29:TNT29"/>
    <mergeCell ref="TNU29:TOC29"/>
    <mergeCell ref="TOD29:TOL29"/>
    <mergeCell ref="TOM29:TOU29"/>
    <mergeCell ref="TOV29:TPD29"/>
    <mergeCell ref="TPE29:TPM29"/>
    <mergeCell ref="TPN29:TPV29"/>
    <mergeCell ref="TPW29:TQE29"/>
    <mergeCell ref="TQF29:TQN29"/>
    <mergeCell ref="TKI29:TKQ29"/>
    <mergeCell ref="TKR29:TKZ29"/>
    <mergeCell ref="TLA29:TLI29"/>
    <mergeCell ref="TLJ29:TLR29"/>
    <mergeCell ref="TLS29:TMA29"/>
    <mergeCell ref="TMB29:TMJ29"/>
    <mergeCell ref="TMK29:TMS29"/>
    <mergeCell ref="TMT29:TNB29"/>
    <mergeCell ref="TNC29:TNK29"/>
    <mergeCell ref="TTR29:TTZ29"/>
    <mergeCell ref="TUA29:TUI29"/>
    <mergeCell ref="TUJ29:TUR29"/>
    <mergeCell ref="TUS29:TVA29"/>
    <mergeCell ref="TVB29:TVJ29"/>
    <mergeCell ref="TVK29:TVS29"/>
    <mergeCell ref="TVT29:TWB29"/>
    <mergeCell ref="TWC29:TWK29"/>
    <mergeCell ref="TWL29:TWT29"/>
    <mergeCell ref="TQO29:TQW29"/>
    <mergeCell ref="TQX29:TRF29"/>
    <mergeCell ref="TRG29:TRO29"/>
    <mergeCell ref="TRP29:TRX29"/>
    <mergeCell ref="TRY29:TSG29"/>
    <mergeCell ref="TSH29:TSP29"/>
    <mergeCell ref="TSQ29:TSY29"/>
    <mergeCell ref="TSZ29:TTH29"/>
    <mergeCell ref="TTI29:TTQ29"/>
    <mergeCell ref="TZX29:UAF29"/>
    <mergeCell ref="UAG29:UAO29"/>
    <mergeCell ref="UAP29:UAX29"/>
    <mergeCell ref="UAY29:UBG29"/>
    <mergeCell ref="UBH29:UBP29"/>
    <mergeCell ref="UBQ29:UBY29"/>
    <mergeCell ref="UBZ29:UCH29"/>
    <mergeCell ref="UCI29:UCQ29"/>
    <mergeCell ref="UCR29:UCZ29"/>
    <mergeCell ref="TWU29:TXC29"/>
    <mergeCell ref="TXD29:TXL29"/>
    <mergeCell ref="TXM29:TXU29"/>
    <mergeCell ref="TXV29:TYD29"/>
    <mergeCell ref="TYE29:TYM29"/>
    <mergeCell ref="TYN29:TYV29"/>
    <mergeCell ref="TYW29:TZE29"/>
    <mergeCell ref="TZF29:TZN29"/>
    <mergeCell ref="TZO29:TZW29"/>
    <mergeCell ref="UGD29:UGL29"/>
    <mergeCell ref="UGM29:UGU29"/>
    <mergeCell ref="UGV29:UHD29"/>
    <mergeCell ref="UHE29:UHM29"/>
    <mergeCell ref="UHN29:UHV29"/>
    <mergeCell ref="UHW29:UIE29"/>
    <mergeCell ref="UIF29:UIN29"/>
    <mergeCell ref="UIO29:UIW29"/>
    <mergeCell ref="UIX29:UJF29"/>
    <mergeCell ref="UDA29:UDI29"/>
    <mergeCell ref="UDJ29:UDR29"/>
    <mergeCell ref="UDS29:UEA29"/>
    <mergeCell ref="UEB29:UEJ29"/>
    <mergeCell ref="UEK29:UES29"/>
    <mergeCell ref="UET29:UFB29"/>
    <mergeCell ref="UFC29:UFK29"/>
    <mergeCell ref="UFL29:UFT29"/>
    <mergeCell ref="UFU29:UGC29"/>
    <mergeCell ref="UMJ29:UMR29"/>
    <mergeCell ref="UMS29:UNA29"/>
    <mergeCell ref="UNB29:UNJ29"/>
    <mergeCell ref="UNK29:UNS29"/>
    <mergeCell ref="UNT29:UOB29"/>
    <mergeCell ref="UOC29:UOK29"/>
    <mergeCell ref="UOL29:UOT29"/>
    <mergeCell ref="UOU29:UPC29"/>
    <mergeCell ref="UPD29:UPL29"/>
    <mergeCell ref="UJG29:UJO29"/>
    <mergeCell ref="UJP29:UJX29"/>
    <mergeCell ref="UJY29:UKG29"/>
    <mergeCell ref="UKH29:UKP29"/>
    <mergeCell ref="UKQ29:UKY29"/>
    <mergeCell ref="UKZ29:ULH29"/>
    <mergeCell ref="ULI29:ULQ29"/>
    <mergeCell ref="ULR29:ULZ29"/>
    <mergeCell ref="UMA29:UMI29"/>
    <mergeCell ref="USP29:USX29"/>
    <mergeCell ref="USY29:UTG29"/>
    <mergeCell ref="UTH29:UTP29"/>
    <mergeCell ref="UTQ29:UTY29"/>
    <mergeCell ref="UTZ29:UUH29"/>
    <mergeCell ref="UUI29:UUQ29"/>
    <mergeCell ref="UUR29:UUZ29"/>
    <mergeCell ref="UVA29:UVI29"/>
    <mergeCell ref="UVJ29:UVR29"/>
    <mergeCell ref="UPM29:UPU29"/>
    <mergeCell ref="UPV29:UQD29"/>
    <mergeCell ref="UQE29:UQM29"/>
    <mergeCell ref="UQN29:UQV29"/>
    <mergeCell ref="UQW29:URE29"/>
    <mergeCell ref="URF29:URN29"/>
    <mergeCell ref="URO29:URW29"/>
    <mergeCell ref="URX29:USF29"/>
    <mergeCell ref="USG29:USO29"/>
    <mergeCell ref="UYV29:UZD29"/>
    <mergeCell ref="UZE29:UZM29"/>
    <mergeCell ref="UZN29:UZV29"/>
    <mergeCell ref="UZW29:VAE29"/>
    <mergeCell ref="VAF29:VAN29"/>
    <mergeCell ref="VAO29:VAW29"/>
    <mergeCell ref="VAX29:VBF29"/>
    <mergeCell ref="VBG29:VBO29"/>
    <mergeCell ref="VBP29:VBX29"/>
    <mergeCell ref="UVS29:UWA29"/>
    <mergeCell ref="UWB29:UWJ29"/>
    <mergeCell ref="UWK29:UWS29"/>
    <mergeCell ref="UWT29:UXB29"/>
    <mergeCell ref="UXC29:UXK29"/>
    <mergeCell ref="UXL29:UXT29"/>
    <mergeCell ref="UXU29:UYC29"/>
    <mergeCell ref="UYD29:UYL29"/>
    <mergeCell ref="UYM29:UYU29"/>
    <mergeCell ref="VFB29:VFJ29"/>
    <mergeCell ref="VFK29:VFS29"/>
    <mergeCell ref="VFT29:VGB29"/>
    <mergeCell ref="VGC29:VGK29"/>
    <mergeCell ref="VGL29:VGT29"/>
    <mergeCell ref="VGU29:VHC29"/>
    <mergeCell ref="VHD29:VHL29"/>
    <mergeCell ref="VHM29:VHU29"/>
    <mergeCell ref="VHV29:VID29"/>
    <mergeCell ref="VBY29:VCG29"/>
    <mergeCell ref="VCH29:VCP29"/>
    <mergeCell ref="VCQ29:VCY29"/>
    <mergeCell ref="VCZ29:VDH29"/>
    <mergeCell ref="VDI29:VDQ29"/>
    <mergeCell ref="VDR29:VDZ29"/>
    <mergeCell ref="VEA29:VEI29"/>
    <mergeCell ref="VEJ29:VER29"/>
    <mergeCell ref="VES29:VFA29"/>
    <mergeCell ref="VLH29:VLP29"/>
    <mergeCell ref="VLQ29:VLY29"/>
    <mergeCell ref="VLZ29:VMH29"/>
    <mergeCell ref="VMI29:VMQ29"/>
    <mergeCell ref="VMR29:VMZ29"/>
    <mergeCell ref="VNA29:VNI29"/>
    <mergeCell ref="VNJ29:VNR29"/>
    <mergeCell ref="VNS29:VOA29"/>
    <mergeCell ref="VOB29:VOJ29"/>
    <mergeCell ref="VIE29:VIM29"/>
    <mergeCell ref="VIN29:VIV29"/>
    <mergeCell ref="VIW29:VJE29"/>
    <mergeCell ref="VJF29:VJN29"/>
    <mergeCell ref="VJO29:VJW29"/>
    <mergeCell ref="VJX29:VKF29"/>
    <mergeCell ref="VKG29:VKO29"/>
    <mergeCell ref="VKP29:VKX29"/>
    <mergeCell ref="VKY29:VLG29"/>
    <mergeCell ref="VRN29:VRV29"/>
    <mergeCell ref="VRW29:VSE29"/>
    <mergeCell ref="VSF29:VSN29"/>
    <mergeCell ref="VSO29:VSW29"/>
    <mergeCell ref="VSX29:VTF29"/>
    <mergeCell ref="VTG29:VTO29"/>
    <mergeCell ref="VTP29:VTX29"/>
    <mergeCell ref="VTY29:VUG29"/>
    <mergeCell ref="VUH29:VUP29"/>
    <mergeCell ref="VOK29:VOS29"/>
    <mergeCell ref="VOT29:VPB29"/>
    <mergeCell ref="VPC29:VPK29"/>
    <mergeCell ref="VPL29:VPT29"/>
    <mergeCell ref="VPU29:VQC29"/>
    <mergeCell ref="VQD29:VQL29"/>
    <mergeCell ref="VQM29:VQU29"/>
    <mergeCell ref="VQV29:VRD29"/>
    <mergeCell ref="VRE29:VRM29"/>
    <mergeCell ref="VXT29:VYB29"/>
    <mergeCell ref="VYC29:VYK29"/>
    <mergeCell ref="VYL29:VYT29"/>
    <mergeCell ref="VYU29:VZC29"/>
    <mergeCell ref="VZD29:VZL29"/>
    <mergeCell ref="VZM29:VZU29"/>
    <mergeCell ref="VZV29:WAD29"/>
    <mergeCell ref="WAE29:WAM29"/>
    <mergeCell ref="WAN29:WAV29"/>
    <mergeCell ref="VUQ29:VUY29"/>
    <mergeCell ref="VUZ29:VVH29"/>
    <mergeCell ref="VVI29:VVQ29"/>
    <mergeCell ref="VVR29:VVZ29"/>
    <mergeCell ref="VWA29:VWI29"/>
    <mergeCell ref="VWJ29:VWR29"/>
    <mergeCell ref="VWS29:VXA29"/>
    <mergeCell ref="VXB29:VXJ29"/>
    <mergeCell ref="VXK29:VXS29"/>
    <mergeCell ref="WDZ29:WEH29"/>
    <mergeCell ref="WEI29:WEQ29"/>
    <mergeCell ref="WER29:WEZ29"/>
    <mergeCell ref="WFA29:WFI29"/>
    <mergeCell ref="WFJ29:WFR29"/>
    <mergeCell ref="WFS29:WGA29"/>
    <mergeCell ref="WGB29:WGJ29"/>
    <mergeCell ref="WGK29:WGS29"/>
    <mergeCell ref="WGT29:WHB29"/>
    <mergeCell ref="WAW29:WBE29"/>
    <mergeCell ref="WBF29:WBN29"/>
    <mergeCell ref="WBO29:WBW29"/>
    <mergeCell ref="WBX29:WCF29"/>
    <mergeCell ref="WCG29:WCO29"/>
    <mergeCell ref="WCP29:WCX29"/>
    <mergeCell ref="WCY29:WDG29"/>
    <mergeCell ref="WDH29:WDP29"/>
    <mergeCell ref="WDQ29:WDY29"/>
    <mergeCell ref="WKF29:WKN29"/>
    <mergeCell ref="WKO29:WKW29"/>
    <mergeCell ref="WKX29:WLF29"/>
    <mergeCell ref="WLG29:WLO29"/>
    <mergeCell ref="WLP29:WLX29"/>
    <mergeCell ref="WLY29:WMG29"/>
    <mergeCell ref="WMH29:WMP29"/>
    <mergeCell ref="WMQ29:WMY29"/>
    <mergeCell ref="WMZ29:WNH29"/>
    <mergeCell ref="WHC29:WHK29"/>
    <mergeCell ref="WHL29:WHT29"/>
    <mergeCell ref="WHU29:WIC29"/>
    <mergeCell ref="WID29:WIL29"/>
    <mergeCell ref="WIM29:WIU29"/>
    <mergeCell ref="WIV29:WJD29"/>
    <mergeCell ref="WJE29:WJM29"/>
    <mergeCell ref="WJN29:WJV29"/>
    <mergeCell ref="WJW29:WKE29"/>
    <mergeCell ref="WVH29:WVP29"/>
    <mergeCell ref="WVQ29:WVY29"/>
    <mergeCell ref="WVZ29:WWH29"/>
    <mergeCell ref="WWI29:WWQ29"/>
    <mergeCell ref="WQL29:WQT29"/>
    <mergeCell ref="WQU29:WRC29"/>
    <mergeCell ref="WRD29:WRL29"/>
    <mergeCell ref="WRM29:WRU29"/>
    <mergeCell ref="WRV29:WSD29"/>
    <mergeCell ref="WSE29:WSM29"/>
    <mergeCell ref="WSN29:WSV29"/>
    <mergeCell ref="WSW29:WTE29"/>
    <mergeCell ref="WTF29:WTN29"/>
    <mergeCell ref="WNI29:WNQ29"/>
    <mergeCell ref="WNR29:WNZ29"/>
    <mergeCell ref="WOA29:WOI29"/>
    <mergeCell ref="WOJ29:WOR29"/>
    <mergeCell ref="WOS29:WPA29"/>
    <mergeCell ref="WPB29:WPJ29"/>
    <mergeCell ref="WPK29:WPS29"/>
    <mergeCell ref="WPT29:WQB29"/>
    <mergeCell ref="WQC29:WQK29"/>
    <mergeCell ref="XCX29:XDF29"/>
    <mergeCell ref="XDG29:XDO29"/>
    <mergeCell ref="XDP29:XDX29"/>
    <mergeCell ref="XDY29:XEB29"/>
    <mergeCell ref="A43:H43"/>
    <mergeCell ref="A48:H48"/>
    <mergeCell ref="A55:I55"/>
    <mergeCell ref="A66:I66"/>
    <mergeCell ref="H67:H68"/>
    <mergeCell ref="WZU29:XAC29"/>
    <mergeCell ref="XAD29:XAL29"/>
    <mergeCell ref="XAM29:XAU29"/>
    <mergeCell ref="XAV29:XBD29"/>
    <mergeCell ref="XBE29:XBM29"/>
    <mergeCell ref="XBN29:XBV29"/>
    <mergeCell ref="XBW29:XCE29"/>
    <mergeCell ref="XCF29:XCN29"/>
    <mergeCell ref="XCO29:XCW29"/>
    <mergeCell ref="WWR29:WWZ29"/>
    <mergeCell ref="WXA29:WXI29"/>
    <mergeCell ref="WXJ29:WXR29"/>
    <mergeCell ref="WXS29:WYA29"/>
    <mergeCell ref="WYB29:WYJ29"/>
    <mergeCell ref="WYK29:WYS29"/>
    <mergeCell ref="WYT29:WZB29"/>
    <mergeCell ref="WZC29:WZK29"/>
    <mergeCell ref="WZL29:WZT29"/>
    <mergeCell ref="WTO29:WTW29"/>
    <mergeCell ref="WTX29:WUF29"/>
    <mergeCell ref="WUG29:WUO29"/>
    <mergeCell ref="WUP29:WUX29"/>
    <mergeCell ref="WUY29:WVG29"/>
    <mergeCell ref="F203:I203"/>
    <mergeCell ref="F204:I207"/>
    <mergeCell ref="G149:I149"/>
    <mergeCell ref="A248:B248"/>
    <mergeCell ref="A216:C216"/>
    <mergeCell ref="A218:I218"/>
    <mergeCell ref="A219:B219"/>
    <mergeCell ref="A223:C223"/>
    <mergeCell ref="A225:I225"/>
    <mergeCell ref="A233:I233"/>
    <mergeCell ref="A241:I241"/>
    <mergeCell ref="A242:B242"/>
    <mergeCell ref="A247:I247"/>
    <mergeCell ref="A109:I109"/>
    <mergeCell ref="A116:I116"/>
    <mergeCell ref="A125:I125"/>
    <mergeCell ref="A130:I130"/>
    <mergeCell ref="A144:I144"/>
    <mergeCell ref="A148:I148"/>
    <mergeCell ref="A160:I160"/>
    <mergeCell ref="A167:I167"/>
    <mergeCell ref="A198:I198"/>
    <mergeCell ref="A202:I202"/>
    <mergeCell ref="A210:I210"/>
    <mergeCell ref="A211:B211"/>
    <mergeCell ref="A253:I253"/>
    <mergeCell ref="G254:H254"/>
    <mergeCell ref="G255:H255"/>
    <mergeCell ref="G256:H256"/>
    <mergeCell ref="G257:H257"/>
    <mergeCell ref="G258:H258"/>
    <mergeCell ref="G259:H259"/>
    <mergeCell ref="G260:H260"/>
    <mergeCell ref="G261:H261"/>
    <mergeCell ref="G262:H262"/>
    <mergeCell ref="G263:H263"/>
    <mergeCell ref="G227:I230"/>
    <mergeCell ref="G226:I226"/>
    <mergeCell ref="H200:I201"/>
    <mergeCell ref="H199:I199"/>
    <mergeCell ref="G150:I156"/>
    <mergeCell ref="A15:B15"/>
    <mergeCell ref="A175:I175"/>
    <mergeCell ref="A220:B220"/>
    <mergeCell ref="A222:B222"/>
    <mergeCell ref="A221:B221"/>
    <mergeCell ref="E161:E162"/>
    <mergeCell ref="A168:A169"/>
    <mergeCell ref="B168:C168"/>
    <mergeCell ref="A212:B212"/>
    <mergeCell ref="A213:B213"/>
    <mergeCell ref="A214:B214"/>
    <mergeCell ref="A215:B215"/>
    <mergeCell ref="A194:C194"/>
    <mergeCell ref="A31:I31"/>
    <mergeCell ref="A45:I45"/>
    <mergeCell ref="D61:D62"/>
  </mergeCells>
  <phoneticPr fontId="50" type="noConversion"/>
  <conditionalFormatting sqref="A10">
    <cfRule type="duplicateValues" dxfId="1" priority="1"/>
  </conditionalFormatting>
  <printOptions horizontalCentered="1"/>
  <pageMargins left="0.25" right="0.25" top="0.75" bottom="0.75" header="0.3" footer="0.3"/>
  <pageSetup paperSize="9" scale="72" fitToHeight="0" orientation="portrait" r:id="rId1"/>
  <headerFooter>
    <oddFooter>&amp;L&amp;A&amp;C&amp;"-,Negrito"Lorrane Jatobá de Almeida&amp;"-,Regular"
 Arquiteta e Urbanista
CAU 00A1868934&amp;RPágina &amp;P de &amp;N</oddFooter>
  </headerFooter>
  <rowBreaks count="5" manualBreakCount="5">
    <brk id="60" max="8" man="1"/>
    <brk id="108" max="8" man="1"/>
    <brk id="147" max="8" man="1"/>
    <brk id="193" max="8" man="1"/>
    <brk id="240"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N51"/>
  <sheetViews>
    <sheetView showGridLines="0" view="pageBreakPreview" zoomScaleNormal="100" zoomScaleSheetLayoutView="100" workbookViewId="0">
      <selection activeCell="B4" activeCellId="1" sqref="I41 B4"/>
    </sheetView>
  </sheetViews>
  <sheetFormatPr defaultRowHeight="15"/>
  <cols>
    <col min="1" max="1" width="10.7109375" style="33" customWidth="1"/>
    <col min="2" max="2" width="20.7109375" style="33" customWidth="1"/>
    <col min="3" max="10" width="10.7109375" style="33" customWidth="1"/>
    <col min="11" max="11" width="6.7109375" style="33" customWidth="1"/>
    <col min="12" max="13" width="9.140625" style="33"/>
    <col min="14" max="15" width="18.5703125" style="33" customWidth="1"/>
    <col min="16" max="16384" width="9.140625" style="33"/>
  </cols>
  <sheetData>
    <row r="1" spans="1:10" ht="18" customHeight="1">
      <c r="A1" s="57"/>
      <c r="B1" s="57"/>
      <c r="C1" s="57"/>
      <c r="D1" s="57"/>
      <c r="E1" s="57"/>
      <c r="F1" s="57"/>
      <c r="G1" s="57"/>
      <c r="H1" s="57"/>
      <c r="I1" s="57"/>
      <c r="J1" s="57"/>
    </row>
    <row r="2" spans="1:10" ht="18" customHeight="1">
      <c r="A2" s="61"/>
      <c r="B2" s="62"/>
      <c r="C2" s="68"/>
      <c r="D2" s="58" t="s">
        <v>156</v>
      </c>
      <c r="E2" s="63" t="str">
        <f>Resumo!D2</f>
        <v>Construção da Capela Mortuária da Zona Leste</v>
      </c>
      <c r="F2" s="57"/>
      <c r="G2" s="139"/>
      <c r="H2" s="140"/>
      <c r="I2" s="141"/>
      <c r="J2" s="110"/>
    </row>
    <row r="3" spans="1:10" ht="18" customHeight="1">
      <c r="A3" s="61"/>
      <c r="B3" s="61"/>
      <c r="C3" s="61"/>
      <c r="D3" s="58" t="s">
        <v>103</v>
      </c>
      <c r="E3" s="63" t="str">
        <f>Resumo!D3</f>
        <v>R. São Francisco de Assis, Lote A.C., Área Comunitária</v>
      </c>
      <c r="F3" s="140"/>
      <c r="G3" s="139"/>
      <c r="H3" s="140"/>
      <c r="I3" s="142"/>
      <c r="J3" s="110"/>
    </row>
    <row r="4" spans="1:10" ht="18" customHeight="1">
      <c r="A4" s="61"/>
      <c r="B4" s="65"/>
      <c r="C4" s="65"/>
      <c r="D4" s="58" t="s">
        <v>679</v>
      </c>
      <c r="E4" s="63" t="str">
        <f>Resumo!D4</f>
        <v>Vila Bela</v>
      </c>
      <c r="F4" s="65"/>
      <c r="G4" s="65"/>
      <c r="H4" s="57"/>
      <c r="I4" s="65"/>
      <c r="J4" s="65"/>
    </row>
    <row r="5" spans="1:10" ht="18" customHeight="1">
      <c r="A5" s="61"/>
      <c r="B5" s="143"/>
      <c r="C5" s="61"/>
      <c r="D5" s="58" t="s">
        <v>681</v>
      </c>
      <c r="E5" s="63" t="str">
        <f>Resumo!D5</f>
        <v>Sorriso - MT</v>
      </c>
      <c r="F5" s="110"/>
      <c r="G5" s="62"/>
      <c r="H5" s="62"/>
      <c r="I5" s="61"/>
      <c r="J5" s="110"/>
    </row>
    <row r="6" spans="1:10" ht="18" customHeight="1">
      <c r="A6" s="62"/>
      <c r="B6" s="62"/>
      <c r="C6" s="68"/>
      <c r="D6" s="58"/>
      <c r="E6" s="63"/>
      <c r="F6" s="62"/>
      <c r="G6" s="110"/>
      <c r="H6" s="62"/>
      <c r="I6" s="61"/>
      <c r="J6" s="110"/>
    </row>
    <row r="7" spans="1:10" ht="18" customHeight="1">
      <c r="A7" s="62"/>
      <c r="B7" s="62"/>
      <c r="C7" s="68"/>
      <c r="D7" s="58" t="s">
        <v>683</v>
      </c>
      <c r="E7" s="63">
        <f>Resumo!D7</f>
        <v>0</v>
      </c>
      <c r="F7" s="62"/>
      <c r="G7" s="110"/>
      <c r="H7" s="62"/>
      <c r="I7" s="61"/>
      <c r="J7" s="110"/>
    </row>
    <row r="8" spans="1:10" ht="18" customHeight="1">
      <c r="A8" s="144"/>
      <c r="B8" s="144"/>
      <c r="C8" s="145"/>
      <c r="D8" s="146"/>
      <c r="E8" s="144"/>
      <c r="F8" s="144"/>
      <c r="G8" s="147"/>
      <c r="H8" s="144"/>
      <c r="I8" s="148"/>
      <c r="J8" s="147"/>
    </row>
    <row r="9" spans="1:10" ht="30" customHeight="1">
      <c r="A9" s="872" t="s">
        <v>93</v>
      </c>
      <c r="B9" s="872"/>
      <c r="C9" s="872"/>
      <c r="D9" s="872"/>
      <c r="E9" s="872"/>
      <c r="F9" s="872"/>
      <c r="G9" s="872"/>
      <c r="H9" s="872"/>
      <c r="I9" s="872"/>
      <c r="J9" s="872"/>
    </row>
    <row r="10" spans="1:10" ht="18" customHeight="1">
      <c r="A10" s="149" t="s">
        <v>24</v>
      </c>
      <c r="B10" s="873" t="s">
        <v>25</v>
      </c>
      <c r="C10" s="873"/>
      <c r="D10" s="873"/>
      <c r="E10" s="873"/>
      <c r="F10" s="873"/>
      <c r="G10" s="873"/>
      <c r="H10" s="873"/>
      <c r="I10" s="175">
        <f>SUM(I11:I14)</f>
        <v>7.4999999999999997E-2</v>
      </c>
      <c r="J10" s="172"/>
    </row>
    <row r="11" spans="1:10" ht="18" customHeight="1">
      <c r="A11" s="150" t="s">
        <v>26</v>
      </c>
      <c r="B11" s="876" t="s">
        <v>27</v>
      </c>
      <c r="C11" s="876"/>
      <c r="D11" s="876"/>
      <c r="E11" s="876"/>
      <c r="F11" s="879" t="s">
        <v>28</v>
      </c>
      <c r="G11" s="879"/>
      <c r="H11" s="879"/>
      <c r="I11" s="176">
        <v>0.04</v>
      </c>
      <c r="J11" s="173"/>
    </row>
    <row r="12" spans="1:10" ht="18" customHeight="1">
      <c r="A12" s="151" t="s">
        <v>29</v>
      </c>
      <c r="B12" s="877" t="s">
        <v>30</v>
      </c>
      <c r="C12" s="877"/>
      <c r="D12" s="877"/>
      <c r="E12" s="877"/>
      <c r="F12" s="880" t="s">
        <v>31</v>
      </c>
      <c r="G12" s="880"/>
      <c r="H12" s="880"/>
      <c r="I12" s="177">
        <v>0.01</v>
      </c>
      <c r="J12" s="174"/>
    </row>
    <row r="13" spans="1:10" ht="18" customHeight="1">
      <c r="A13" s="151" t="s">
        <v>32</v>
      </c>
      <c r="B13" s="877" t="s">
        <v>33</v>
      </c>
      <c r="C13" s="877"/>
      <c r="D13" s="877"/>
      <c r="E13" s="877"/>
      <c r="F13" s="880" t="s">
        <v>34</v>
      </c>
      <c r="G13" s="880"/>
      <c r="H13" s="880"/>
      <c r="I13" s="177">
        <v>1.2699999999999999E-2</v>
      </c>
      <c r="J13" s="174"/>
    </row>
    <row r="14" spans="1:10" ht="18" customHeight="1">
      <c r="A14" s="152" t="s">
        <v>35</v>
      </c>
      <c r="B14" s="874" t="s">
        <v>36</v>
      </c>
      <c r="C14" s="874"/>
      <c r="D14" s="874"/>
      <c r="E14" s="874"/>
      <c r="F14" s="875" t="s">
        <v>37</v>
      </c>
      <c r="G14" s="875"/>
      <c r="H14" s="875"/>
      <c r="I14" s="180">
        <v>1.23E-2</v>
      </c>
      <c r="J14" s="178"/>
    </row>
    <row r="15" spans="1:10" ht="18" customHeight="1">
      <c r="A15" s="149" t="s">
        <v>38</v>
      </c>
      <c r="B15" s="873" t="s">
        <v>39</v>
      </c>
      <c r="C15" s="873"/>
      <c r="D15" s="873"/>
      <c r="E15" s="873"/>
      <c r="F15" s="873"/>
      <c r="G15" s="873"/>
      <c r="H15" s="873"/>
      <c r="I15" s="175">
        <f>SUM(I16:I19)</f>
        <v>0.10150000000000001</v>
      </c>
      <c r="J15" s="172"/>
    </row>
    <row r="16" spans="1:10" ht="18" customHeight="1">
      <c r="A16" s="150" t="s">
        <v>40</v>
      </c>
      <c r="B16" s="876" t="s">
        <v>41</v>
      </c>
      <c r="C16" s="876"/>
      <c r="D16" s="876"/>
      <c r="E16" s="876"/>
      <c r="F16" s="876"/>
      <c r="G16" s="876"/>
      <c r="H16" s="876"/>
      <c r="I16" s="176">
        <v>6.4999999999999997E-3</v>
      </c>
      <c r="J16" s="173"/>
    </row>
    <row r="17" spans="1:14" ht="18" customHeight="1">
      <c r="A17" s="151" t="s">
        <v>42</v>
      </c>
      <c r="B17" s="877" t="s">
        <v>43</v>
      </c>
      <c r="C17" s="877"/>
      <c r="D17" s="877"/>
      <c r="E17" s="877"/>
      <c r="F17" s="877"/>
      <c r="G17" s="877"/>
      <c r="H17" s="877"/>
      <c r="I17" s="177">
        <v>0.03</v>
      </c>
      <c r="J17" s="174"/>
    </row>
    <row r="18" spans="1:14" ht="18" customHeight="1">
      <c r="A18" s="151" t="s">
        <v>44</v>
      </c>
      <c r="B18" s="877" t="s">
        <v>45</v>
      </c>
      <c r="C18" s="877"/>
      <c r="D18" s="877"/>
      <c r="E18" s="877"/>
      <c r="F18" s="877"/>
      <c r="G18" s="877"/>
      <c r="H18" s="877"/>
      <c r="I18" s="177">
        <v>0.02</v>
      </c>
      <c r="J18" s="174"/>
    </row>
    <row r="19" spans="1:14" ht="18" customHeight="1">
      <c r="A19" s="152" t="s">
        <v>51</v>
      </c>
      <c r="B19" s="874" t="s">
        <v>91</v>
      </c>
      <c r="C19" s="874"/>
      <c r="D19" s="874"/>
      <c r="E19" s="874"/>
      <c r="F19" s="874"/>
      <c r="G19" s="874"/>
      <c r="H19" s="874"/>
      <c r="I19" s="180">
        <v>4.4999999999999998E-2</v>
      </c>
      <c r="J19" s="178"/>
    </row>
    <row r="20" spans="1:14" ht="18" customHeight="1">
      <c r="A20" s="149" t="s">
        <v>46</v>
      </c>
      <c r="B20" s="873" t="s">
        <v>47</v>
      </c>
      <c r="C20" s="873"/>
      <c r="D20" s="873"/>
      <c r="E20" s="873"/>
      <c r="F20" s="873"/>
      <c r="G20" s="873"/>
      <c r="H20" s="873"/>
      <c r="I20" s="175">
        <f>I21</f>
        <v>0.08</v>
      </c>
      <c r="J20" s="172"/>
    </row>
    <row r="21" spans="1:14" ht="18" customHeight="1">
      <c r="A21" s="153" t="s">
        <v>48</v>
      </c>
      <c r="B21" s="882" t="s">
        <v>49</v>
      </c>
      <c r="C21" s="882"/>
      <c r="D21" s="882"/>
      <c r="E21" s="882"/>
      <c r="F21" s="882"/>
      <c r="G21" s="882"/>
      <c r="H21" s="882"/>
      <c r="I21" s="181">
        <v>0.08</v>
      </c>
      <c r="J21" s="179"/>
    </row>
    <row r="22" spans="1:14" s="163" customFormat="1" ht="30" customHeight="1">
      <c r="A22" s="162"/>
      <c r="B22" s="881" t="s">
        <v>101</v>
      </c>
      <c r="C22" s="881"/>
      <c r="D22" s="881"/>
      <c r="E22" s="881"/>
      <c r="F22" s="881"/>
      <c r="G22" s="881"/>
      <c r="H22" s="881"/>
      <c r="I22" s="165">
        <f>(((1+I11+I12+I13)*(1+I14)*(1+I20))/(1-I15))-1</f>
        <v>0.29310000000000003</v>
      </c>
      <c r="J22" s="166"/>
      <c r="N22" s="164"/>
    </row>
    <row r="23" spans="1:14">
      <c r="A23" s="38"/>
      <c r="B23" s="38"/>
      <c r="C23" s="38"/>
      <c r="D23" s="38"/>
      <c r="E23" s="38"/>
      <c r="F23" s="38"/>
      <c r="G23" s="38"/>
      <c r="H23" s="38"/>
      <c r="I23" s="38"/>
      <c r="J23" s="38"/>
    </row>
    <row r="24" spans="1:14">
      <c r="A24" s="38"/>
      <c r="B24" s="38"/>
      <c r="C24" s="38"/>
      <c r="D24" s="38"/>
      <c r="E24" s="38"/>
      <c r="F24" s="38"/>
      <c r="G24" s="38"/>
      <c r="H24" s="38"/>
      <c r="I24" s="38"/>
      <c r="J24" s="38"/>
      <c r="N24" s="154"/>
    </row>
    <row r="25" spans="1:14">
      <c r="A25" s="878" t="s">
        <v>66</v>
      </c>
      <c r="B25" s="878"/>
      <c r="C25" s="878"/>
      <c r="D25" s="878"/>
      <c r="E25" s="878"/>
      <c r="F25" s="878"/>
      <c r="G25" s="878"/>
      <c r="H25" s="878"/>
      <c r="I25" s="878"/>
      <c r="J25" s="878"/>
    </row>
    <row r="26" spans="1:14">
      <c r="A26" s="155"/>
      <c r="B26" s="155"/>
      <c r="C26" s="155"/>
      <c r="D26" s="155"/>
      <c r="E26" s="38"/>
      <c r="F26" s="38"/>
      <c r="G26" s="38"/>
      <c r="H26" s="38"/>
      <c r="I26" s="38"/>
      <c r="J26" s="38"/>
    </row>
    <row r="27" spans="1:14">
      <c r="A27" s="155"/>
      <c r="B27" s="38"/>
      <c r="C27" s="155"/>
      <c r="D27" s="155"/>
      <c r="E27" s="38"/>
      <c r="F27" s="38"/>
      <c r="G27" s="38"/>
      <c r="H27" s="38"/>
      <c r="I27" s="38"/>
      <c r="J27" s="38"/>
    </row>
    <row r="28" spans="1:14">
      <c r="A28" s="155"/>
      <c r="B28" s="155"/>
      <c r="C28" s="155"/>
      <c r="D28" s="155"/>
      <c r="E28" s="38"/>
      <c r="F28" s="38"/>
      <c r="G28" s="38"/>
      <c r="H28" s="38"/>
      <c r="I28" s="38"/>
      <c r="J28" s="38"/>
    </row>
    <row r="29" spans="1:14">
      <c r="B29" s="155"/>
      <c r="C29" s="155"/>
      <c r="D29" s="155"/>
      <c r="E29" s="38"/>
      <c r="F29" s="38"/>
      <c r="I29" s="38"/>
      <c r="J29" s="38"/>
    </row>
    <row r="30" spans="1:14">
      <c r="A30" s="156" t="s">
        <v>67</v>
      </c>
      <c r="B30" s="155"/>
      <c r="C30" s="155"/>
      <c r="D30" s="155"/>
      <c r="E30" s="38"/>
      <c r="F30" s="38"/>
      <c r="I30" s="38"/>
      <c r="J30" s="38"/>
    </row>
    <row r="31" spans="1:14">
      <c r="A31" s="157" t="s">
        <v>694</v>
      </c>
      <c r="B31" s="155"/>
      <c r="C31" s="155"/>
      <c r="D31" s="155"/>
      <c r="E31" s="38"/>
      <c r="F31" s="38"/>
      <c r="G31" s="158" t="s">
        <v>677</v>
      </c>
      <c r="H31" s="159">
        <f>Resumo!I2</f>
        <v>0</v>
      </c>
      <c r="I31" s="38"/>
      <c r="J31" s="38"/>
    </row>
    <row r="32" spans="1:14">
      <c r="A32" s="157" t="s">
        <v>68</v>
      </c>
      <c r="B32" s="155"/>
      <c r="C32" s="155"/>
      <c r="D32" s="155"/>
      <c r="E32" s="38"/>
      <c r="F32" s="38"/>
      <c r="G32" s="158" t="s">
        <v>678</v>
      </c>
      <c r="H32" s="159">
        <f>Resumo!I3</f>
        <v>87.9</v>
      </c>
      <c r="I32" s="38"/>
      <c r="J32" s="38"/>
    </row>
    <row r="33" spans="1:10">
      <c r="A33" s="157" t="s">
        <v>695</v>
      </c>
      <c r="B33" s="155"/>
      <c r="C33" s="155"/>
      <c r="D33" s="155"/>
      <c r="E33" s="38"/>
      <c r="F33" s="38"/>
      <c r="G33" s="158" t="s">
        <v>680</v>
      </c>
      <c r="H33" s="159">
        <f>Resumo!I4</f>
        <v>0</v>
      </c>
      <c r="I33" s="38"/>
      <c r="J33" s="38"/>
    </row>
    <row r="34" spans="1:10">
      <c r="A34" s="157" t="s">
        <v>696</v>
      </c>
      <c r="B34" s="155"/>
      <c r="C34" s="155"/>
      <c r="D34" s="155"/>
      <c r="E34" s="38"/>
      <c r="F34" s="38"/>
      <c r="G34" s="38"/>
      <c r="H34" s="38"/>
      <c r="I34" s="38"/>
      <c r="J34" s="38"/>
    </row>
    <row r="35" spans="1:10">
      <c r="A35" s="157" t="s">
        <v>697</v>
      </c>
      <c r="B35" s="38"/>
      <c r="C35" s="38"/>
      <c r="D35" s="38"/>
      <c r="E35" s="38"/>
      <c r="G35" s="158" t="s">
        <v>4</v>
      </c>
      <c r="H35" s="160" t="str">
        <f>Resumo!H9</f>
        <v>SINAPI 09/2022 - DESONERADO</v>
      </c>
      <c r="I35" s="38"/>
      <c r="J35" s="38"/>
    </row>
    <row r="36" spans="1:10">
      <c r="A36" s="157" t="s">
        <v>698</v>
      </c>
      <c r="B36" s="38"/>
      <c r="C36" s="38"/>
      <c r="D36" s="38"/>
      <c r="E36" s="38"/>
      <c r="F36" s="38"/>
      <c r="G36" s="158" t="s">
        <v>3</v>
      </c>
      <c r="H36" s="161">
        <f>Resumo!H8</f>
        <v>44865</v>
      </c>
      <c r="I36" s="38"/>
      <c r="J36" s="38"/>
    </row>
    <row r="37" spans="1:10">
      <c r="D37" s="38"/>
      <c r="E37" s="38"/>
      <c r="J37" s="38"/>
    </row>
    <row r="38" spans="1:10">
      <c r="A38" s="38"/>
      <c r="B38" s="38"/>
      <c r="C38" s="38"/>
      <c r="D38" s="38"/>
      <c r="E38" s="38"/>
      <c r="J38" s="38"/>
    </row>
    <row r="39" spans="1:10">
      <c r="A39" s="38"/>
      <c r="B39" s="38"/>
      <c r="C39" s="38"/>
      <c r="D39" s="38"/>
      <c r="E39" s="38"/>
      <c r="J39" s="38"/>
    </row>
    <row r="40" spans="1:10">
      <c r="A40" s="38"/>
      <c r="B40" s="38"/>
      <c r="C40" s="38"/>
      <c r="D40" s="38"/>
      <c r="E40" s="38"/>
      <c r="J40" s="38"/>
    </row>
    <row r="41" spans="1:10">
      <c r="A41" s="38"/>
      <c r="B41" s="38"/>
      <c r="C41" s="38"/>
      <c r="D41" s="38"/>
      <c r="E41" s="38"/>
      <c r="J41" s="38"/>
    </row>
    <row r="42" spans="1:10">
      <c r="A42" s="38"/>
      <c r="B42" s="38"/>
      <c r="C42" s="38"/>
      <c r="D42" s="38"/>
      <c r="E42" s="38"/>
      <c r="F42" s="38"/>
      <c r="G42" s="38"/>
      <c r="H42" s="38"/>
      <c r="I42" s="38"/>
      <c r="J42" s="38"/>
    </row>
    <row r="43" spans="1:10">
      <c r="A43" s="38"/>
      <c r="B43" s="38"/>
      <c r="C43" s="38"/>
      <c r="D43" s="38"/>
      <c r="E43" s="38"/>
      <c r="F43" s="38"/>
      <c r="G43" s="38"/>
      <c r="H43" s="38"/>
      <c r="I43" s="38"/>
      <c r="J43" s="38"/>
    </row>
    <row r="44" spans="1:10">
      <c r="A44" s="38"/>
      <c r="B44" s="38"/>
      <c r="C44" s="38"/>
      <c r="D44" s="38"/>
      <c r="E44" s="38"/>
      <c r="F44" s="38"/>
      <c r="G44" s="38"/>
      <c r="H44" s="38"/>
      <c r="I44" s="38"/>
      <c r="J44" s="38"/>
    </row>
    <row r="45" spans="1:10">
      <c r="A45" s="38"/>
      <c r="B45" s="38"/>
      <c r="C45" s="38"/>
      <c r="D45" s="38"/>
      <c r="E45" s="38"/>
      <c r="F45" s="38"/>
      <c r="G45" s="38"/>
      <c r="H45" s="38"/>
      <c r="I45" s="38"/>
      <c r="J45" s="38"/>
    </row>
    <row r="46" spans="1:10">
      <c r="A46" s="38"/>
      <c r="B46" s="38"/>
      <c r="C46" s="38"/>
      <c r="D46" s="38"/>
      <c r="E46" s="38"/>
      <c r="F46" s="38"/>
      <c r="G46" s="38"/>
      <c r="H46" s="38"/>
      <c r="I46" s="38"/>
      <c r="J46" s="38"/>
    </row>
    <row r="47" spans="1:10">
      <c r="A47" s="38"/>
      <c r="B47" s="38"/>
      <c r="C47" s="38"/>
      <c r="D47" s="38"/>
      <c r="E47" s="38"/>
      <c r="F47" s="38"/>
      <c r="G47" s="38"/>
      <c r="H47" s="38"/>
      <c r="I47" s="38"/>
      <c r="J47" s="38"/>
    </row>
    <row r="48" spans="1:10">
      <c r="A48" s="38"/>
      <c r="B48" s="38"/>
      <c r="C48" s="38"/>
      <c r="D48" s="38"/>
      <c r="E48" s="38"/>
      <c r="F48" s="38"/>
      <c r="G48" s="38"/>
      <c r="H48" s="38"/>
      <c r="I48" s="38"/>
      <c r="J48" s="38"/>
    </row>
    <row r="49" spans="1:10">
      <c r="A49" s="38"/>
      <c r="B49" s="38"/>
      <c r="C49" s="38"/>
      <c r="D49" s="38"/>
      <c r="E49" s="38"/>
      <c r="F49" s="38"/>
      <c r="G49" s="38"/>
      <c r="H49" s="38"/>
      <c r="I49" s="38"/>
      <c r="J49" s="38"/>
    </row>
    <row r="50" spans="1:10">
      <c r="A50" s="38"/>
      <c r="B50" s="38"/>
      <c r="C50" s="38"/>
      <c r="D50" s="38"/>
      <c r="E50" s="38"/>
      <c r="F50" s="38"/>
      <c r="G50" s="38"/>
      <c r="H50" s="38"/>
      <c r="I50" s="38"/>
      <c r="J50" s="38"/>
    </row>
    <row r="51" spans="1:10">
      <c r="A51" s="38"/>
      <c r="B51" s="38"/>
      <c r="C51" s="38"/>
      <c r="D51" s="38"/>
      <c r="E51" s="38"/>
      <c r="F51" s="38"/>
      <c r="G51" s="38"/>
      <c r="H51" s="38"/>
      <c r="I51" s="38"/>
      <c r="J51" s="38"/>
    </row>
  </sheetData>
  <mergeCells count="19">
    <mergeCell ref="A25:J25"/>
    <mergeCell ref="B19:H19"/>
    <mergeCell ref="B20:H20"/>
    <mergeCell ref="B18:H18"/>
    <mergeCell ref="F11:H11"/>
    <mergeCell ref="F12:H12"/>
    <mergeCell ref="F13:H13"/>
    <mergeCell ref="B15:H15"/>
    <mergeCell ref="B16:H16"/>
    <mergeCell ref="B22:H22"/>
    <mergeCell ref="B17:H17"/>
    <mergeCell ref="B21:H21"/>
    <mergeCell ref="A9:J9"/>
    <mergeCell ref="B10:H10"/>
    <mergeCell ref="B14:E14"/>
    <mergeCell ref="F14:H14"/>
    <mergeCell ref="B11:E11"/>
    <mergeCell ref="B12:E12"/>
    <mergeCell ref="B13:E13"/>
  </mergeCells>
  <pageMargins left="0.23622047244094491" right="0.23622047244094491" top="0.74803149606299213" bottom="0.74803149606299213" header="0.31496062992125984" footer="0.31496062992125984"/>
  <pageSetup paperSize="9" scale="85" fitToHeight="0" orientation="portrait" r:id="rId1"/>
  <headerFooter>
    <oddFooter>&amp;L&amp;A&amp;C&amp;"-,Negrito"Lorrane Jatobá de Almeida&amp;"-,Regular"
 Arquiteta e Urbanista
CAU 00A1868934&amp;RPágina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N51"/>
  <sheetViews>
    <sheetView showGridLines="0" view="pageBreakPreview" zoomScaleNormal="100" zoomScaleSheetLayoutView="100" workbookViewId="0">
      <selection activeCell="A2" sqref="A2"/>
    </sheetView>
  </sheetViews>
  <sheetFormatPr defaultRowHeight="15"/>
  <cols>
    <col min="1" max="1" width="10.7109375" style="33" customWidth="1"/>
    <col min="2" max="2" width="20.7109375" style="33" customWidth="1"/>
    <col min="3" max="10" width="10.7109375" style="33" customWidth="1"/>
    <col min="11" max="11" width="6.7109375" style="33" customWidth="1"/>
    <col min="12" max="13" width="9.140625" style="33"/>
    <col min="14" max="15" width="18.5703125" style="33" customWidth="1"/>
    <col min="16" max="16384" width="9.140625" style="33"/>
  </cols>
  <sheetData>
    <row r="1" spans="1:10" ht="18" customHeight="1">
      <c r="A1" s="57"/>
      <c r="B1" s="57"/>
      <c r="C1" s="57"/>
      <c r="D1" s="57"/>
      <c r="E1" s="57"/>
      <c r="F1" s="57"/>
      <c r="G1" s="57"/>
      <c r="H1" s="57"/>
      <c r="I1" s="57"/>
      <c r="J1" s="57"/>
    </row>
    <row r="2" spans="1:10" ht="18" customHeight="1">
      <c r="A2" s="61"/>
      <c r="B2" s="62"/>
      <c r="C2" s="68"/>
      <c r="D2" s="58" t="s">
        <v>156</v>
      </c>
      <c r="E2" s="63" t="str">
        <f>Resumo!D2</f>
        <v>Construção da Capela Mortuária da Zona Leste</v>
      </c>
      <c r="F2" s="57"/>
      <c r="G2" s="139"/>
      <c r="H2" s="140"/>
      <c r="I2" s="141"/>
      <c r="J2" s="110"/>
    </row>
    <row r="3" spans="1:10" ht="18" customHeight="1">
      <c r="A3" s="61"/>
      <c r="B3" s="61"/>
      <c r="C3" s="61"/>
      <c r="D3" s="58" t="s">
        <v>103</v>
      </c>
      <c r="E3" s="63" t="str">
        <f>Resumo!D3</f>
        <v>R. São Francisco de Assis, Lote A.C., Área Comunitária</v>
      </c>
      <c r="F3" s="140"/>
      <c r="G3" s="139"/>
      <c r="H3" s="140"/>
      <c r="I3" s="142"/>
      <c r="J3" s="110"/>
    </row>
    <row r="4" spans="1:10" ht="18" customHeight="1">
      <c r="A4" s="61"/>
      <c r="B4" s="65"/>
      <c r="C4" s="65"/>
      <c r="D4" s="58" t="s">
        <v>679</v>
      </c>
      <c r="E4" s="63" t="str">
        <f>Resumo!D4</f>
        <v>Vila Bela</v>
      </c>
      <c r="F4" s="65"/>
      <c r="G4" s="65"/>
      <c r="H4" s="57"/>
      <c r="I4" s="65"/>
      <c r="J4" s="65"/>
    </row>
    <row r="5" spans="1:10" ht="18" customHeight="1">
      <c r="A5" s="61"/>
      <c r="B5" s="143"/>
      <c r="C5" s="61"/>
      <c r="D5" s="58" t="s">
        <v>681</v>
      </c>
      <c r="E5" s="63" t="str">
        <f>Resumo!D5</f>
        <v>Sorriso - MT</v>
      </c>
      <c r="F5" s="110"/>
      <c r="G5" s="62"/>
      <c r="H5" s="62"/>
      <c r="I5" s="61"/>
      <c r="J5" s="110"/>
    </row>
    <row r="6" spans="1:10" ht="18" customHeight="1">
      <c r="A6" s="62"/>
      <c r="B6" s="62"/>
      <c r="C6" s="68"/>
      <c r="D6" s="58"/>
      <c r="E6" s="63"/>
      <c r="F6" s="62"/>
      <c r="G6" s="110"/>
      <c r="H6" s="62"/>
      <c r="I6" s="61"/>
      <c r="J6" s="110"/>
    </row>
    <row r="7" spans="1:10" ht="18" customHeight="1">
      <c r="A7" s="62"/>
      <c r="B7" s="62"/>
      <c r="C7" s="68"/>
      <c r="D7" s="58" t="s">
        <v>683</v>
      </c>
      <c r="E7" s="63">
        <f>Resumo!D7</f>
        <v>0</v>
      </c>
      <c r="F7" s="62"/>
      <c r="G7" s="110"/>
      <c r="H7" s="62"/>
      <c r="I7" s="61"/>
      <c r="J7" s="110"/>
    </row>
    <row r="8" spans="1:10" ht="18" customHeight="1">
      <c r="A8" s="144"/>
      <c r="B8" s="144"/>
      <c r="C8" s="145"/>
      <c r="D8" s="146"/>
      <c r="E8" s="144"/>
      <c r="F8" s="144"/>
      <c r="G8" s="147"/>
      <c r="H8" s="144"/>
      <c r="I8" s="148"/>
      <c r="J8" s="147"/>
    </row>
    <row r="9" spans="1:10" s="163" customFormat="1" ht="30" customHeight="1">
      <c r="A9" s="872" t="s">
        <v>92</v>
      </c>
      <c r="B9" s="872"/>
      <c r="C9" s="872"/>
      <c r="D9" s="872"/>
      <c r="E9" s="872"/>
      <c r="F9" s="872"/>
      <c r="G9" s="872"/>
      <c r="H9" s="872"/>
      <c r="I9" s="872"/>
      <c r="J9" s="872"/>
    </row>
    <row r="10" spans="1:10" ht="18" customHeight="1">
      <c r="A10" s="149" t="s">
        <v>24</v>
      </c>
      <c r="B10" s="873" t="s">
        <v>94</v>
      </c>
      <c r="C10" s="873"/>
      <c r="D10" s="873"/>
      <c r="E10" s="873"/>
      <c r="F10" s="873"/>
      <c r="G10" s="873"/>
      <c r="H10" s="873"/>
      <c r="I10" s="175">
        <f>SUM(I11:I15)</f>
        <v>4.3900000000000002E-2</v>
      </c>
      <c r="J10" s="172"/>
    </row>
    <row r="11" spans="1:10" ht="18" customHeight="1">
      <c r="A11" s="150" t="s">
        <v>26</v>
      </c>
      <c r="B11" s="876" t="s">
        <v>95</v>
      </c>
      <c r="C11" s="876"/>
      <c r="D11" s="876"/>
      <c r="E11" s="876"/>
      <c r="F11" s="879"/>
      <c r="G11" s="879"/>
      <c r="H11" s="879"/>
      <c r="I11" s="176">
        <v>2.0500000000000001E-2</v>
      </c>
      <c r="J11" s="173"/>
    </row>
    <row r="12" spans="1:10" ht="18" customHeight="1">
      <c r="A12" s="151" t="s">
        <v>29</v>
      </c>
      <c r="B12" s="877" t="s">
        <v>96</v>
      </c>
      <c r="C12" s="877"/>
      <c r="D12" s="877"/>
      <c r="E12" s="877"/>
      <c r="F12" s="880"/>
      <c r="G12" s="880"/>
      <c r="H12" s="880"/>
      <c r="I12" s="177">
        <v>2.2000000000000001E-3</v>
      </c>
      <c r="J12" s="174"/>
    </row>
    <row r="13" spans="1:10" ht="18" customHeight="1">
      <c r="A13" s="151" t="s">
        <v>32</v>
      </c>
      <c r="B13" s="877" t="s">
        <v>36</v>
      </c>
      <c r="C13" s="877"/>
      <c r="D13" s="877"/>
      <c r="E13" s="877"/>
      <c r="F13" s="880"/>
      <c r="G13" s="880"/>
      <c r="H13" s="880"/>
      <c r="I13" s="177">
        <v>1.2E-2</v>
      </c>
      <c r="J13" s="174"/>
    </row>
    <row r="14" spans="1:10" ht="18" customHeight="1">
      <c r="A14" s="151" t="s">
        <v>35</v>
      </c>
      <c r="B14" s="877" t="s">
        <v>97</v>
      </c>
      <c r="C14" s="877"/>
      <c r="D14" s="877"/>
      <c r="E14" s="877"/>
      <c r="F14" s="880"/>
      <c r="G14" s="880"/>
      <c r="H14" s="880"/>
      <c r="I14" s="177">
        <v>4.1999999999999997E-3</v>
      </c>
      <c r="J14" s="174"/>
    </row>
    <row r="15" spans="1:10" ht="18" customHeight="1">
      <c r="A15" s="151" t="s">
        <v>50</v>
      </c>
      <c r="B15" s="877" t="s">
        <v>98</v>
      </c>
      <c r="C15" s="877"/>
      <c r="D15" s="877"/>
      <c r="E15" s="877"/>
      <c r="F15" s="880"/>
      <c r="G15" s="880"/>
      <c r="H15" s="880"/>
      <c r="I15" s="177">
        <v>5.0000000000000001E-3</v>
      </c>
      <c r="J15" s="174"/>
    </row>
    <row r="16" spans="1:10" ht="18" customHeight="1">
      <c r="A16" s="149" t="s">
        <v>38</v>
      </c>
      <c r="B16" s="873" t="s">
        <v>39</v>
      </c>
      <c r="C16" s="873"/>
      <c r="D16" s="873"/>
      <c r="E16" s="873"/>
      <c r="F16" s="873"/>
      <c r="G16" s="873"/>
      <c r="H16" s="873"/>
      <c r="I16" s="175">
        <f>SUM(I17:I19)</f>
        <v>7.1499999999999994E-2</v>
      </c>
      <c r="J16" s="172"/>
    </row>
    <row r="17" spans="1:14" ht="18" customHeight="1">
      <c r="A17" s="150" t="s">
        <v>40</v>
      </c>
      <c r="B17" s="876" t="s">
        <v>41</v>
      </c>
      <c r="C17" s="876"/>
      <c r="D17" s="876"/>
      <c r="E17" s="876"/>
      <c r="F17" s="876"/>
      <c r="G17" s="876"/>
      <c r="H17" s="876"/>
      <c r="I17" s="176">
        <v>6.4999999999999997E-3</v>
      </c>
      <c r="J17" s="173"/>
    </row>
    <row r="18" spans="1:14" ht="18" customHeight="1">
      <c r="A18" s="151" t="s">
        <v>42</v>
      </c>
      <c r="B18" s="877" t="s">
        <v>43</v>
      </c>
      <c r="C18" s="877"/>
      <c r="D18" s="877"/>
      <c r="E18" s="877"/>
      <c r="F18" s="877"/>
      <c r="G18" s="877"/>
      <c r="H18" s="877"/>
      <c r="I18" s="177">
        <v>0.03</v>
      </c>
      <c r="J18" s="174"/>
    </row>
    <row r="19" spans="1:14" ht="18" customHeight="1">
      <c r="A19" s="151" t="s">
        <v>44</v>
      </c>
      <c r="B19" s="877" t="s">
        <v>45</v>
      </c>
      <c r="C19" s="877"/>
      <c r="D19" s="877"/>
      <c r="E19" s="877"/>
      <c r="F19" s="877"/>
      <c r="G19" s="877"/>
      <c r="H19" s="877"/>
      <c r="I19" s="177">
        <v>3.5000000000000003E-2</v>
      </c>
      <c r="J19" s="174"/>
    </row>
    <row r="20" spans="1:14" ht="18" customHeight="1">
      <c r="A20" s="149" t="s">
        <v>46</v>
      </c>
      <c r="B20" s="873" t="s">
        <v>47</v>
      </c>
      <c r="C20" s="873"/>
      <c r="D20" s="873"/>
      <c r="E20" s="873"/>
      <c r="F20" s="873"/>
      <c r="G20" s="873"/>
      <c r="H20" s="873"/>
      <c r="I20" s="175">
        <f>I21</f>
        <v>3.8300000000000001E-2</v>
      </c>
      <c r="J20" s="172"/>
    </row>
    <row r="21" spans="1:14" ht="18" customHeight="1">
      <c r="A21" s="150" t="s">
        <v>48</v>
      </c>
      <c r="B21" s="876" t="s">
        <v>99</v>
      </c>
      <c r="C21" s="876"/>
      <c r="D21" s="876"/>
      <c r="E21" s="876"/>
      <c r="F21" s="876"/>
      <c r="G21" s="876"/>
      <c r="H21" s="876"/>
      <c r="I21" s="176">
        <v>3.8300000000000001E-2</v>
      </c>
      <c r="J21" s="173"/>
    </row>
    <row r="22" spans="1:14" s="163" customFormat="1" ht="30" customHeight="1">
      <c r="A22" s="162"/>
      <c r="B22" s="881" t="s">
        <v>100</v>
      </c>
      <c r="C22" s="881"/>
      <c r="D22" s="881"/>
      <c r="E22" s="881"/>
      <c r="F22" s="881"/>
      <c r="G22" s="881"/>
      <c r="H22" s="881"/>
      <c r="I22" s="169">
        <f>((1-I19+I10+I20)/(1-I16))-1</f>
        <v>0.1278</v>
      </c>
      <c r="J22" s="170"/>
      <c r="N22" s="164"/>
    </row>
    <row r="23" spans="1:14">
      <c r="A23" s="167"/>
      <c r="B23" s="167"/>
      <c r="C23" s="167"/>
      <c r="D23" s="167"/>
      <c r="E23" s="167"/>
      <c r="F23" s="167"/>
      <c r="G23" s="167"/>
      <c r="H23" s="167"/>
      <c r="I23" s="167"/>
      <c r="J23" s="167"/>
    </row>
    <row r="24" spans="1:14">
      <c r="A24" s="38"/>
      <c r="B24" s="38"/>
      <c r="C24" s="38"/>
      <c r="D24" s="38"/>
      <c r="E24" s="38"/>
      <c r="F24" s="38"/>
      <c r="G24" s="38"/>
      <c r="H24" s="38"/>
      <c r="I24" s="38"/>
      <c r="J24" s="38"/>
      <c r="N24" s="154"/>
    </row>
    <row r="25" spans="1:14">
      <c r="A25" s="878" t="s">
        <v>66</v>
      </c>
      <c r="B25" s="878"/>
      <c r="C25" s="878"/>
      <c r="D25" s="878"/>
      <c r="E25" s="878"/>
      <c r="F25" s="878"/>
      <c r="G25" s="878"/>
      <c r="H25" s="878"/>
      <c r="I25" s="878"/>
      <c r="J25" s="878"/>
    </row>
    <row r="26" spans="1:14">
      <c r="A26" s="155"/>
      <c r="B26" s="155"/>
      <c r="C26" s="155"/>
      <c r="D26" s="155"/>
      <c r="E26" s="38"/>
      <c r="F26" s="38"/>
      <c r="G26" s="38"/>
      <c r="H26" s="38"/>
      <c r="I26" s="38"/>
      <c r="J26" s="38"/>
    </row>
    <row r="27" spans="1:14">
      <c r="A27" s="155"/>
      <c r="B27" s="38"/>
      <c r="C27" s="38"/>
      <c r="D27" s="155"/>
      <c r="E27" s="38"/>
      <c r="F27" s="38"/>
      <c r="G27" s="38"/>
      <c r="H27" s="38"/>
      <c r="I27" s="38"/>
      <c r="J27" s="38"/>
    </row>
    <row r="28" spans="1:14">
      <c r="A28" s="155"/>
      <c r="B28" s="155"/>
      <c r="C28" s="155"/>
      <c r="D28" s="155"/>
      <c r="E28" s="38"/>
      <c r="F28" s="38"/>
      <c r="G28" s="38"/>
      <c r="H28" s="38"/>
      <c r="I28" s="38"/>
      <c r="J28" s="38"/>
    </row>
    <row r="29" spans="1:14">
      <c r="A29" s="155"/>
      <c r="B29" s="155"/>
      <c r="C29" s="155"/>
      <c r="D29" s="155"/>
      <c r="E29" s="38"/>
      <c r="F29" s="38"/>
      <c r="G29" s="38"/>
      <c r="H29" s="38"/>
      <c r="I29" s="38"/>
      <c r="J29" s="38"/>
    </row>
    <row r="30" spans="1:14">
      <c r="A30" s="168"/>
      <c r="B30" s="155"/>
      <c r="C30" s="155"/>
      <c r="D30" s="155"/>
      <c r="E30" s="38"/>
      <c r="I30" s="38"/>
      <c r="J30" s="38"/>
    </row>
    <row r="31" spans="1:14">
      <c r="A31" s="168"/>
      <c r="B31" s="155"/>
      <c r="C31" s="155"/>
      <c r="D31" s="155"/>
      <c r="E31" s="38"/>
      <c r="F31" s="38"/>
      <c r="G31" s="158" t="s">
        <v>677</v>
      </c>
      <c r="H31" s="159">
        <f>Resumo!I2</f>
        <v>0</v>
      </c>
      <c r="I31" s="38"/>
      <c r="J31" s="38"/>
    </row>
    <row r="32" spans="1:14">
      <c r="A32" s="168"/>
      <c r="B32" s="155"/>
      <c r="C32" s="155"/>
      <c r="D32" s="155"/>
      <c r="E32" s="38"/>
      <c r="F32" s="38"/>
      <c r="G32" s="158" t="s">
        <v>678</v>
      </c>
      <c r="H32" s="159">
        <f>Resumo!I3</f>
        <v>87.9</v>
      </c>
      <c r="I32" s="38"/>
      <c r="J32" s="38"/>
    </row>
    <row r="33" spans="1:10">
      <c r="A33" s="168"/>
      <c r="B33" s="155"/>
      <c r="C33" s="155"/>
      <c r="D33" s="155"/>
      <c r="E33" s="38"/>
      <c r="F33" s="38"/>
      <c r="G33" s="158" t="s">
        <v>680</v>
      </c>
      <c r="H33" s="159">
        <f>Resumo!I4</f>
        <v>0</v>
      </c>
      <c r="I33" s="38"/>
      <c r="J33" s="38"/>
    </row>
    <row r="34" spans="1:10">
      <c r="A34" s="168"/>
      <c r="B34" s="155"/>
      <c r="C34" s="155"/>
      <c r="D34" s="155"/>
      <c r="E34" s="38"/>
      <c r="F34" s="38"/>
      <c r="G34" s="158"/>
      <c r="H34" s="38"/>
      <c r="I34" s="38"/>
      <c r="J34" s="38"/>
    </row>
    <row r="35" spans="1:10">
      <c r="A35" s="168"/>
      <c r="B35" s="38"/>
      <c r="C35" s="38"/>
      <c r="D35" s="38"/>
      <c r="E35" s="38"/>
      <c r="F35" s="38"/>
      <c r="G35" s="158" t="s">
        <v>4</v>
      </c>
      <c r="H35" s="160" t="str">
        <f>Resumo!H9</f>
        <v>SINAPI 09/2022 - DESONERADO</v>
      </c>
      <c r="I35" s="38"/>
      <c r="J35" s="38"/>
    </row>
    <row r="36" spans="1:10">
      <c r="A36" s="38"/>
      <c r="B36" s="38"/>
      <c r="C36" s="38"/>
      <c r="D36" s="38"/>
      <c r="E36" s="38"/>
      <c r="F36" s="38"/>
      <c r="G36" s="158" t="s">
        <v>3</v>
      </c>
      <c r="H36" s="161">
        <f>Resumo!H8</f>
        <v>44865</v>
      </c>
      <c r="I36" s="38"/>
      <c r="J36" s="38"/>
    </row>
    <row r="37" spans="1:10">
      <c r="A37" s="38"/>
      <c r="B37" s="38"/>
      <c r="C37" s="38"/>
      <c r="D37" s="38"/>
      <c r="E37" s="38"/>
      <c r="F37" s="38"/>
      <c r="G37" s="38"/>
      <c r="H37" s="38"/>
      <c r="I37" s="38"/>
      <c r="J37" s="38"/>
    </row>
    <row r="38" spans="1:10">
      <c r="A38" s="38"/>
      <c r="B38" s="38"/>
      <c r="C38" s="38"/>
      <c r="D38" s="38"/>
      <c r="E38" s="38"/>
      <c r="F38" s="38"/>
      <c r="G38" s="38"/>
      <c r="H38" s="38"/>
      <c r="I38" s="38"/>
      <c r="J38" s="38"/>
    </row>
    <row r="39" spans="1:10">
      <c r="A39" s="38"/>
      <c r="B39" s="38"/>
      <c r="C39" s="38"/>
      <c r="D39" s="38"/>
      <c r="E39" s="38"/>
      <c r="F39" s="38"/>
      <c r="G39" s="38"/>
      <c r="H39" s="38"/>
      <c r="I39" s="38"/>
      <c r="J39" s="38"/>
    </row>
    <row r="40" spans="1:10">
      <c r="A40" s="38"/>
      <c r="B40" s="38"/>
      <c r="C40" s="38"/>
      <c r="D40" s="38"/>
      <c r="E40" s="38"/>
      <c r="F40" s="38"/>
      <c r="G40" s="38"/>
      <c r="H40" s="38"/>
      <c r="I40" s="38"/>
      <c r="J40" s="38"/>
    </row>
    <row r="41" spans="1:10">
      <c r="A41" s="38"/>
      <c r="B41" s="38"/>
      <c r="C41" s="38"/>
      <c r="D41" s="38"/>
      <c r="E41" s="38"/>
      <c r="F41" s="38"/>
      <c r="G41" s="38"/>
      <c r="H41" s="38"/>
      <c r="I41" s="38"/>
      <c r="J41" s="38"/>
    </row>
    <row r="42" spans="1:10">
      <c r="A42" s="38"/>
      <c r="B42" s="38"/>
      <c r="C42" s="38"/>
      <c r="D42" s="38"/>
      <c r="E42" s="38"/>
      <c r="F42" s="38"/>
      <c r="G42" s="38"/>
      <c r="H42" s="38"/>
      <c r="I42" s="38"/>
      <c r="J42" s="38"/>
    </row>
    <row r="43" spans="1:10">
      <c r="A43" s="38"/>
      <c r="B43" s="38"/>
      <c r="C43" s="38"/>
      <c r="D43" s="38"/>
      <c r="E43" s="38"/>
      <c r="F43" s="38"/>
      <c r="G43" s="38"/>
      <c r="H43" s="38"/>
      <c r="I43" s="38"/>
      <c r="J43" s="38"/>
    </row>
    <row r="44" spans="1:10">
      <c r="A44" s="38"/>
      <c r="B44" s="38"/>
      <c r="C44" s="38"/>
      <c r="D44" s="38"/>
      <c r="E44" s="38"/>
      <c r="F44" s="38"/>
      <c r="G44" s="38"/>
      <c r="H44" s="38"/>
      <c r="I44" s="38"/>
      <c r="J44" s="38"/>
    </row>
    <row r="45" spans="1:10">
      <c r="A45" s="38"/>
      <c r="B45" s="38"/>
      <c r="C45" s="38"/>
      <c r="D45" s="38"/>
      <c r="E45" s="38"/>
      <c r="F45" s="38"/>
      <c r="G45" s="38"/>
      <c r="H45" s="38"/>
      <c r="I45" s="38"/>
      <c r="J45" s="38"/>
    </row>
    <row r="46" spans="1:10">
      <c r="A46" s="38"/>
      <c r="B46" s="38"/>
      <c r="C46" s="38"/>
      <c r="D46" s="38"/>
      <c r="E46" s="38"/>
      <c r="F46" s="38"/>
      <c r="G46" s="38"/>
      <c r="H46" s="38"/>
      <c r="I46" s="38"/>
      <c r="J46" s="38"/>
    </row>
    <row r="47" spans="1:10">
      <c r="A47" s="38"/>
      <c r="B47" s="38"/>
      <c r="C47" s="38"/>
      <c r="D47" s="38"/>
      <c r="E47" s="38"/>
      <c r="F47" s="38"/>
      <c r="G47" s="38"/>
      <c r="H47" s="38"/>
      <c r="I47" s="38"/>
      <c r="J47" s="38"/>
    </row>
    <row r="48" spans="1:10">
      <c r="A48" s="38"/>
      <c r="B48" s="38"/>
      <c r="C48" s="38"/>
      <c r="D48" s="38"/>
      <c r="E48" s="38"/>
      <c r="F48" s="38"/>
      <c r="G48" s="38"/>
      <c r="H48" s="38"/>
      <c r="I48" s="38"/>
      <c r="J48" s="38"/>
    </row>
    <row r="49" spans="1:10">
      <c r="A49" s="38"/>
      <c r="B49" s="38"/>
      <c r="C49" s="38"/>
      <c r="D49" s="38"/>
      <c r="E49" s="38"/>
      <c r="F49" s="38"/>
      <c r="G49" s="38"/>
      <c r="H49" s="38"/>
      <c r="I49" s="38"/>
      <c r="J49" s="38"/>
    </row>
    <row r="50" spans="1:10">
      <c r="A50" s="38"/>
      <c r="B50" s="38"/>
      <c r="C50" s="38"/>
      <c r="D50" s="38"/>
      <c r="E50" s="38"/>
      <c r="F50" s="38"/>
      <c r="G50" s="38"/>
      <c r="H50" s="38"/>
      <c r="I50" s="38"/>
      <c r="J50" s="38"/>
    </row>
    <row r="51" spans="1:10">
      <c r="A51" s="38"/>
      <c r="B51" s="38"/>
      <c r="C51" s="38"/>
      <c r="D51" s="38"/>
      <c r="E51" s="38"/>
      <c r="F51" s="38"/>
      <c r="G51" s="38"/>
      <c r="H51" s="38"/>
      <c r="I51" s="38"/>
      <c r="J51" s="38"/>
    </row>
  </sheetData>
  <mergeCells count="20">
    <mergeCell ref="B13:E13"/>
    <mergeCell ref="B18:H18"/>
    <mergeCell ref="B17:H17"/>
    <mergeCell ref="F13:H13"/>
    <mergeCell ref="A9:J9"/>
    <mergeCell ref="B10:H10"/>
    <mergeCell ref="B15:E15"/>
    <mergeCell ref="F15:H15"/>
    <mergeCell ref="B16:H16"/>
    <mergeCell ref="B11:E11"/>
    <mergeCell ref="F11:H11"/>
    <mergeCell ref="B12:E12"/>
    <mergeCell ref="F12:H12"/>
    <mergeCell ref="B14:E14"/>
    <mergeCell ref="F14:H14"/>
    <mergeCell ref="A25:J25"/>
    <mergeCell ref="B22:H22"/>
    <mergeCell ref="B20:H20"/>
    <mergeCell ref="B21:H21"/>
    <mergeCell ref="B19:H19"/>
  </mergeCells>
  <pageMargins left="0.23622047244094491" right="0.23622047244094491" top="0.74803149606299213" bottom="0.74803149606299213" header="0.31496062992125984" footer="0.31496062992125984"/>
  <pageSetup paperSize="9" scale="85" fitToHeight="0" orientation="portrait" r:id="rId1"/>
  <headerFooter>
    <oddFooter>&amp;L&amp;A&amp;C&amp;"-,Negrito"Lorrane Jatobá de Almeida&amp;"-,Regular"
 Arquiteta e Urbanista
CAU 00A1868934&amp;RPágina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15</vt:i4>
      </vt:variant>
    </vt:vector>
  </HeadingPairs>
  <TitlesOfParts>
    <vt:vector size="24" baseType="lpstr">
      <vt:lpstr>Capa</vt:lpstr>
      <vt:lpstr>Resumo</vt:lpstr>
      <vt:lpstr>Orçamento</vt:lpstr>
      <vt:lpstr>Cronograma</vt:lpstr>
      <vt:lpstr>Composições</vt:lpstr>
      <vt:lpstr>Mapa de cotação</vt:lpstr>
      <vt:lpstr>Memória de Calculo</vt:lpstr>
      <vt:lpstr>BDI - Serviços</vt:lpstr>
      <vt:lpstr>BDI - Equipamentos</vt:lpstr>
      <vt:lpstr>'BDI - Equipamentos'!Area_de_impressao</vt:lpstr>
      <vt:lpstr>'BDI - Serviços'!Area_de_impressao</vt:lpstr>
      <vt:lpstr>Capa!Area_de_impressao</vt:lpstr>
      <vt:lpstr>Composições!Area_de_impressao</vt:lpstr>
      <vt:lpstr>Cronograma!Area_de_impressao</vt:lpstr>
      <vt:lpstr>'Mapa de cotação'!Area_de_impressao</vt:lpstr>
      <vt:lpstr>'Memória de Calculo'!Area_de_impressao</vt:lpstr>
      <vt:lpstr>Orçamento!Area_de_impressao</vt:lpstr>
      <vt:lpstr>Resumo!Area_de_impressao</vt:lpstr>
      <vt:lpstr>Composições!Titulos_de_impressao</vt:lpstr>
      <vt:lpstr>Cronograma!Titulos_de_impressao</vt:lpstr>
      <vt:lpstr>'Mapa de cotação'!Titulos_de_impressao</vt:lpstr>
      <vt:lpstr>'Memória de Calculo'!Titulos_de_impressao</vt:lpstr>
      <vt:lpstr>Orçamento!Titulos_de_impressao</vt:lpstr>
      <vt:lpstr>Resumo!Titulos_de_impressao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RODRIGO THIBES GONSALVES</cp:lastModifiedBy>
  <cp:lastPrinted>2022-11-21T20:25:00Z</cp:lastPrinted>
  <dcterms:created xsi:type="dcterms:W3CDTF">2013-07-15T19:04:59Z</dcterms:created>
  <dcterms:modified xsi:type="dcterms:W3CDTF">2022-11-22T20:55:57Z</dcterms:modified>
</cp:coreProperties>
</file>