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555" yWindow="-15" windowWidth="9600" windowHeight="9435" tabRatio="835"/>
  </bookViews>
  <sheets>
    <sheet name="Resumo Orçam" sheetId="442" r:id="rId1"/>
    <sheet name="Resumo Quant" sheetId="509" r:id="rId2"/>
    <sheet name="Orçamento" sheetId="226" r:id="rId3"/>
    <sheet name="Cronograma" sheetId="395" r:id="rId4"/>
  </sheets>
  <externalReferences>
    <externalReference r:id="rId5"/>
  </externalReferences>
  <definedNames>
    <definedName name="_Key1" hidden="1">'[1]1.6'!$A$11</definedName>
    <definedName name="_Order1" hidden="1">255</definedName>
    <definedName name="_Order2" hidden="1">255</definedName>
    <definedName name="alex" hidden="1">{#N/A,#N/A,FALSE,"MO (2)"}</definedName>
    <definedName name="ant" hidden="1">{#N/A,#N/A,FALSE,"MO (2)"}</definedName>
    <definedName name="_xlnm.Print_Area" localSheetId="3">Cronograma!$A$1:$J$14</definedName>
    <definedName name="_xlnm.Print_Area" localSheetId="2">Orçamento!$A$1:$J$21</definedName>
    <definedName name="_xlnm.Print_Area" localSheetId="1">'Resumo Quant'!$A$1:$G$17</definedName>
    <definedName name="bbbb" hidden="1">{#N/A,#N/A,FALSE,"MO (2)"}</definedName>
    <definedName name="Cron" hidden="1">{#N/A,#N/A,FALSE,"MO (2)"}</definedName>
    <definedName name="cronograma" hidden="1">{#N/A,#N/A,TRUE,"Plan1"}</definedName>
    <definedName name="EU" hidden="1">{#N/A,#N/A,FALSE,"MO (2)"}</definedName>
    <definedName name="fgff" hidden="1">{#N/A,#N/A,FALSE,"MO (2)"}</definedName>
    <definedName name="la" hidden="1">{#N/A,#N/A,FALSE,"MO (2)"}</definedName>
    <definedName name="resumou" hidden="1">{#N/A,#N/A,TRUE,"Plan1"}</definedName>
    <definedName name="SASA" hidden="1">{#N/A,#N/A,FALSE,"MO (2)"}</definedName>
    <definedName name="SASASA" hidden="1">{#N/A,#N/A,FALSE,"MO (2)"}</definedName>
    <definedName name="SS" hidden="1">{#N/A,#N/A,FALSE,"MO (2)"}</definedName>
    <definedName name="SSS" hidden="1">{#N/A,#N/A,FALSE,"MO (2)"}</definedName>
    <definedName name="Tachas" hidden="1">{#N/A,#N/A,TRUE,"Plan1"}</definedName>
    <definedName name="_xlnm.Print_Titles" localSheetId="2">Orçamento!$1:$7</definedName>
    <definedName name="_xlnm.Print_Titles" localSheetId="1">'Resumo Quant'!$1:$7</definedName>
    <definedName name="vvv" hidden="1">{#N/A,#N/A,FALSE,"MO (2)"}</definedName>
    <definedName name="wrn.mo2." hidden="1">{#N/A,#N/A,FALSE,"MO (2)"}</definedName>
    <definedName name="wrn.relext." hidden="1">{#N/A,#N/A,TRUE,"Plan1"}</definedName>
    <definedName name="Y" hidden="1">{#N/A,#N/A,FALSE,"MO (2)"}</definedName>
    <definedName name="z" hidden="1">{#N/A,#N/A,FALSE,"MO (2)"}</definedName>
    <definedName name="zaza" hidden="1">{#N/A,#N/A,FALSE,"MO (2)"}</definedName>
  </definedNames>
  <calcPr calcId="145621"/>
</workbook>
</file>

<file path=xl/calcChain.xml><?xml version="1.0" encoding="utf-8"?>
<calcChain xmlns="http://schemas.openxmlformats.org/spreadsheetml/2006/main">
  <c r="G16" i="509" l="1"/>
  <c r="G15" i="509"/>
  <c r="G14" i="509"/>
  <c r="G13" i="509"/>
  <c r="G12" i="509"/>
  <c r="G9" i="509"/>
  <c r="F4" i="226" l="1"/>
  <c r="F3" i="226"/>
  <c r="F2" i="226"/>
  <c r="G9" i="395" l="1"/>
  <c r="I9" i="395" s="1"/>
  <c r="J15" i="226" l="1"/>
  <c r="J17" i="226" l="1"/>
  <c r="J16" i="226"/>
  <c r="J14" i="226" l="1"/>
  <c r="J9" i="226" l="1"/>
  <c r="J18" i="226" l="1"/>
  <c r="J19" i="226" s="1"/>
  <c r="F4" i="442" l="1"/>
  <c r="D12" i="395"/>
  <c r="J12" i="395" l="1"/>
  <c r="F12" i="395"/>
  <c r="H12" i="395"/>
  <c r="J10" i="226"/>
  <c r="J21" i="226" s="1"/>
  <c r="F3" i="442" l="1"/>
  <c r="D11" i="395" l="1"/>
  <c r="F11" i="395" l="1"/>
  <c r="J11" i="395"/>
  <c r="H11" i="395"/>
  <c r="F11" i="442" l="1"/>
  <c r="F12" i="442" l="1"/>
  <c r="J13" i="395"/>
  <c r="F13" i="395"/>
  <c r="F14" i="395" s="1"/>
  <c r="H13" i="395"/>
  <c r="G3" i="442"/>
  <c r="G4" i="442"/>
  <c r="G11" i="442"/>
  <c r="D13" i="395"/>
  <c r="D14" i="395" s="1"/>
  <c r="E13" i="395" l="1"/>
  <c r="I13" i="395"/>
  <c r="G13" i="395"/>
  <c r="E14" i="395"/>
  <c r="H14" i="395"/>
  <c r="J14" i="395" s="1"/>
  <c r="G14" i="395" l="1"/>
  <c r="I14" i="395"/>
</calcChain>
</file>

<file path=xl/sharedStrings.xml><?xml version="1.0" encoding="utf-8"?>
<sst xmlns="http://schemas.openxmlformats.org/spreadsheetml/2006/main" count="159" uniqueCount="97">
  <si>
    <t>DMT</t>
  </si>
  <si>
    <t>Obra:</t>
  </si>
  <si>
    <t>m²</t>
  </si>
  <si>
    <t>OBRA: IMPLANTAÇÃO E PAVIMENTAÇÃO ASFÁLTICA</t>
  </si>
  <si>
    <t>Obra: Implantação e Pavimentação Asfáltica</t>
  </si>
  <si>
    <t>DISCRIMINAÇÃO</t>
  </si>
  <si>
    <t>R$</t>
  </si>
  <si>
    <t>I - SERVIÇOS</t>
  </si>
  <si>
    <t>Serviços Preliminares</t>
  </si>
  <si>
    <t>Sinalização</t>
  </si>
  <si>
    <t>Total geral</t>
  </si>
  <si>
    <t>RESUMO DO ORÇAMENTO</t>
  </si>
  <si>
    <t>Implantação e Pavimentação Asfáltica</t>
  </si>
  <si>
    <t>PROJETO DE ENGENHARIA</t>
  </si>
  <si>
    <t>Rodovia:</t>
  </si>
  <si>
    <t>Trecho:</t>
  </si>
  <si>
    <t>QUADRO DE QUANTIDADES</t>
  </si>
  <si>
    <t>ITENS DE SERVIÇO</t>
  </si>
  <si>
    <t>UNID</t>
  </si>
  <si>
    <t>und</t>
  </si>
  <si>
    <t>4 S 06 121 01</t>
  </si>
  <si>
    <t>Fornecimento e colocação de tacha refletiva bidirecional</t>
  </si>
  <si>
    <t>4 S 06 121 11</t>
  </si>
  <si>
    <t>Fornecimento e colocação de tachão refletivo bidirecional</t>
  </si>
  <si>
    <t>4 S 06 200 02</t>
  </si>
  <si>
    <t>Fornecimento e implantação placa sinalização totalmente refletiva</t>
  </si>
  <si>
    <t>CRONOGRAMA FÍSICO - FINANCEIRO</t>
  </si>
  <si>
    <t>ITEM</t>
  </si>
  <si>
    <t>SERVIÇOS</t>
  </si>
  <si>
    <t>DIAS CONSECUTIVOS</t>
  </si>
  <si>
    <t>TOTAL</t>
  </si>
  <si>
    <t>30</t>
  </si>
  <si>
    <t>(R$)</t>
  </si>
  <si>
    <t>%</t>
  </si>
  <si>
    <t>VALOR</t>
  </si>
  <si>
    <t>1.0</t>
  </si>
  <si>
    <t>Serviços preliminares</t>
  </si>
  <si>
    <t>5.0</t>
  </si>
  <si>
    <t xml:space="preserve"> Faturamento simples (R$)</t>
  </si>
  <si>
    <t xml:space="preserve"> Faturamento acumulado (R$)</t>
  </si>
  <si>
    <t>ESPECIF</t>
  </si>
  <si>
    <t>QUANT.</t>
  </si>
  <si>
    <t>Subtotal de serviços preliminares</t>
  </si>
  <si>
    <t>Subtotal de sinalização</t>
  </si>
  <si>
    <t>DNIT-ES 100/09</t>
  </si>
  <si>
    <t>DNIT-ES 101/09</t>
  </si>
  <si>
    <t>Subtrecho:</t>
  </si>
  <si>
    <t>Extensão:</t>
  </si>
  <si>
    <t>CÓDIGO SICRO</t>
  </si>
  <si>
    <t>1.7</t>
  </si>
  <si>
    <t>5.1</t>
  </si>
  <si>
    <t>5.2</t>
  </si>
  <si>
    <t>5.3</t>
  </si>
  <si>
    <t>5.4</t>
  </si>
  <si>
    <t>5.5</t>
  </si>
  <si>
    <t>BDI (Serv):</t>
  </si>
  <si>
    <t>BDI (Aquis Betum):</t>
  </si>
  <si>
    <t>BDI (Transp Betum):</t>
  </si>
  <si>
    <t>74209/001</t>
  </si>
  <si>
    <t>Placa de obra em chapa de aço galvanizado</t>
  </si>
  <si>
    <t>DATA BASE: NOVEMBRO DE 2016 (SEM DESON)</t>
  </si>
  <si>
    <t>Data base: Nov/2016 (Sem Deson)</t>
  </si>
  <si>
    <t>TABELA REFERÊNCIA: SICRO 02 / DNIT</t>
  </si>
  <si>
    <t>BONIFIC E DESPESAS INDIR</t>
  </si>
  <si>
    <t>BDI normal:</t>
  </si>
  <si>
    <t>QUADRO DE QUANTIDADES E CUSTOS</t>
  </si>
  <si>
    <t>BDI aquis betum:</t>
  </si>
  <si>
    <t>BDI diferenciado:</t>
  </si>
  <si>
    <t>DATA BASE: NOV / 2016 (SEM DESON)</t>
  </si>
  <si>
    <t>QUANTIDADE</t>
  </si>
  <si>
    <t>PREÇO UNIT. SEM BDI (R$)</t>
  </si>
  <si>
    <t>PREÇO UNIT. COM BDI (R$)</t>
  </si>
  <si>
    <t>PREÇO TOTAL              (R$)</t>
  </si>
  <si>
    <t>TOTAL DO ORÇAMENTO SEM DESONERAÇÃO FISCAL:</t>
  </si>
  <si>
    <t>SECRETARIA DE INFRAESTRUTURA E LOGÍSTICA</t>
  </si>
  <si>
    <t>SECRETARIA DE INFRAESTRUTURA E LOGÍSTICA - MT</t>
  </si>
  <si>
    <t>SECRETARIA DE INFRAESTRUTURA E LOGÍSTICA - SINFRA - MT</t>
  </si>
  <si>
    <t>Preço por km de pista simples</t>
  </si>
  <si>
    <t>4 S 06 100 31</t>
  </si>
  <si>
    <t>Pintura faixa - tinta base acrílica emuls. água -2 anos</t>
  </si>
  <si>
    <t>4 S 06 100 32</t>
  </si>
  <si>
    <t>Pinturas setas e zebrado - tinta base acrílica emuls. água -2 anos</t>
  </si>
  <si>
    <t>DATA BASE: NOV/2016</t>
  </si>
  <si>
    <t>Perc (%)</t>
  </si>
  <si>
    <t>VALOR (R$) (SEM DESON)</t>
  </si>
  <si>
    <t>MT-485</t>
  </si>
  <si>
    <t>Fim da Pavimentação - Divisa Sorriso / Santa Rita do Trivelato</t>
  </si>
  <si>
    <t>km 17,90 - km 52,36</t>
  </si>
  <si>
    <t>34,46 km</t>
  </si>
  <si>
    <t>RODOVIA: MT-485</t>
  </si>
  <si>
    <t>TRECHO: FIM DA PAVIMENTAÇÃO - DIVISA SORRISO / SANTA RITA DO TRIVELATO</t>
  </si>
  <si>
    <t>SUBTRECHO: km 17,90 - km 52,36              EXTENSÃO: 34,46 km</t>
  </si>
  <si>
    <t>TABELA REFERÊNCIA: SICRO 2/DNIT</t>
  </si>
  <si>
    <t>Rodovia: MT-485</t>
  </si>
  <si>
    <t>Trecho: Fim da Pavim - Div Sorriso/Sta Rita do Trivelato</t>
  </si>
  <si>
    <t>Subtrecho: km 17,90 - km 52,36      Extensão: 34,46 Km</t>
  </si>
  <si>
    <t>COMP-01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</si>
</sst>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0"/>
    <numFmt numFmtId="167" formatCode="_ * #,##0_ ;_ * \-#,##0_ ;_ * &quot;-&quot;_ ;_ @_ "/>
    <numFmt numFmtId="168" formatCode="_ * #,##0.00_ ;_ * \-#,##0.00_ ;_ * &quot;-&quot;??_ ;_ @_ "/>
    <numFmt numFmtId="169" formatCode="_ &quot;S/&quot;* #,##0_ ;_ &quot;S/&quot;* \-#,##0_ ;_ &quot;S/&quot;* &quot;-&quot;_ ;_ @_ "/>
    <numFmt numFmtId="170" formatCode="_ &quot;S/&quot;* #,##0.00_ ;_ &quot;S/&quot;* \-#,##0.00_ ;_ &quot;S/&quot;* &quot;-&quot;??_ ;_ @_ 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4" formatCode="#,##0.000"/>
    <numFmt numFmtId="175" formatCode="_ * #,##0_ ;_ * \-#,##0_ ;_ * &quot;-&quot;??_ ;_ @_ "/>
    <numFmt numFmtId="176" formatCode="_-&quot;R$&quot;* #,##0.00_-;\-&quot;R$&quot;* #,##0.00_-;_-&quot;R$&quot;* &quot;-&quot;??_-;_-@_-"/>
    <numFmt numFmtId="177" formatCode="_([$€]* #,##0.00_);_([$€]* \(#,##0.00\);_([$€]* &quot;-&quot;??_);_(@_)"/>
    <numFmt numFmtId="179" formatCode="0.0%"/>
    <numFmt numFmtId="180" formatCode="#,##0.00000"/>
    <numFmt numFmtId="181" formatCode="&quot;R$&quot;#,##0.00_);\(&quot;R$&quot;#,##0.00\)"/>
    <numFmt numFmtId="182" formatCode="&quot;R$&quot;#,##0_);\(&quot;R$&quot;#,##0\)"/>
    <numFmt numFmtId="183" formatCode="mmmm\ d\,\ yyyy"/>
    <numFmt numFmtId="184" formatCode="_(&quot;R$&quot;* #,##0.00_);_(&quot;R$&quot;* \(#,##0.00\);_(&quot;R$&quot;* &quot;-&quot;??_);_(@_)"/>
    <numFmt numFmtId="185" formatCode="\$#,##0\ ;\(\$#,##0\)"/>
    <numFmt numFmtId="186" formatCode="#,##0.000_);\(#,##0.000\)"/>
    <numFmt numFmtId="187" formatCode="#."/>
    <numFmt numFmtId="188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8"/>
      <name val="Helv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sz val="10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sz val="10"/>
      <name val="Helv"/>
      <charset val="204"/>
    </font>
    <font>
      <b/>
      <sz val="18"/>
      <name val="Arial"/>
      <family val="2"/>
    </font>
    <font>
      <u/>
      <sz val="7.5"/>
      <color indexed="12"/>
      <name val="Courier"/>
      <family val="3"/>
    </font>
    <font>
      <sz val="11"/>
      <color indexed="8"/>
      <name val="Calibri"/>
      <family val="2"/>
    </font>
    <font>
      <sz val="10"/>
      <name val="MS Sans Serif"/>
      <family val="2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7"/>
      <color indexed="10"/>
      <name val="Arial"/>
      <family val="2"/>
    </font>
    <font>
      <b/>
      <sz val="1"/>
      <color indexed="16"/>
      <name val="Courier"/>
      <family val="3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115">
    <xf numFmtId="0" fontId="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0" borderId="0">
      <protection locked="0"/>
    </xf>
    <xf numFmtId="37" fontId="13" fillId="0" borderId="0"/>
    <xf numFmtId="0" fontId="11" fillId="0" borderId="0">
      <protection locked="0"/>
    </xf>
    <xf numFmtId="38" fontId="14" fillId="0" borderId="0"/>
    <xf numFmtId="0" fontId="11" fillId="0" borderId="1">
      <protection locked="0"/>
    </xf>
    <xf numFmtId="165" fontId="19" fillId="0" borderId="0" applyFont="0" applyFill="0" applyBorder="0" applyAlignment="0" applyProtection="0"/>
    <xf numFmtId="0" fontId="19" fillId="0" borderId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9" fillId="0" borderId="0"/>
    <xf numFmtId="165" fontId="16" fillId="0" borderId="0"/>
    <xf numFmtId="177" fontId="8" fillId="0" borderId="0" applyFont="0" applyFill="0" applyBorder="0" applyAlignment="0" applyProtection="0"/>
    <xf numFmtId="0" fontId="22" fillId="0" borderId="0"/>
    <xf numFmtId="0" fontId="19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0" fontId="17" fillId="3" borderId="15" applyNumberFormat="0" applyFont="0" applyBorder="0" applyAlignment="0">
      <alignment horizontal="left"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3" fontId="4" fillId="0" borderId="0" applyFill="0" applyBorder="0" applyAlignment="0" applyProtection="0"/>
    <xf numFmtId="181" fontId="4" fillId="0" borderId="0" applyFill="0" applyBorder="0" applyAlignment="0" applyProtection="0"/>
    <xf numFmtId="182" fontId="4" fillId="0" borderId="0" applyFill="0" applyBorder="0" applyAlignment="0" applyProtection="0"/>
    <xf numFmtId="0" fontId="25" fillId="0" borderId="0" applyFont="0" applyFill="0" applyBorder="0" applyAlignment="0" applyProtection="0"/>
    <xf numFmtId="183" fontId="4" fillId="0" borderId="0" applyFill="0" applyBorder="0" applyAlignment="0" applyProtection="0"/>
    <xf numFmtId="0" fontId="26" fillId="0" borderId="0"/>
    <xf numFmtId="2" fontId="4" fillId="0" borderId="0" applyFill="0" applyBorder="0" applyAlignment="0" applyProtection="0"/>
    <xf numFmtId="2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186" fontId="22" fillId="0" borderId="0"/>
    <xf numFmtId="0" fontId="4" fillId="0" borderId="0"/>
    <xf numFmtId="186" fontId="22" fillId="0" borderId="0"/>
    <xf numFmtId="10" fontId="4" fillId="0" borderId="0" applyFill="0" applyBorder="0" applyAlignment="0" applyProtection="0"/>
    <xf numFmtId="187" fontId="31" fillId="0" borderId="0">
      <protection locked="0"/>
    </xf>
    <xf numFmtId="187" fontId="31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30" fillId="0" borderId="0" applyFont="0" applyFill="0" applyBorder="0" applyAlignment="0" applyProtection="0"/>
    <xf numFmtId="187" fontId="32" fillId="0" borderId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3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55" applyNumberFormat="0" applyBorder="0" applyAlignment="0">
      <alignment horizontal="center" vertical="center"/>
    </xf>
    <xf numFmtId="187" fontId="34" fillId="0" borderId="0">
      <protection locked="0"/>
    </xf>
    <xf numFmtId="187" fontId="34" fillId="0" borderId="0">
      <protection locked="0"/>
    </xf>
    <xf numFmtId="0" fontId="18" fillId="4" borderId="29">
      <alignment horizontal="center"/>
    </xf>
    <xf numFmtId="165" fontId="4" fillId="0" borderId="0" applyFont="0" applyFill="0" applyBorder="0" applyAlignment="0" applyProtection="0"/>
    <xf numFmtId="3" fontId="25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0" fontId="30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70">
    <xf numFmtId="0" fontId="0" fillId="0" borderId="0" xfId="0"/>
    <xf numFmtId="0" fontId="6" fillId="0" borderId="0" xfId="31"/>
    <xf numFmtId="4" fontId="16" fillId="0" borderId="0" xfId="31" applyNumberFormat="1" applyFont="1" applyAlignment="1">
      <alignment horizontal="right"/>
    </xf>
    <xf numFmtId="4" fontId="8" fillId="0" borderId="0" xfId="31" applyNumberFormat="1" applyFont="1" applyAlignment="1">
      <alignment horizontal="right"/>
    </xf>
    <xf numFmtId="0" fontId="8" fillId="0" borderId="0" xfId="31" applyFont="1"/>
    <xf numFmtId="0" fontId="7" fillId="0" borderId="0" xfId="31" applyFont="1"/>
    <xf numFmtId="0" fontId="4" fillId="0" borderId="0" xfId="41" applyFont="1" applyFill="1"/>
    <xf numFmtId="49" fontId="4" fillId="0" borderId="0" xfId="40" applyNumberFormat="1" applyFont="1" applyFill="1" applyBorder="1" applyAlignment="1">
      <alignment horizontal="center"/>
    </xf>
    <xf numFmtId="176" fontId="5" fillId="0" borderId="0" xfId="40" applyNumberFormat="1" applyFont="1" applyFill="1" applyBorder="1" applyAlignment="1">
      <alignment horizontal="left"/>
    </xf>
    <xf numFmtId="0" fontId="21" fillId="0" borderId="0" xfId="40" applyFont="1" applyFill="1" applyBorder="1" applyAlignment="1">
      <alignment horizontal="centerContinuous" vertical="center"/>
    </xf>
    <xf numFmtId="174" fontId="21" fillId="0" borderId="0" xfId="40" applyNumberFormat="1" applyFont="1" applyFill="1" applyBorder="1" applyAlignment="1">
      <alignment horizontal="centerContinuous" vertical="center"/>
    </xf>
    <xf numFmtId="49" fontId="5" fillId="0" borderId="0" xfId="40" applyNumberFormat="1" applyFont="1" applyFill="1" applyBorder="1" applyAlignment="1">
      <alignment horizontal="left"/>
    </xf>
    <xf numFmtId="0" fontId="4" fillId="0" borderId="0" xfId="40" applyFont="1" applyFill="1" applyBorder="1"/>
    <xf numFmtId="174" fontId="4" fillId="0" borderId="0" xfId="40" applyNumberFormat="1" applyFont="1" applyFill="1" applyBorder="1"/>
    <xf numFmtId="165" fontId="4" fillId="0" borderId="0" xfId="41" applyNumberFormat="1" applyFont="1" applyFill="1"/>
    <xf numFmtId="165" fontId="4" fillId="0" borderId="0" xfId="42" applyFont="1" applyFill="1"/>
    <xf numFmtId="180" fontId="16" fillId="0" borderId="0" xfId="31" applyNumberFormat="1" applyFont="1" applyAlignment="1">
      <alignment horizontal="right"/>
    </xf>
    <xf numFmtId="4" fontId="8" fillId="0" borderId="26" xfId="42" applyNumberFormat="1" applyFont="1" applyFill="1" applyBorder="1" applyAlignment="1">
      <alignment vertical="center"/>
    </xf>
    <xf numFmtId="4" fontId="6" fillId="0" borderId="0" xfId="31" applyNumberFormat="1"/>
    <xf numFmtId="10" fontId="4" fillId="0" borderId="0" xfId="41" applyNumberFormat="1" applyFont="1" applyFill="1" applyAlignment="1">
      <alignment vertical="center"/>
    </xf>
    <xf numFmtId="4" fontId="8" fillId="0" borderId="28" xfId="42" applyNumberFormat="1" applyFont="1" applyFill="1" applyBorder="1" applyAlignment="1">
      <alignment horizontal="right" vertical="center"/>
    </xf>
    <xf numFmtId="166" fontId="4" fillId="0" borderId="0" xfId="31" applyNumberFormat="1" applyFont="1" applyAlignment="1">
      <alignment horizontal="center" vertical="center"/>
    </xf>
    <xf numFmtId="0" fontId="7" fillId="0" borderId="6" xfId="31" applyFont="1" applyBorder="1" applyAlignment="1">
      <alignment vertical="center"/>
    </xf>
    <xf numFmtId="0" fontId="8" fillId="0" borderId="7" xfId="31" applyFont="1" applyBorder="1" applyAlignment="1">
      <alignment vertical="center"/>
    </xf>
    <xf numFmtId="0" fontId="7" fillId="0" borderId="8" xfId="31" applyFont="1" applyBorder="1" applyAlignment="1">
      <alignment vertical="center"/>
    </xf>
    <xf numFmtId="0" fontId="8" fillId="0" borderId="0" xfId="31" applyFont="1" applyBorder="1" applyAlignment="1">
      <alignment vertical="center"/>
    </xf>
    <xf numFmtId="0" fontId="7" fillId="0" borderId="8" xfId="66" applyFont="1" applyBorder="1" applyAlignment="1">
      <alignment horizontal="left" vertical="center"/>
    </xf>
    <xf numFmtId="10" fontId="7" fillId="0" borderId="0" xfId="66" applyNumberFormat="1" applyFont="1" applyBorder="1" applyAlignment="1">
      <alignment horizontal="center" vertical="center"/>
    </xf>
    <xf numFmtId="10" fontId="7" fillId="0" borderId="11" xfId="66" applyNumberFormat="1" applyFont="1" applyBorder="1" applyAlignment="1">
      <alignment horizontal="center" vertical="center"/>
    </xf>
    <xf numFmtId="0" fontId="7" fillId="0" borderId="8" xfId="66" applyFont="1" applyBorder="1" applyAlignment="1">
      <alignment vertical="center"/>
    </xf>
    <xf numFmtId="0" fontId="7" fillId="0" borderId="9" xfId="66" applyFont="1" applyBorder="1" applyAlignment="1">
      <alignment vertical="center"/>
    </xf>
    <xf numFmtId="0" fontId="8" fillId="0" borderId="4" xfId="31" applyFont="1" applyBorder="1" applyAlignment="1">
      <alignment vertical="center"/>
    </xf>
    <xf numFmtId="0" fontId="7" fillId="0" borderId="9" xfId="66" applyFont="1" applyBorder="1" applyAlignment="1">
      <alignment horizontal="left" vertical="center"/>
    </xf>
    <xf numFmtId="10" fontId="7" fillId="0" borderId="4" xfId="66" applyNumberFormat="1" applyFont="1" applyBorder="1" applyAlignment="1">
      <alignment horizontal="center" vertical="center"/>
    </xf>
    <xf numFmtId="10" fontId="7" fillId="0" borderId="12" xfId="66" applyNumberFormat="1" applyFont="1" applyBorder="1" applyAlignment="1">
      <alignment horizontal="center" vertical="center"/>
    </xf>
    <xf numFmtId="0" fontId="7" fillId="0" borderId="21" xfId="31" applyFont="1" applyBorder="1" applyAlignment="1">
      <alignment horizontal="center" vertical="center" wrapText="1"/>
    </xf>
    <xf numFmtId="49" fontId="8" fillId="0" borderId="34" xfId="41" applyNumberFormat="1" applyFont="1" applyFill="1" applyBorder="1" applyAlignment="1">
      <alignment horizontal="center" vertical="center"/>
    </xf>
    <xf numFmtId="0" fontId="8" fillId="0" borderId="34" xfId="41" applyFont="1" applyFill="1" applyBorder="1" applyAlignment="1">
      <alignment horizontal="left" vertical="center"/>
    </xf>
    <xf numFmtId="0" fontId="7" fillId="0" borderId="54" xfId="41" applyFont="1" applyFill="1" applyBorder="1" applyAlignment="1">
      <alignment horizontal="center" vertical="center" wrapText="1"/>
    </xf>
    <xf numFmtId="179" fontId="8" fillId="2" borderId="35" xfId="43" applyNumberFormat="1" applyFont="1" applyFill="1" applyBorder="1" applyAlignment="1">
      <alignment horizontal="center" vertical="center"/>
    </xf>
    <xf numFmtId="4" fontId="8" fillId="0" borderId="35" xfId="42" applyNumberFormat="1" applyFont="1" applyFill="1" applyBorder="1" applyAlignment="1">
      <alignment horizontal="right" vertical="center"/>
    </xf>
    <xf numFmtId="49" fontId="8" fillId="0" borderId="24" xfId="41" applyNumberFormat="1" applyFont="1" applyFill="1" applyBorder="1" applyAlignment="1">
      <alignment horizontal="center" vertical="center"/>
    </xf>
    <xf numFmtId="0" fontId="8" fillId="0" borderId="24" xfId="41" applyFont="1" applyFill="1" applyBorder="1" applyAlignment="1">
      <alignment horizontal="left" vertical="center"/>
    </xf>
    <xf numFmtId="0" fontId="7" fillId="0" borderId="25" xfId="41" applyFont="1" applyFill="1" applyBorder="1" applyAlignment="1">
      <alignment horizontal="center" vertical="center" wrapText="1"/>
    </xf>
    <xf numFmtId="4" fontId="8" fillId="0" borderId="23" xfId="42" applyNumberFormat="1" applyFont="1" applyFill="1" applyBorder="1" applyAlignment="1">
      <alignment vertical="center" wrapText="1"/>
    </xf>
    <xf numFmtId="4" fontId="8" fillId="0" borderId="23" xfId="42" applyNumberFormat="1" applyFont="1" applyFill="1" applyBorder="1" applyAlignment="1">
      <alignment horizontal="right" vertical="center"/>
    </xf>
    <xf numFmtId="4" fontId="8" fillId="0" borderId="35" xfId="41" applyNumberFormat="1" applyFont="1" applyFill="1" applyBorder="1" applyAlignment="1">
      <alignment vertical="center" wrapText="1"/>
    </xf>
    <xf numFmtId="179" fontId="8" fillId="2" borderId="35" xfId="44" applyNumberFormat="1" applyFont="1" applyFill="1" applyBorder="1" applyAlignment="1">
      <alignment horizontal="center" vertical="center"/>
    </xf>
    <xf numFmtId="4" fontId="8" fillId="0" borderId="34" xfId="42" applyNumberFormat="1" applyFont="1" applyFill="1" applyBorder="1" applyAlignment="1">
      <alignment vertical="center"/>
    </xf>
    <xf numFmtId="4" fontId="8" fillId="0" borderId="26" xfId="41" applyNumberFormat="1" applyFont="1" applyFill="1" applyBorder="1" applyAlignment="1">
      <alignment vertical="center" wrapText="1"/>
    </xf>
    <xf numFmtId="179" fontId="8" fillId="2" borderId="26" xfId="44" applyNumberFormat="1" applyFont="1" applyFill="1" applyBorder="1" applyAlignment="1">
      <alignment horizontal="center" vertical="center"/>
    </xf>
    <xf numFmtId="165" fontId="7" fillId="0" borderId="18" xfId="42" applyFont="1" applyFill="1" applyBorder="1" applyAlignment="1">
      <alignment horizontal="center" wrapText="1"/>
    </xf>
    <xf numFmtId="165" fontId="7" fillId="0" borderId="21" xfId="42" applyFont="1" applyFill="1" applyBorder="1" applyAlignment="1">
      <alignment horizontal="center" vertical="top" wrapText="1"/>
    </xf>
    <xf numFmtId="4" fontId="7" fillId="2" borderId="21" xfId="41" applyNumberFormat="1" applyFont="1" applyFill="1" applyBorder="1" applyAlignment="1">
      <alignment horizontal="center" vertical="center"/>
    </xf>
    <xf numFmtId="4" fontId="7" fillId="0" borderId="4" xfId="41" applyNumberFormat="1" applyFont="1" applyFill="1" applyBorder="1" applyAlignment="1">
      <alignment horizontal="center" vertical="center"/>
    </xf>
    <xf numFmtId="49" fontId="8" fillId="0" borderId="6" xfId="40" applyNumberFormat="1" applyFont="1" applyFill="1" applyBorder="1" applyAlignment="1">
      <alignment horizontal="left" vertical="center"/>
    </xf>
    <xf numFmtId="49" fontId="8" fillId="0" borderId="7" xfId="40" applyNumberFormat="1" applyFont="1" applyFill="1" applyBorder="1" applyAlignment="1">
      <alignment horizontal="left" vertical="center"/>
    </xf>
    <xf numFmtId="0" fontId="8" fillId="0" borderId="7" xfId="40" applyFont="1" applyFill="1" applyBorder="1" applyAlignment="1">
      <alignment horizontal="left" vertical="center"/>
    </xf>
    <xf numFmtId="174" fontId="8" fillId="0" borderId="7" xfId="40" applyNumberFormat="1" applyFont="1" applyFill="1" applyBorder="1" applyAlignment="1">
      <alignment vertical="center"/>
    </xf>
    <xf numFmtId="0" fontId="8" fillId="0" borderId="7" xfId="40" applyFont="1" applyFill="1" applyBorder="1" applyAlignment="1">
      <alignment vertical="center"/>
    </xf>
    <xf numFmtId="0" fontId="7" fillId="0" borderId="10" xfId="40" applyFont="1" applyFill="1" applyBorder="1" applyAlignment="1">
      <alignment horizontal="right" vertical="center"/>
    </xf>
    <xf numFmtId="0" fontId="8" fillId="0" borderId="8" xfId="40" applyFont="1" applyFill="1" applyBorder="1" applyAlignment="1">
      <alignment horizontal="left" vertical="center"/>
    </xf>
    <xf numFmtId="49" fontId="8" fillId="0" borderId="0" xfId="40" applyNumberFormat="1" applyFont="1" applyFill="1" applyBorder="1" applyAlignment="1">
      <alignment horizontal="left" vertical="center"/>
    </xf>
    <xf numFmtId="0" fontId="8" fillId="0" borderId="0" xfId="40" applyFont="1" applyFill="1" applyBorder="1" applyAlignment="1">
      <alignment horizontal="left" vertical="center"/>
    </xf>
    <xf numFmtId="174" fontId="8" fillId="0" borderId="0" xfId="40" applyNumberFormat="1" applyFont="1" applyFill="1" applyBorder="1" applyAlignment="1">
      <alignment vertical="center"/>
    </xf>
    <xf numFmtId="0" fontId="8" fillId="0" borderId="0" xfId="40" applyFont="1" applyFill="1" applyBorder="1" applyAlignment="1">
      <alignment horizontal="right" vertical="center"/>
    </xf>
    <xf numFmtId="0" fontId="8" fillId="0" borderId="11" xfId="40" applyFont="1" applyFill="1" applyBorder="1" applyAlignment="1">
      <alignment horizontal="right" vertical="center"/>
    </xf>
    <xf numFmtId="0" fontId="8" fillId="0" borderId="9" xfId="40" applyFont="1" applyFill="1" applyBorder="1" applyAlignment="1">
      <alignment horizontal="left" vertical="center"/>
    </xf>
    <xf numFmtId="49" fontId="8" fillId="0" borderId="4" xfId="40" applyNumberFormat="1" applyFont="1" applyFill="1" applyBorder="1" applyAlignment="1">
      <alignment horizontal="left" vertical="center"/>
    </xf>
    <xf numFmtId="0" fontId="8" fillId="0" borderId="4" xfId="40" applyFont="1" applyFill="1" applyBorder="1" applyAlignment="1">
      <alignment horizontal="left" vertical="center"/>
    </xf>
    <xf numFmtId="174" fontId="8" fillId="0" borderId="4" xfId="40" applyNumberFormat="1" applyFont="1" applyFill="1" applyBorder="1" applyAlignment="1">
      <alignment vertical="center"/>
    </xf>
    <xf numFmtId="0" fontId="8" fillId="0" borderId="4" xfId="40" applyFont="1" applyFill="1" applyBorder="1" applyAlignment="1">
      <alignment vertical="center"/>
    </xf>
    <xf numFmtId="0" fontId="7" fillId="0" borderId="12" xfId="40" applyFont="1" applyFill="1" applyBorder="1" applyAlignment="1">
      <alignment horizontal="right" vertical="center"/>
    </xf>
    <xf numFmtId="0" fontId="7" fillId="0" borderId="11" xfId="31" applyFont="1" applyBorder="1" applyAlignment="1">
      <alignment horizontal="right" vertical="center"/>
    </xf>
    <xf numFmtId="0" fontId="7" fillId="0" borderId="4" xfId="66" applyFont="1" applyBorder="1" applyAlignment="1">
      <alignment vertical="center"/>
    </xf>
    <xf numFmtId="0" fontId="7" fillId="0" borderId="12" xfId="31" applyFont="1" applyBorder="1" applyAlignment="1">
      <alignment horizontal="right" vertical="center"/>
    </xf>
    <xf numFmtId="0" fontId="8" fillId="0" borderId="6" xfId="31" applyFont="1" applyFill="1" applyBorder="1" applyAlignment="1">
      <alignment vertical="center"/>
    </xf>
    <xf numFmtId="0" fontId="8" fillId="0" borderId="8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7" fillId="0" borderId="0" xfId="66" applyFont="1" applyBorder="1" applyAlignment="1">
      <alignment vertical="center"/>
    </xf>
    <xf numFmtId="0" fontId="7" fillId="0" borderId="17" xfId="31" applyFont="1" applyBorder="1" applyAlignment="1">
      <alignment horizontal="center" vertical="center" wrapText="1"/>
    </xf>
    <xf numFmtId="0" fontId="7" fillId="0" borderId="18" xfId="31" applyFont="1" applyBorder="1" applyAlignment="1">
      <alignment horizontal="center" vertical="center" wrapText="1"/>
    </xf>
    <xf numFmtId="0" fontId="8" fillId="0" borderId="51" xfId="31" applyFont="1" applyFill="1" applyBorder="1" applyAlignment="1">
      <alignment vertical="center"/>
    </xf>
    <xf numFmtId="0" fontId="8" fillId="0" borderId="7" xfId="31" applyFont="1" applyFill="1" applyBorder="1" applyAlignment="1">
      <alignment vertical="center"/>
    </xf>
    <xf numFmtId="0" fontId="8" fillId="0" borderId="11" xfId="31" applyFont="1" applyFill="1" applyBorder="1" applyAlignment="1">
      <alignment vertical="center"/>
    </xf>
    <xf numFmtId="0" fontId="8" fillId="0" borderId="51" xfId="66" applyFont="1" applyFill="1" applyBorder="1" applyAlignment="1">
      <alignment vertical="center"/>
    </xf>
    <xf numFmtId="0" fontId="8" fillId="0" borderId="0" xfId="66" applyFont="1" applyFill="1" applyBorder="1" applyAlignment="1">
      <alignment vertical="center"/>
    </xf>
    <xf numFmtId="0" fontId="8" fillId="0" borderId="0" xfId="66" applyFont="1" applyFill="1" applyBorder="1" applyAlignment="1">
      <alignment horizontal="right" vertical="center"/>
    </xf>
    <xf numFmtId="10" fontId="7" fillId="0" borderId="11" xfId="66" applyNumberFormat="1" applyFont="1" applyFill="1" applyBorder="1" applyAlignment="1">
      <alignment horizontal="left" vertical="center"/>
    </xf>
    <xf numFmtId="0" fontId="8" fillId="0" borderId="32" xfId="66" applyFont="1" applyFill="1" applyBorder="1" applyAlignment="1">
      <alignment vertical="center"/>
    </xf>
    <xf numFmtId="10" fontId="7" fillId="0" borderId="3" xfId="66" applyNumberFormat="1" applyFont="1" applyFill="1" applyBorder="1" applyAlignment="1">
      <alignment horizontal="left" vertical="center"/>
    </xf>
    <xf numFmtId="0" fontId="8" fillId="0" borderId="3" xfId="66" applyFont="1" applyFill="1" applyBorder="1" applyAlignment="1">
      <alignment horizontal="right" vertical="center"/>
    </xf>
    <xf numFmtId="0" fontId="8" fillId="0" borderId="23" xfId="31" applyFont="1" applyBorder="1" applyAlignment="1">
      <alignment horizontal="center" vertical="center"/>
    </xf>
    <xf numFmtId="0" fontId="8" fillId="0" borderId="24" xfId="31" applyFont="1" applyBorder="1" applyAlignment="1">
      <alignment horizontal="left" vertical="center"/>
    </xf>
    <xf numFmtId="4" fontId="8" fillId="0" borderId="36" xfId="31" applyNumberFormat="1" applyFont="1" applyBorder="1" applyAlignment="1">
      <alignment vertical="center"/>
    </xf>
    <xf numFmtId="0" fontId="7" fillId="0" borderId="10" xfId="66" applyFont="1" applyBorder="1" applyAlignment="1">
      <alignment horizontal="right" vertical="center"/>
    </xf>
    <xf numFmtId="4" fontId="8" fillId="0" borderId="17" xfId="42" applyNumberFormat="1" applyFont="1" applyFill="1" applyBorder="1" applyAlignment="1">
      <alignment vertical="center" wrapText="1"/>
    </xf>
    <xf numFmtId="0" fontId="7" fillId="0" borderId="35" xfId="31" applyFont="1" applyBorder="1" applyAlignment="1">
      <alignment horizontal="center" vertical="center"/>
    </xf>
    <xf numFmtId="0" fontId="7" fillId="0" borderId="34" xfId="31" applyFont="1" applyBorder="1" applyAlignment="1">
      <alignment horizontal="left" vertical="center"/>
    </xf>
    <xf numFmtId="0" fontId="16" fillId="0" borderId="35" xfId="31" applyFont="1" applyBorder="1" applyAlignment="1">
      <alignment horizontal="center" vertical="center"/>
    </xf>
    <xf numFmtId="4" fontId="8" fillId="0" borderId="54" xfId="31" applyNumberFormat="1" applyFont="1" applyBorder="1" applyAlignment="1">
      <alignment horizontal="center" vertical="center"/>
    </xf>
    <xf numFmtId="0" fontId="8" fillId="0" borderId="54" xfId="31" applyFont="1" applyBorder="1" applyAlignment="1">
      <alignment horizontal="center" vertical="center"/>
    </xf>
    <xf numFmtId="4" fontId="8" fillId="0" borderId="54" xfId="31" applyNumberFormat="1" applyFont="1" applyBorder="1" applyAlignment="1">
      <alignment horizontal="right" vertical="center"/>
    </xf>
    <xf numFmtId="0" fontId="8" fillId="0" borderId="23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left" vertical="center"/>
    </xf>
    <xf numFmtId="174" fontId="8" fillId="0" borderId="25" xfId="31" applyNumberFormat="1" applyFont="1" applyFill="1" applyBorder="1" applyAlignment="1">
      <alignment horizontal="right" vertical="center"/>
    </xf>
    <xf numFmtId="0" fontId="16" fillId="0" borderId="23" xfId="31" applyFont="1" applyBorder="1" applyAlignment="1">
      <alignment horizontal="center" vertical="center"/>
    </xf>
    <xf numFmtId="4" fontId="8" fillId="0" borderId="23" xfId="31" applyNumberFormat="1" applyFont="1" applyBorder="1" applyAlignment="1">
      <alignment horizontal="center" vertical="center"/>
    </xf>
    <xf numFmtId="0" fontId="8" fillId="0" borderId="23" xfId="66" applyFont="1" applyBorder="1" applyAlignment="1">
      <alignment horizontal="center" vertical="center"/>
    </xf>
    <xf numFmtId="0" fontId="8" fillId="0" borderId="24" xfId="66" applyFont="1" applyBorder="1" applyAlignment="1">
      <alignment horizontal="left" vertical="center"/>
    </xf>
    <xf numFmtId="0" fontId="7" fillId="0" borderId="23" xfId="31" applyFont="1" applyBorder="1" applyAlignment="1">
      <alignment horizontal="center" vertical="center"/>
    </xf>
    <xf numFmtId="0" fontId="16" fillId="0" borderId="24" xfId="31" applyFont="1" applyBorder="1" applyAlignment="1">
      <alignment horizontal="center" vertical="center"/>
    </xf>
    <xf numFmtId="4" fontId="8" fillId="0" borderId="24" xfId="31" applyNumberFormat="1" applyFont="1" applyBorder="1" applyAlignment="1">
      <alignment horizontal="center" vertical="center"/>
    </xf>
    <xf numFmtId="0" fontId="7" fillId="0" borderId="24" xfId="31" applyFont="1" applyBorder="1" applyAlignment="1">
      <alignment horizontal="right" vertical="center"/>
    </xf>
    <xf numFmtId="0" fontId="7" fillId="0" borderId="24" xfId="31" applyFont="1" applyBorder="1" applyAlignment="1">
      <alignment vertical="center"/>
    </xf>
    <xf numFmtId="0" fontId="8" fillId="0" borderId="23" xfId="66" applyFont="1" applyFill="1" applyBorder="1" applyAlignment="1">
      <alignment horizontal="center" vertical="center"/>
    </xf>
    <xf numFmtId="0" fontId="8" fillId="0" borderId="24" xfId="66" applyFont="1" applyFill="1" applyBorder="1" applyAlignment="1">
      <alignment horizontal="left" vertical="center"/>
    </xf>
    <xf numFmtId="4" fontId="8" fillId="0" borderId="35" xfId="31" applyNumberFormat="1" applyFont="1" applyBorder="1" applyAlignment="1">
      <alignment horizontal="right" vertical="center"/>
    </xf>
    <xf numFmtId="175" fontId="7" fillId="0" borderId="14" xfId="32" applyNumberFormat="1" applyFont="1" applyBorder="1" applyAlignment="1">
      <alignment horizontal="center" vertical="center" wrapText="1"/>
    </xf>
    <xf numFmtId="165" fontId="7" fillId="0" borderId="35" xfId="32" applyFont="1" applyBorder="1" applyAlignment="1">
      <alignment horizontal="center" vertical="center" wrapText="1"/>
    </xf>
    <xf numFmtId="4" fontId="8" fillId="0" borderId="23" xfId="32" applyNumberFormat="1" applyFont="1" applyFill="1" applyBorder="1" applyAlignment="1">
      <alignment vertical="center" wrapText="1"/>
    </xf>
    <xf numFmtId="174" fontId="8" fillId="0" borderId="25" xfId="31" applyNumberFormat="1" applyFont="1" applyBorder="1" applyAlignment="1">
      <alignment horizontal="right" vertical="center"/>
    </xf>
    <xf numFmtId="4" fontId="8" fillId="0" borderId="23" xfId="31" applyNumberFormat="1" applyFont="1" applyBorder="1" applyAlignment="1">
      <alignment horizontal="right" vertical="center"/>
    </xf>
    <xf numFmtId="4" fontId="7" fillId="0" borderId="23" xfId="32" applyNumberFormat="1" applyFont="1" applyBorder="1" applyAlignment="1">
      <alignment vertical="center" wrapText="1"/>
    </xf>
    <xf numFmtId="175" fontId="7" fillId="0" borderId="36" xfId="32" applyNumberFormat="1" applyFont="1" applyBorder="1" applyAlignment="1">
      <alignment horizontal="center" vertical="center" wrapText="1"/>
    </xf>
    <xf numFmtId="165" fontId="7" fillId="0" borderId="23" xfId="32" applyFont="1" applyBorder="1" applyAlignment="1">
      <alignment horizontal="center" vertical="center" wrapText="1"/>
    </xf>
    <xf numFmtId="4" fontId="8" fillId="0" borderId="36" xfId="31" applyNumberFormat="1" applyFont="1" applyFill="1" applyBorder="1" applyAlignment="1">
      <alignment vertical="center"/>
    </xf>
    <xf numFmtId="174" fontId="8" fillId="0" borderId="25" xfId="66" applyNumberFormat="1" applyFont="1" applyFill="1" applyBorder="1" applyAlignment="1">
      <alignment horizontal="right" vertical="center"/>
    </xf>
    <xf numFmtId="4" fontId="8" fillId="0" borderId="23" xfId="66" applyNumberFormat="1" applyFont="1" applyFill="1" applyBorder="1" applyAlignment="1">
      <alignment horizontal="right" vertical="center"/>
    </xf>
    <xf numFmtId="0" fontId="8" fillId="5" borderId="23" xfId="31" applyFont="1" applyFill="1" applyBorder="1" applyAlignment="1">
      <alignment horizontal="center" vertical="center"/>
    </xf>
    <xf numFmtId="0" fontId="7" fillId="5" borderId="24" xfId="31" applyFont="1" applyFill="1" applyBorder="1" applyAlignment="1">
      <alignment horizontal="right" vertical="center"/>
    </xf>
    <xf numFmtId="0" fontId="16" fillId="5" borderId="23" xfId="31" applyFont="1" applyFill="1" applyBorder="1" applyAlignment="1">
      <alignment horizontal="center" vertical="center"/>
    </xf>
    <xf numFmtId="4" fontId="8" fillId="5" borderId="23" xfId="31" applyNumberFormat="1" applyFont="1" applyFill="1" applyBorder="1" applyAlignment="1">
      <alignment horizontal="center" vertical="center"/>
    </xf>
    <xf numFmtId="174" fontId="8" fillId="5" borderId="25" xfId="31" applyNumberFormat="1" applyFont="1" applyFill="1" applyBorder="1" applyAlignment="1">
      <alignment horizontal="right" vertical="center"/>
    </xf>
    <xf numFmtId="4" fontId="8" fillId="5" borderId="23" xfId="31" applyNumberFormat="1" applyFont="1" applyFill="1" applyBorder="1" applyAlignment="1">
      <alignment horizontal="right" vertical="center"/>
    </xf>
    <xf numFmtId="4" fontId="7" fillId="5" borderId="36" xfId="31" applyNumberFormat="1" applyFont="1" applyFill="1" applyBorder="1" applyAlignment="1">
      <alignment vertical="center"/>
    </xf>
    <xf numFmtId="4" fontId="7" fillId="5" borderId="23" xfId="32" applyNumberFormat="1" applyFont="1" applyFill="1" applyBorder="1" applyAlignment="1">
      <alignment vertical="center" wrapText="1"/>
    </xf>
    <xf numFmtId="4" fontId="8" fillId="5" borderId="36" xfId="31" applyNumberFormat="1" applyFont="1" applyFill="1" applyBorder="1" applyAlignment="1">
      <alignment vertical="center"/>
    </xf>
    <xf numFmtId="0" fontId="8" fillId="5" borderId="15" xfId="31" applyFont="1" applyFill="1" applyBorder="1"/>
    <xf numFmtId="0" fontId="7" fillId="5" borderId="5" xfId="31" applyFont="1" applyFill="1" applyBorder="1" applyAlignment="1">
      <alignment horizontal="left" vertical="center" wrapText="1"/>
    </xf>
    <xf numFmtId="4" fontId="7" fillId="5" borderId="29" xfId="32" applyNumberFormat="1" applyFont="1" applyFill="1" applyBorder="1" applyAlignment="1">
      <alignment vertical="center" wrapText="1"/>
    </xf>
    <xf numFmtId="10" fontId="6" fillId="0" borderId="0" xfId="31" applyNumberFormat="1" applyAlignment="1">
      <alignment horizontal="center" vertical="center"/>
    </xf>
    <xf numFmtId="0" fontId="6" fillId="0" borderId="0" xfId="31" applyAlignment="1">
      <alignment horizontal="center" vertical="center"/>
    </xf>
    <xf numFmtId="4" fontId="6" fillId="0" borderId="0" xfId="31" applyNumberFormat="1" applyAlignment="1">
      <alignment horizontal="center" vertical="center"/>
    </xf>
    <xf numFmtId="10" fontId="7" fillId="0" borderId="0" xfId="66" applyNumberFormat="1" applyFont="1" applyFill="1" applyBorder="1" applyAlignment="1">
      <alignment horizontal="left" vertical="center"/>
    </xf>
    <xf numFmtId="0" fontId="5" fillId="0" borderId="13" xfId="31" applyFont="1" applyBorder="1" applyAlignment="1">
      <alignment vertical="center"/>
    </xf>
    <xf numFmtId="4" fontId="5" fillId="0" borderId="54" xfId="31" applyNumberFormat="1" applyFont="1" applyBorder="1" applyAlignment="1">
      <alignment vertical="center"/>
    </xf>
    <xf numFmtId="10" fontId="5" fillId="0" borderId="42" xfId="31" applyNumberFormat="1" applyFont="1" applyBorder="1" applyAlignment="1">
      <alignment horizontal="center" vertical="center"/>
    </xf>
    <xf numFmtId="0" fontId="5" fillId="0" borderId="24" xfId="31" applyFont="1" applyBorder="1" applyAlignment="1">
      <alignment horizontal="right" vertical="center"/>
    </xf>
    <xf numFmtId="4" fontId="5" fillId="0" borderId="25" xfId="31" applyNumberFormat="1" applyFont="1" applyBorder="1" applyAlignment="1">
      <alignment vertical="center"/>
    </xf>
    <xf numFmtId="0" fontId="5" fillId="0" borderId="44" xfId="31" applyFont="1" applyBorder="1" applyAlignment="1">
      <alignment vertical="center"/>
    </xf>
    <xf numFmtId="0" fontId="5" fillId="0" borderId="36" xfId="31" applyFont="1" applyBorder="1" applyAlignment="1">
      <alignment vertical="center"/>
    </xf>
    <xf numFmtId="0" fontId="4" fillId="0" borderId="24" xfId="31" applyFont="1" applyBorder="1" applyAlignment="1">
      <alignment vertical="center"/>
    </xf>
    <xf numFmtId="0" fontId="4" fillId="0" borderId="25" xfId="31" applyFont="1" applyBorder="1" applyAlignment="1">
      <alignment vertical="center"/>
    </xf>
    <xf numFmtId="0" fontId="4" fillId="0" borderId="43" xfId="31" applyFont="1" applyBorder="1" applyAlignment="1">
      <alignment vertical="center"/>
    </xf>
    <xf numFmtId="4" fontId="5" fillId="5" borderId="25" xfId="31" applyNumberFormat="1" applyFont="1" applyFill="1" applyBorder="1" applyAlignment="1">
      <alignment vertical="center"/>
    </xf>
    <xf numFmtId="10" fontId="5" fillId="5" borderId="42" xfId="31" applyNumberFormat="1" applyFont="1" applyFill="1" applyBorder="1" applyAlignment="1">
      <alignment horizontal="center" vertical="center"/>
    </xf>
    <xf numFmtId="0" fontId="5" fillId="5" borderId="45" xfId="31" applyFont="1" applyFill="1" applyBorder="1" applyAlignment="1">
      <alignment vertical="center"/>
    </xf>
    <xf numFmtId="0" fontId="5" fillId="5" borderId="46" xfId="31" applyFont="1" applyFill="1" applyBorder="1" applyAlignment="1">
      <alignment vertical="center"/>
    </xf>
    <xf numFmtId="0" fontId="4" fillId="5" borderId="47" xfId="31" applyFont="1" applyFill="1" applyBorder="1" applyAlignment="1">
      <alignment vertical="center"/>
    </xf>
    <xf numFmtId="0" fontId="5" fillId="0" borderId="20" xfId="66" applyFont="1" applyBorder="1" applyAlignment="1">
      <alignment vertical="center"/>
    </xf>
    <xf numFmtId="0" fontId="5" fillId="0" borderId="44" xfId="66" applyFont="1" applyBorder="1" applyAlignment="1">
      <alignment vertical="center"/>
    </xf>
    <xf numFmtId="10" fontId="7" fillId="0" borderId="58" xfId="66" applyNumberFormat="1" applyFont="1" applyFill="1" applyBorder="1" applyAlignment="1">
      <alignment horizontal="left" vertical="center"/>
    </xf>
    <xf numFmtId="10" fontId="7" fillId="0" borderId="8" xfId="66" applyNumberFormat="1" applyFont="1" applyFill="1" applyBorder="1" applyAlignment="1">
      <alignment horizontal="left" vertical="center"/>
    </xf>
    <xf numFmtId="10" fontId="7" fillId="0" borderId="31" xfId="66" applyNumberFormat="1" applyFont="1" applyFill="1" applyBorder="1" applyAlignment="1">
      <alignment horizontal="left" vertical="center"/>
    </xf>
    <xf numFmtId="0" fontId="5" fillId="0" borderId="41" xfId="66" applyFont="1" applyBorder="1" applyAlignment="1">
      <alignment horizontal="center" vertical="center" wrapText="1"/>
    </xf>
    <xf numFmtId="0" fontId="5" fillId="5" borderId="44" xfId="31" applyFont="1" applyFill="1" applyBorder="1" applyAlignment="1">
      <alignment vertical="center"/>
    </xf>
    <xf numFmtId="0" fontId="5" fillId="5" borderId="36" xfId="31" applyFont="1" applyFill="1" applyBorder="1" applyAlignment="1">
      <alignment vertical="center"/>
    </xf>
    <xf numFmtId="0" fontId="5" fillId="0" borderId="19" xfId="66" applyFont="1" applyBorder="1" applyAlignment="1">
      <alignment horizontal="center" vertical="center"/>
    </xf>
    <xf numFmtId="0" fontId="5" fillId="0" borderId="24" xfId="66" applyFont="1" applyBorder="1" applyAlignment="1">
      <alignment horizontal="center" vertical="center"/>
    </xf>
    <xf numFmtId="0" fontId="4" fillId="0" borderId="24" xfId="66" applyFont="1" applyBorder="1" applyAlignment="1">
      <alignment vertical="center"/>
    </xf>
    <xf numFmtId="0" fontId="5" fillId="5" borderId="24" xfId="66" applyFont="1" applyFill="1" applyBorder="1" applyAlignment="1">
      <alignment horizontal="center" vertical="center"/>
    </xf>
    <xf numFmtId="0" fontId="5" fillId="5" borderId="60" xfId="66" applyFont="1" applyFill="1" applyBorder="1" applyAlignment="1">
      <alignment horizontal="center" vertical="center"/>
    </xf>
    <xf numFmtId="0" fontId="5" fillId="5" borderId="24" xfId="31" applyFont="1" applyFill="1" applyBorder="1" applyAlignment="1">
      <alignment horizontal="center" vertical="center"/>
    </xf>
    <xf numFmtId="0" fontId="5" fillId="0" borderId="19" xfId="31" applyFont="1" applyBorder="1" applyAlignment="1">
      <alignment horizontal="center" vertical="center"/>
    </xf>
    <xf numFmtId="0" fontId="5" fillId="0" borderId="24" xfId="31" applyFont="1" applyBorder="1" applyAlignment="1">
      <alignment horizontal="center" vertical="center"/>
    </xf>
    <xf numFmtId="4" fontId="5" fillId="0" borderId="54" xfId="66" applyNumberFormat="1" applyFont="1" applyBorder="1" applyAlignment="1">
      <alignment vertical="center"/>
    </xf>
    <xf numFmtId="4" fontId="5" fillId="0" borderId="25" xfId="66" applyNumberFormat="1" applyFont="1" applyBorder="1" applyAlignment="1">
      <alignment vertical="center"/>
    </xf>
    <xf numFmtId="179" fontId="4" fillId="2" borderId="23" xfId="43" applyNumberFormat="1" applyFont="1" applyFill="1" applyBorder="1" applyAlignment="1">
      <alignment horizontal="center" vertical="center"/>
    </xf>
    <xf numFmtId="0" fontId="8" fillId="0" borderId="0" xfId="31" applyFont="1" applyAlignment="1">
      <alignment vertical="center"/>
    </xf>
    <xf numFmtId="0" fontId="20" fillId="0" borderId="7" xfId="31" applyFont="1" applyFill="1" applyBorder="1" applyAlignment="1">
      <alignment horizontal="center" vertical="center" wrapText="1"/>
    </xf>
    <xf numFmtId="0" fontId="20" fillId="0" borderId="52" xfId="31" applyFont="1" applyFill="1" applyBorder="1" applyAlignment="1">
      <alignment horizontal="center" vertical="center" wrapText="1"/>
    </xf>
    <xf numFmtId="0" fontId="20" fillId="0" borderId="0" xfId="31" applyFont="1" applyFill="1" applyBorder="1" applyAlignment="1">
      <alignment horizontal="center" vertical="center" wrapText="1"/>
    </xf>
    <xf numFmtId="0" fontId="20" fillId="0" borderId="56" xfId="31" applyFont="1" applyFill="1" applyBorder="1" applyAlignment="1">
      <alignment horizontal="center" vertical="center" wrapText="1"/>
    </xf>
    <xf numFmtId="0" fontId="20" fillId="0" borderId="3" xfId="31" applyFont="1" applyFill="1" applyBorder="1" applyAlignment="1">
      <alignment horizontal="center" vertical="center" wrapText="1"/>
    </xf>
    <xf numFmtId="0" fontId="20" fillId="0" borderId="53" xfId="31" applyFont="1" applyFill="1" applyBorder="1" applyAlignment="1">
      <alignment horizontal="center" vertical="center" wrapText="1"/>
    </xf>
    <xf numFmtId="0" fontId="5" fillId="0" borderId="5" xfId="66" applyFont="1" applyBorder="1" applyAlignment="1">
      <alignment horizontal="center" vertical="center" wrapText="1"/>
    </xf>
    <xf numFmtId="0" fontId="5" fillId="0" borderId="16" xfId="66" applyFont="1" applyBorder="1" applyAlignment="1">
      <alignment horizontal="center" vertical="center" wrapText="1"/>
    </xf>
    <xf numFmtId="0" fontId="5" fillId="0" borderId="57" xfId="66" applyFont="1" applyBorder="1" applyAlignment="1">
      <alignment horizontal="center" vertical="center"/>
    </xf>
    <xf numFmtId="0" fontId="5" fillId="0" borderId="40" xfId="66" applyFont="1" applyBorder="1" applyAlignment="1">
      <alignment horizontal="center" vertical="center"/>
    </xf>
    <xf numFmtId="0" fontId="15" fillId="0" borderId="48" xfId="66" applyFont="1" applyBorder="1" applyAlignment="1">
      <alignment horizontal="center" vertical="center" wrapText="1"/>
    </xf>
    <xf numFmtId="0" fontId="15" fillId="0" borderId="2" xfId="66" applyFont="1" applyBorder="1" applyAlignment="1">
      <alignment horizontal="center" vertical="center" wrapText="1"/>
    </xf>
    <xf numFmtId="0" fontId="15" fillId="0" borderId="33" xfId="66" applyFont="1" applyBorder="1" applyAlignment="1">
      <alignment horizontal="center" vertical="center" wrapText="1"/>
    </xf>
    <xf numFmtId="0" fontId="15" fillId="0" borderId="22" xfId="66" applyFont="1" applyBorder="1" applyAlignment="1">
      <alignment horizontal="center" vertical="center" wrapText="1"/>
    </xf>
    <xf numFmtId="0" fontId="15" fillId="0" borderId="4" xfId="66" applyFont="1" applyBorder="1" applyAlignment="1">
      <alignment horizontal="center" vertical="center" wrapText="1"/>
    </xf>
    <xf numFmtId="0" fontId="15" fillId="0" borderId="12" xfId="66" applyFont="1" applyBorder="1" applyAlignment="1">
      <alignment horizontal="center" vertical="center" wrapText="1"/>
    </xf>
    <xf numFmtId="0" fontId="15" fillId="0" borderId="30" xfId="31" applyFont="1" applyBorder="1" applyAlignment="1">
      <alignment horizontal="center" vertical="center"/>
    </xf>
    <xf numFmtId="0" fontId="15" fillId="0" borderId="2" xfId="31" applyFont="1" applyBorder="1" applyAlignment="1">
      <alignment horizontal="center" vertical="center"/>
    </xf>
    <xf numFmtId="0" fontId="15" fillId="0" borderId="49" xfId="31" applyFont="1" applyBorder="1" applyAlignment="1">
      <alignment horizontal="center" vertical="center"/>
    </xf>
    <xf numFmtId="0" fontId="15" fillId="0" borderId="9" xfId="31" applyFont="1" applyBorder="1" applyAlignment="1">
      <alignment horizontal="center" vertical="center"/>
    </xf>
    <xf numFmtId="0" fontId="15" fillId="0" borderId="4" xfId="31" applyFont="1" applyBorder="1" applyAlignment="1">
      <alignment horizontal="center" vertical="center"/>
    </xf>
    <xf numFmtId="0" fontId="15" fillId="0" borderId="50" xfId="31" applyFont="1" applyBorder="1" applyAlignment="1">
      <alignment horizontal="center" vertical="center"/>
    </xf>
    <xf numFmtId="0" fontId="15" fillId="0" borderId="6" xfId="31" applyFont="1" applyFill="1" applyBorder="1" applyAlignment="1">
      <alignment horizontal="center" vertical="center" wrapText="1"/>
    </xf>
    <xf numFmtId="0" fontId="15" fillId="0" borderId="7" xfId="31" applyFont="1" applyFill="1" applyBorder="1" applyAlignment="1">
      <alignment horizontal="center" vertical="center" wrapText="1"/>
    </xf>
    <xf numFmtId="0" fontId="15" fillId="0" borderId="52" xfId="31" applyFont="1" applyFill="1" applyBorder="1" applyAlignment="1">
      <alignment horizontal="center" vertical="center" wrapText="1"/>
    </xf>
    <xf numFmtId="0" fontId="15" fillId="0" borderId="8" xfId="31" applyFont="1" applyFill="1" applyBorder="1" applyAlignment="1">
      <alignment horizontal="center" vertical="center" wrapText="1"/>
    </xf>
    <xf numFmtId="0" fontId="15" fillId="0" borderId="0" xfId="31" applyFont="1" applyFill="1" applyBorder="1" applyAlignment="1">
      <alignment horizontal="center" vertical="center" wrapText="1"/>
    </xf>
    <xf numFmtId="0" fontId="15" fillId="0" borderId="56" xfId="31" applyFont="1" applyFill="1" applyBorder="1" applyAlignment="1">
      <alignment horizontal="center" vertical="center" wrapText="1"/>
    </xf>
    <xf numFmtId="0" fontId="5" fillId="0" borderId="38" xfId="31" applyFont="1" applyBorder="1" applyAlignment="1">
      <alignment horizontal="center" vertical="center"/>
    </xf>
    <xf numFmtId="0" fontId="5" fillId="0" borderId="57" xfId="31" applyFont="1" applyBorder="1" applyAlignment="1">
      <alignment horizontal="center" vertical="center"/>
    </xf>
    <xf numFmtId="0" fontId="5" fillId="0" borderId="59" xfId="31" applyFont="1" applyBorder="1" applyAlignment="1">
      <alignment horizontal="center" vertical="center"/>
    </xf>
    <xf numFmtId="0" fontId="5" fillId="0" borderId="5" xfId="31" applyFont="1" applyBorder="1" applyAlignment="1">
      <alignment horizontal="center" vertical="center"/>
    </xf>
    <xf numFmtId="0" fontId="5" fillId="0" borderId="39" xfId="66" applyFont="1" applyBorder="1" applyAlignment="1">
      <alignment horizontal="center" vertical="center"/>
    </xf>
    <xf numFmtId="0" fontId="5" fillId="0" borderId="15" xfId="66" applyFont="1" applyBorder="1" applyAlignment="1">
      <alignment horizontal="center" vertical="center" wrapText="1"/>
    </xf>
    <xf numFmtId="165" fontId="7" fillId="0" borderId="17" xfId="32" applyFont="1" applyBorder="1" applyAlignment="1">
      <alignment horizontal="center" vertical="center" wrapText="1"/>
    </xf>
    <xf numFmtId="165" fontId="7" fillId="0" borderId="18" xfId="32" applyFont="1" applyBorder="1" applyAlignment="1">
      <alignment horizontal="center" vertical="center" wrapText="1"/>
    </xf>
    <xf numFmtId="165" fontId="7" fillId="0" borderId="21" xfId="32" applyFont="1" applyBorder="1" applyAlignment="1">
      <alignment horizontal="center" vertical="center" wrapText="1"/>
    </xf>
    <xf numFmtId="175" fontId="7" fillId="0" borderId="17" xfId="32" applyNumberFormat="1" applyFont="1" applyBorder="1" applyAlignment="1">
      <alignment horizontal="center" vertical="center" wrapText="1"/>
    </xf>
    <xf numFmtId="175" fontId="7" fillId="0" borderId="18" xfId="32" applyNumberFormat="1" applyFont="1" applyBorder="1" applyAlignment="1">
      <alignment horizontal="center" vertical="center" wrapText="1"/>
    </xf>
    <xf numFmtId="175" fontId="7" fillId="0" borderId="21" xfId="32" applyNumberFormat="1" applyFont="1" applyBorder="1" applyAlignment="1">
      <alignment horizontal="center" vertical="center" wrapText="1"/>
    </xf>
    <xf numFmtId="0" fontId="7" fillId="0" borderId="17" xfId="31" applyFont="1" applyBorder="1" applyAlignment="1">
      <alignment horizontal="center" vertical="center" wrapText="1"/>
    </xf>
    <xf numFmtId="0" fontId="7" fillId="0" borderId="18" xfId="31" applyFont="1" applyBorder="1" applyAlignment="1">
      <alignment horizontal="center" vertical="center" wrapText="1"/>
    </xf>
    <xf numFmtId="0" fontId="7" fillId="0" borderId="21" xfId="31" applyFont="1" applyBorder="1" applyAlignment="1">
      <alignment horizontal="center" vertical="center" wrapText="1"/>
    </xf>
    <xf numFmtId="0" fontId="7" fillId="0" borderId="6" xfId="66" applyFont="1" applyBorder="1" applyAlignment="1">
      <alignment horizontal="center" vertical="center"/>
    </xf>
    <xf numFmtId="0" fontId="7" fillId="0" borderId="7" xfId="66" applyFont="1" applyBorder="1" applyAlignment="1">
      <alignment horizontal="center" vertical="center"/>
    </xf>
    <xf numFmtId="0" fontId="7" fillId="0" borderId="10" xfId="66" applyFont="1" applyBorder="1" applyAlignment="1">
      <alignment horizontal="center" vertical="center"/>
    </xf>
    <xf numFmtId="0" fontId="7" fillId="0" borderId="8" xfId="66" applyFont="1" applyBorder="1" applyAlignment="1">
      <alignment horizontal="center" vertical="center"/>
    </xf>
    <xf numFmtId="0" fontId="7" fillId="0" borderId="0" xfId="66" applyFont="1" applyBorder="1" applyAlignment="1">
      <alignment horizontal="center" vertical="center"/>
    </xf>
    <xf numFmtId="0" fontId="7" fillId="0" borderId="11" xfId="66" applyFont="1" applyBorder="1" applyAlignment="1">
      <alignment horizontal="center" vertical="center"/>
    </xf>
    <xf numFmtId="0" fontId="7" fillId="0" borderId="9" xfId="66" applyFont="1" applyBorder="1" applyAlignment="1">
      <alignment horizontal="center" vertical="center"/>
    </xf>
    <xf numFmtId="0" fontId="7" fillId="0" borderId="4" xfId="66" applyFont="1" applyBorder="1" applyAlignment="1">
      <alignment horizontal="center" vertical="center"/>
    </xf>
    <xf numFmtId="0" fontId="7" fillId="0" borderId="12" xfId="66" applyFont="1" applyBorder="1" applyAlignment="1">
      <alignment horizontal="center" vertical="center"/>
    </xf>
    <xf numFmtId="0" fontId="7" fillId="5" borderId="15" xfId="31" applyFont="1" applyFill="1" applyBorder="1" applyAlignment="1">
      <alignment horizontal="right" vertical="center" wrapText="1"/>
    </xf>
    <xf numFmtId="0" fontId="7" fillId="5" borderId="16" xfId="31" applyFont="1" applyFill="1" applyBorder="1" applyAlignment="1">
      <alignment horizontal="right" vertical="center" wrapText="1"/>
    </xf>
    <xf numFmtId="165" fontId="7" fillId="0" borderId="17" xfId="96" applyFont="1" applyBorder="1" applyAlignment="1">
      <alignment horizontal="center" vertical="center" wrapText="1"/>
    </xf>
    <xf numFmtId="165" fontId="7" fillId="0" borderId="18" xfId="96" applyFont="1" applyBorder="1" applyAlignment="1">
      <alignment horizontal="center" vertical="center" wrapText="1"/>
    </xf>
    <xf numFmtId="165" fontId="7" fillId="0" borderId="21" xfId="96" applyFont="1" applyBorder="1" applyAlignment="1">
      <alignment horizontal="center" vertical="center" wrapText="1"/>
    </xf>
    <xf numFmtId="175" fontId="7" fillId="0" borderId="17" xfId="96" applyNumberFormat="1" applyFont="1" applyBorder="1" applyAlignment="1">
      <alignment horizontal="center" vertical="center" wrapText="1"/>
    </xf>
    <xf numFmtId="175" fontId="7" fillId="0" borderId="11" xfId="96" applyNumberFormat="1" applyFont="1" applyBorder="1" applyAlignment="1">
      <alignment horizontal="center" vertical="center" wrapText="1"/>
    </xf>
    <xf numFmtId="175" fontId="7" fillId="0" borderId="12" xfId="96" applyNumberFormat="1" applyFont="1" applyBorder="1" applyAlignment="1">
      <alignment horizontal="center" vertical="center" wrapText="1"/>
    </xf>
    <xf numFmtId="49" fontId="7" fillId="0" borderId="17" xfId="41" applyNumberFormat="1" applyFont="1" applyFill="1" applyBorder="1" applyAlignment="1">
      <alignment horizontal="center" vertical="center"/>
    </xf>
    <xf numFmtId="49" fontId="7" fillId="0" borderId="18" xfId="41" applyNumberFormat="1" applyFont="1" applyFill="1" applyBorder="1" applyAlignment="1">
      <alignment horizontal="center" vertical="center"/>
    </xf>
    <xf numFmtId="49" fontId="7" fillId="0" borderId="21" xfId="41" applyNumberFormat="1" applyFont="1" applyFill="1" applyBorder="1" applyAlignment="1">
      <alignment horizontal="center" vertical="center"/>
    </xf>
    <xf numFmtId="0" fontId="7" fillId="0" borderId="6" xfId="41" applyFont="1" applyFill="1" applyBorder="1" applyAlignment="1">
      <alignment horizontal="center" vertical="center" wrapText="1"/>
    </xf>
    <xf numFmtId="0" fontId="7" fillId="0" borderId="7" xfId="41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</xf>
    <xf numFmtId="0" fontId="7" fillId="0" borderId="9" xfId="41" applyFont="1" applyFill="1" applyBorder="1" applyAlignment="1">
      <alignment horizontal="center" vertical="center" wrapText="1"/>
    </xf>
    <xf numFmtId="0" fontId="7" fillId="0" borderId="4" xfId="41" applyFont="1" applyFill="1" applyBorder="1" applyAlignment="1">
      <alignment horizontal="center" vertical="center" wrapText="1"/>
    </xf>
    <xf numFmtId="0" fontId="7" fillId="0" borderId="12" xfId="41" applyFont="1" applyFill="1" applyBorder="1" applyAlignment="1">
      <alignment horizontal="center" vertical="center" wrapText="1"/>
    </xf>
    <xf numFmtId="4" fontId="7" fillId="2" borderId="15" xfId="41" applyNumberFormat="1" applyFont="1" applyFill="1" applyBorder="1" applyAlignment="1">
      <alignment horizontal="center" vertical="center"/>
    </xf>
    <xf numFmtId="4" fontId="7" fillId="2" borderId="5" xfId="41" applyNumberFormat="1" applyFont="1" applyFill="1" applyBorder="1" applyAlignment="1">
      <alignment horizontal="center" vertical="center"/>
    </xf>
    <xf numFmtId="4" fontId="7" fillId="0" borderId="8" xfId="41" applyNumberFormat="1" applyFont="1" applyFill="1" applyBorder="1" applyAlignment="1">
      <alignment horizontal="center" vertical="center"/>
    </xf>
    <xf numFmtId="4" fontId="7" fillId="0" borderId="0" xfId="41" applyNumberFormat="1" applyFont="1" applyFill="1" applyBorder="1" applyAlignment="1">
      <alignment horizontal="center" vertical="center"/>
    </xf>
    <xf numFmtId="4" fontId="7" fillId="0" borderId="4" xfId="41" applyNumberFormat="1" applyFont="1" applyFill="1" applyBorder="1" applyAlignment="1">
      <alignment horizontal="center" vertical="center"/>
    </xf>
    <xf numFmtId="49" fontId="7" fillId="0" borderId="15" xfId="41" applyNumberFormat="1" applyFont="1" applyFill="1" applyBorder="1" applyAlignment="1">
      <alignment horizontal="center" vertical="center"/>
    </xf>
    <xf numFmtId="49" fontId="7" fillId="0" borderId="16" xfId="41" applyNumberFormat="1" applyFont="1" applyFill="1" applyBorder="1" applyAlignment="1">
      <alignment horizontal="center" vertical="center"/>
    </xf>
    <xf numFmtId="3" fontId="7" fillId="0" borderId="15" xfId="41" applyNumberFormat="1" applyFont="1" applyFill="1" applyBorder="1" applyAlignment="1">
      <alignment horizontal="center" vertical="center"/>
    </xf>
    <xf numFmtId="3" fontId="7" fillId="0" borderId="16" xfId="41" applyNumberFormat="1" applyFont="1" applyFill="1" applyBorder="1" applyAlignment="1">
      <alignment horizontal="center" vertical="center"/>
    </xf>
    <xf numFmtId="49" fontId="8" fillId="0" borderId="27" xfId="41" applyNumberFormat="1" applyFont="1" applyFill="1" applyBorder="1" applyAlignment="1">
      <alignment horizontal="right" vertical="center"/>
    </xf>
    <xf numFmtId="49" fontId="8" fillId="0" borderId="37" xfId="41" applyNumberFormat="1" applyFont="1" applyFill="1" applyBorder="1" applyAlignment="1">
      <alignment horizontal="right" vertical="center"/>
    </xf>
    <xf numFmtId="49" fontId="8" fillId="0" borderId="28" xfId="41" applyNumberFormat="1" applyFont="1" applyFill="1" applyBorder="1" applyAlignment="1">
      <alignment horizontal="right" vertical="center"/>
    </xf>
    <xf numFmtId="49" fontId="8" fillId="0" borderId="34" xfId="41" applyNumberFormat="1" applyFont="1" applyFill="1" applyBorder="1" applyAlignment="1">
      <alignment horizontal="right" vertical="center"/>
    </xf>
    <xf numFmtId="49" fontId="8" fillId="0" borderId="14" xfId="41" applyNumberFormat="1" applyFont="1" applyFill="1" applyBorder="1" applyAlignment="1">
      <alignment horizontal="right" vertical="center"/>
    </xf>
    <xf numFmtId="49" fontId="8" fillId="0" borderId="54" xfId="41" applyNumberFormat="1" applyFont="1" applyFill="1" applyBorder="1" applyAlignment="1">
      <alignment horizontal="right" vertical="center"/>
    </xf>
    <xf numFmtId="0" fontId="20" fillId="0" borderId="6" xfId="40" applyFont="1" applyFill="1" applyBorder="1" applyAlignment="1">
      <alignment horizontal="center" vertical="center" wrapText="1"/>
    </xf>
    <xf numFmtId="0" fontId="20" fillId="0" borderId="7" xfId="40" applyFont="1" applyFill="1" applyBorder="1" applyAlignment="1">
      <alignment horizontal="center" vertical="center" wrapText="1"/>
    </xf>
    <xf numFmtId="0" fontId="20" fillId="0" borderId="8" xfId="40" applyFont="1" applyFill="1" applyBorder="1" applyAlignment="1">
      <alignment horizontal="center" vertical="center" wrapText="1"/>
    </xf>
    <xf numFmtId="0" fontId="20" fillId="0" borderId="0" xfId="40" applyFont="1" applyFill="1" applyBorder="1" applyAlignment="1">
      <alignment horizontal="center" vertical="center" wrapText="1"/>
    </xf>
    <xf numFmtId="0" fontId="20" fillId="0" borderId="9" xfId="40" applyFont="1" applyFill="1" applyBorder="1" applyAlignment="1">
      <alignment horizontal="center" vertical="center" wrapText="1"/>
    </xf>
    <xf numFmtId="0" fontId="20" fillId="0" borderId="4" xfId="40" applyFont="1" applyFill="1" applyBorder="1" applyAlignment="1">
      <alignment horizontal="center" vertical="center" wrapText="1"/>
    </xf>
  </cellXfs>
  <cellStyles count="115">
    <cellStyle name="12" xfId="34"/>
    <cellStyle name="CABEÇALHO" xfId="46"/>
    <cellStyle name="Cabeçalho 1" xfId="47"/>
    <cellStyle name="Cabeçalho 2" xfId="48"/>
    <cellStyle name="Comma" xfId="49"/>
    <cellStyle name="Comma0" xfId="50"/>
    <cellStyle name="Comma0 - Modelo1" xfId="1"/>
    <cellStyle name="Comma0 - Style1" xfId="2"/>
    <cellStyle name="Comma1 - Modelo2" xfId="3"/>
    <cellStyle name="Comma1 - Style2" xfId="4"/>
    <cellStyle name="Currency" xfId="51"/>
    <cellStyle name="Currency [0]_1995" xfId="5"/>
    <cellStyle name="Currency_1995" xfId="6"/>
    <cellStyle name="Currency0" xfId="52"/>
    <cellStyle name="Data" xfId="53"/>
    <cellStyle name="Date" xfId="54"/>
    <cellStyle name="Dia" xfId="7"/>
    <cellStyle name="Encabez1" xfId="8"/>
    <cellStyle name="Encabez2" xfId="9"/>
    <cellStyle name="Estilo 1" xfId="55"/>
    <cellStyle name="Euro" xfId="35"/>
    <cellStyle name="F2" xfId="10"/>
    <cellStyle name="F3" xfId="11"/>
    <cellStyle name="F4" xfId="12"/>
    <cellStyle name="F5" xfId="13"/>
    <cellStyle name="F6" xfId="14"/>
    <cellStyle name="F7" xfId="15"/>
    <cellStyle name="F8" xfId="16"/>
    <cellStyle name="Fijo" xfId="17"/>
    <cellStyle name="Financiero" xfId="18"/>
    <cellStyle name="Fixed" xfId="56"/>
    <cellStyle name="Fixo" xfId="57"/>
    <cellStyle name="Heading 1" xfId="58"/>
    <cellStyle name="Heading 2" xfId="59"/>
    <cellStyle name="Hyperlink 2" xfId="60"/>
    <cellStyle name="Indefinido" xfId="36"/>
    <cellStyle name="Millares [0]_10 AVERIAS MASIVAS + ANT" xfId="19"/>
    <cellStyle name="Millares_10 AVERIAS MASIVAS + ANT" xfId="20"/>
    <cellStyle name="Moeda 2" xfId="61"/>
    <cellStyle name="Moeda 3" xfId="62"/>
    <cellStyle name="Moeda 3 5" xfId="114"/>
    <cellStyle name="Moeda0" xfId="63"/>
    <cellStyle name="Moneda [0]_10 AVERIAS MASIVAS + ANT" xfId="21"/>
    <cellStyle name="Moneda_10 AVERIAS MASIVAS + ANT" xfId="22"/>
    <cellStyle name="Monetario" xfId="23"/>
    <cellStyle name="no dec" xfId="24"/>
    <cellStyle name="Normal" xfId="0" builtinId="0"/>
    <cellStyle name="Normal 10" xfId="64"/>
    <cellStyle name="Normal 11" xfId="65"/>
    <cellStyle name="Normal 12" xfId="111"/>
    <cellStyle name="Normal 13 2" xfId="112"/>
    <cellStyle name="Normal 2" xfId="29"/>
    <cellStyle name="Normal 2 2" xfId="31"/>
    <cellStyle name="Normal 2 2 2" xfId="66"/>
    <cellStyle name="Normal 2 3" xfId="67"/>
    <cellStyle name="Normal 2 4" xfId="68"/>
    <cellStyle name="Normal 2 5" xfId="69"/>
    <cellStyle name="Normal 3" xfId="33"/>
    <cellStyle name="Normal 3 2" xfId="70"/>
    <cellStyle name="Normal 3 2 2" xfId="71"/>
    <cellStyle name="Normal 3 3" xfId="72"/>
    <cellStyle name="Normal 3 4" xfId="73"/>
    <cellStyle name="Normal 3 4 2" xfId="74"/>
    <cellStyle name="Normal 4" xfId="37"/>
    <cellStyle name="Normal 4 2" xfId="75"/>
    <cellStyle name="Normal 5" xfId="45"/>
    <cellStyle name="Normal 6" xfId="76"/>
    <cellStyle name="Normal 7" xfId="77"/>
    <cellStyle name="Normal 7 2" xfId="78"/>
    <cellStyle name="Normal 8" xfId="79"/>
    <cellStyle name="Normal 8 2" xfId="110"/>
    <cellStyle name="Normal 9" xfId="80"/>
    <cellStyle name="Normal_Mirassol 2" xfId="40"/>
    <cellStyle name="Normal_PL. TRABALHO NOVA SAPEZAL-BR 364-2004 - (PREF.) 2" xfId="41"/>
    <cellStyle name="Percent" xfId="81"/>
    <cellStyle name="Percentual" xfId="82"/>
    <cellStyle name="Ponto" xfId="83"/>
    <cellStyle name="Porcentagem 2" xfId="30"/>
    <cellStyle name="Porcentagem 2 2" xfId="84"/>
    <cellStyle name="Porcentagem 2 3" xfId="85"/>
    <cellStyle name="Porcentagem 3" xfId="38"/>
    <cellStyle name="Porcentagem 3 2" xfId="86"/>
    <cellStyle name="Porcentagem 3 3" xfId="87"/>
    <cellStyle name="Porcentagem 4" xfId="43"/>
    <cellStyle name="Porcentagem 5" xfId="88"/>
    <cellStyle name="Porcentaje" xfId="25"/>
    <cellStyle name="RM" xfId="26"/>
    <cellStyle name="Sep. milhar [0]" xfId="89"/>
    <cellStyle name="Separador de m" xfId="90"/>
    <cellStyle name="Separador de milhares 2" xfId="28"/>
    <cellStyle name="Separador de milhares 2 2" xfId="91"/>
    <cellStyle name="Separador de milhares 2 2 2" xfId="92"/>
    <cellStyle name="Separador de milhares 2 2 2 2" xfId="93"/>
    <cellStyle name="Separador de milhares 2 2 3" xfId="113"/>
    <cellStyle name="Separador de milhares 2 3" xfId="94"/>
    <cellStyle name="Separador de milhares 2 4" xfId="95"/>
    <cellStyle name="Separador de milhares 3" xfId="32"/>
    <cellStyle name="Separador de milhares 3 2" xfId="96"/>
    <cellStyle name="Separador de milhares 4" xfId="39"/>
    <cellStyle name="Separador de milhares 4 2" xfId="97"/>
    <cellStyle name="Separador de milhares 4 2 2" xfId="98"/>
    <cellStyle name="Separador de milhares 5" xfId="99"/>
    <cellStyle name="Separador de milhares 6" xfId="100"/>
    <cellStyle name="Separador de milhares 7" xfId="101"/>
    <cellStyle name="Separador de milhares 8" xfId="102"/>
    <cellStyle name="Separador de milhares_PL. TRABALHO NOVA SAPEZAL-BR 364-2004 - (PREF.) 2" xfId="42"/>
    <cellStyle name="Separador de milhares_Proposta-Prodeagro 2" xfId="44"/>
    <cellStyle name="SUMA PARCIAL" xfId="103"/>
    <cellStyle name="Titulo1" xfId="104"/>
    <cellStyle name="Titulo2" xfId="105"/>
    <cellStyle name="Total" xfId="27" builtinId="25" customBuiltin="1"/>
    <cellStyle name="un" xfId="106"/>
    <cellStyle name="Vírgula 2" xfId="107"/>
    <cellStyle name="Vírgula0" xfId="108"/>
    <cellStyle name="Währung" xfId="10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16</xdr:row>
      <xdr:rowOff>228600</xdr:rowOff>
    </xdr:from>
    <xdr:to>
      <xdr:col>9</xdr:col>
      <xdr:colOff>285751</xdr:colOff>
      <xdr:row>19</xdr:row>
      <xdr:rowOff>65160</xdr:rowOff>
    </xdr:to>
    <xdr:pic>
      <xdr:nvPicPr>
        <xdr:cNvPr id="4" name="Imagem 3" descr="C:\Users\Natal\AppData\Local\Microsoft\Windows\Temporary Internet Files\Content.IE5\3UQTIJT8\Conectiva assessoria e Consultoria - logomarca aprovada.jp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8391525"/>
          <a:ext cx="2028826" cy="63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3171825</xdr:colOff>
      <xdr:row>0</xdr:row>
      <xdr:rowOff>47625</xdr:rowOff>
    </xdr:from>
    <xdr:to>
      <xdr:col>3</xdr:col>
      <xdr:colOff>219074</xdr:colOff>
      <xdr:row>2</xdr:row>
      <xdr:rowOff>51849</xdr:rowOff>
    </xdr:to>
    <xdr:pic>
      <xdr:nvPicPr>
        <xdr:cNvPr id="4" name="Imagem 3" descr="C:\Users\Natal\AppData\Local\Microsoft\Windows\Temporary Internet Files\Content.IE5\3UQTIJT8\Conectiva assessoria e Consultoria - logomarca aprovada.jp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47625"/>
          <a:ext cx="1409699" cy="442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2466974</xdr:colOff>
      <xdr:row>0</xdr:row>
      <xdr:rowOff>28576</xdr:rowOff>
    </xdr:from>
    <xdr:to>
      <xdr:col>2</xdr:col>
      <xdr:colOff>3876673</xdr:colOff>
      <xdr:row>2</xdr:row>
      <xdr:rowOff>70900</xdr:rowOff>
    </xdr:to>
    <xdr:pic>
      <xdr:nvPicPr>
        <xdr:cNvPr id="4" name="Imagem 3" descr="C:\Users\Natal\AppData\Local\Microsoft\Windows\Temporary Internet Files\Content.IE5\3UQTIJT8\Conectiva assessoria e Consultoria - logomarca aprovada.jp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4" y="28576"/>
          <a:ext cx="1409699" cy="442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1</xdr:row>
      <xdr:rowOff>38100</xdr:rowOff>
    </xdr:from>
    <xdr:to>
      <xdr:col>7</xdr:col>
      <xdr:colOff>761999</xdr:colOff>
      <xdr:row>2</xdr:row>
      <xdr:rowOff>213774</xdr:rowOff>
    </xdr:to>
    <xdr:pic>
      <xdr:nvPicPr>
        <xdr:cNvPr id="4" name="Imagem 3" descr="C:\Users\Natal\AppData\Local\Microsoft\Windows\Temporary Internet Files\Content.IE5\3UQTIJT8\Conectiva assessoria e Consultoria - logomarca aprovada.jpg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571500"/>
          <a:ext cx="1409699" cy="442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.%20Equip.%20Mec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,13"/>
      <sheetName val="1,14"/>
      <sheetName val="1.15"/>
      <sheetName val="1,16"/>
      <sheetName val="1,17"/>
      <sheetName val="aux1"/>
      <sheetName val="1,19"/>
      <sheetName val="1,20"/>
      <sheetName val="1,21"/>
      <sheetName val="1,22"/>
      <sheetName val="1,23"/>
      <sheetName val="1.24"/>
      <sheetName val="1.25"/>
      <sheetName val="1.26"/>
      <sheetName val="1.28"/>
      <sheetName val="1.29"/>
      <sheetName val="3.4"/>
      <sheetName val="D"/>
      <sheetName val="2.1"/>
      <sheetName val="H"/>
      <sheetName val="I"/>
      <sheetName val="J"/>
      <sheetName val="K"/>
      <sheetName val="L"/>
      <sheetName val="M"/>
      <sheetName val="N"/>
      <sheetName val="O"/>
      <sheetName val="aux. 2"/>
      <sheetName val="Q"/>
      <sheetName val="R"/>
      <sheetName val="S"/>
      <sheetName val="T"/>
      <sheetName val="U"/>
      <sheetName val="B"/>
      <sheetName val="G"/>
      <sheetName val="P"/>
      <sheetName val="RESUMO"/>
      <sheetName val="REAJU"/>
      <sheetName val="TSD-FOG"/>
      <sheetName val="Sub e base"/>
      <sheetName val="AGREGADOS"/>
      <sheetName val="DMT modelo"/>
      <sheetName val="Quadro Resumo"/>
      <sheetName val="RELATÓRIO"/>
    </sheetNames>
    <sheetDataSet>
      <sheetData sheetId="0"/>
      <sheetData sheetId="1"/>
      <sheetData sheetId="2"/>
      <sheetData sheetId="3"/>
      <sheetData sheetId="4"/>
      <sheetData sheetId="5">
        <row r="11">
          <cell r="A11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view="pageBreakPreview" zoomScaleNormal="100" zoomScaleSheetLayoutView="100" workbookViewId="0">
      <selection activeCell="M9" sqref="M9"/>
    </sheetView>
  </sheetViews>
  <sheetFormatPr defaultColWidth="8.85546875" defaultRowHeight="12.75"/>
  <cols>
    <col min="1" max="3" width="9.42578125" style="1" customWidth="1"/>
    <col min="4" max="4" width="9" style="1" customWidth="1"/>
    <col min="5" max="5" width="6.7109375" style="1" customWidth="1"/>
    <col min="6" max="6" width="12.7109375" style="1" customWidth="1"/>
    <col min="7" max="7" width="7.7109375" style="1" customWidth="1"/>
    <col min="8" max="8" width="6.7109375" style="1" customWidth="1"/>
    <col min="9" max="9" width="12.7109375" style="1" customWidth="1"/>
    <col min="10" max="10" width="7.7109375" style="1" customWidth="1"/>
    <col min="11" max="11" width="8.85546875" style="1"/>
    <col min="12" max="12" width="9.28515625" style="1" bestFit="1" customWidth="1"/>
    <col min="13" max="13" width="12.28515625" style="1" customWidth="1"/>
    <col min="14" max="16384" width="8.85546875" style="1"/>
  </cols>
  <sheetData>
    <row r="1" spans="1:13" ht="30" customHeight="1" thickTop="1">
      <c r="A1" s="208" t="s">
        <v>5</v>
      </c>
      <c r="B1" s="209"/>
      <c r="C1" s="209"/>
      <c r="D1" s="209"/>
      <c r="E1" s="212" t="s">
        <v>84</v>
      </c>
      <c r="F1" s="188"/>
      <c r="G1" s="189"/>
      <c r="H1" s="188"/>
      <c r="I1" s="188"/>
      <c r="J1" s="189"/>
    </row>
    <row r="2" spans="1:13" ht="35.450000000000003" customHeight="1">
      <c r="A2" s="210" t="s">
        <v>7</v>
      </c>
      <c r="B2" s="211"/>
      <c r="C2" s="211"/>
      <c r="D2" s="211"/>
      <c r="E2" s="213" t="s">
        <v>82</v>
      </c>
      <c r="F2" s="187"/>
      <c r="G2" s="165" t="s">
        <v>83</v>
      </c>
      <c r="H2" s="186"/>
      <c r="I2" s="187"/>
      <c r="J2" s="165"/>
    </row>
    <row r="3" spans="1:13" ht="25.5" customHeight="1">
      <c r="A3" s="160" t="s">
        <v>8</v>
      </c>
      <c r="B3" s="145"/>
      <c r="C3" s="145"/>
      <c r="D3" s="145"/>
      <c r="E3" s="168" t="s">
        <v>6</v>
      </c>
      <c r="F3" s="146">
        <f>Orçamento!J10</f>
        <v>0</v>
      </c>
      <c r="G3" s="147" t="e">
        <f>F3/F$11</f>
        <v>#DIV/0!</v>
      </c>
      <c r="H3" s="174"/>
      <c r="I3" s="176"/>
      <c r="J3" s="147"/>
      <c r="L3" s="141"/>
      <c r="M3" s="143"/>
    </row>
    <row r="4" spans="1:13" ht="26.1" customHeight="1">
      <c r="A4" s="161" t="s">
        <v>9</v>
      </c>
      <c r="B4" s="151"/>
      <c r="C4" s="151"/>
      <c r="D4" s="151"/>
      <c r="E4" s="169" t="s">
        <v>6</v>
      </c>
      <c r="F4" s="149">
        <f>Orçamento!J19</f>
        <v>0</v>
      </c>
      <c r="G4" s="147" t="e">
        <f>F4/F$11</f>
        <v>#DIV/0!</v>
      </c>
      <c r="H4" s="175"/>
      <c r="I4" s="177"/>
      <c r="J4" s="147"/>
      <c r="L4" s="141"/>
      <c r="M4" s="143"/>
    </row>
    <row r="5" spans="1:13" ht="26.1" customHeight="1">
      <c r="A5" s="150"/>
      <c r="B5" s="151"/>
      <c r="C5" s="151"/>
      <c r="D5" s="151"/>
      <c r="E5" s="170"/>
      <c r="F5" s="149"/>
      <c r="G5" s="147"/>
      <c r="H5" s="148"/>
      <c r="I5" s="149"/>
      <c r="J5" s="147"/>
      <c r="M5" s="142"/>
    </row>
    <row r="6" spans="1:13" ht="26.1" customHeight="1">
      <c r="A6" s="150"/>
      <c r="B6" s="151"/>
      <c r="C6" s="151"/>
      <c r="D6" s="151"/>
      <c r="E6" s="170"/>
      <c r="F6" s="149"/>
      <c r="G6" s="147"/>
      <c r="H6" s="148"/>
      <c r="I6" s="149"/>
      <c r="J6" s="147"/>
      <c r="M6" s="142"/>
    </row>
    <row r="7" spans="1:13" ht="26.1" customHeight="1">
      <c r="A7" s="150"/>
      <c r="B7" s="151"/>
      <c r="C7" s="151"/>
      <c r="D7" s="151"/>
      <c r="E7" s="170"/>
      <c r="F7" s="149"/>
      <c r="G7" s="147"/>
      <c r="H7" s="148"/>
      <c r="I7" s="149"/>
      <c r="J7" s="147"/>
      <c r="M7" s="142"/>
    </row>
    <row r="8" spans="1:13" ht="26.1" customHeight="1">
      <c r="A8" s="150"/>
      <c r="B8" s="151"/>
      <c r="C8" s="151"/>
      <c r="D8" s="151"/>
      <c r="E8" s="170"/>
      <c r="F8" s="149"/>
      <c r="G8" s="147"/>
      <c r="H8" s="148"/>
      <c r="I8" s="149"/>
      <c r="J8" s="147"/>
    </row>
    <row r="9" spans="1:13" ht="26.1" customHeight="1">
      <c r="A9" s="150"/>
      <c r="B9" s="151"/>
      <c r="C9" s="151"/>
      <c r="D9" s="151"/>
      <c r="E9" s="170"/>
      <c r="F9" s="153"/>
      <c r="G9" s="154"/>
      <c r="H9" s="152"/>
      <c r="I9" s="153"/>
      <c r="J9" s="154"/>
    </row>
    <row r="10" spans="1:13" ht="26.1" customHeight="1">
      <c r="A10" s="150"/>
      <c r="B10" s="151"/>
      <c r="C10" s="151"/>
      <c r="D10" s="151"/>
      <c r="E10" s="170"/>
      <c r="F10" s="153"/>
      <c r="G10" s="154"/>
      <c r="H10" s="152"/>
      <c r="I10" s="153"/>
      <c r="J10" s="154"/>
    </row>
    <row r="11" spans="1:13" ht="26.1" customHeight="1">
      <c r="A11" s="166" t="s">
        <v>10</v>
      </c>
      <c r="B11" s="167"/>
      <c r="C11" s="167"/>
      <c r="D11" s="167"/>
      <c r="E11" s="171" t="s">
        <v>6</v>
      </c>
      <c r="F11" s="155">
        <f>SUM(F3:F10)</f>
        <v>0</v>
      </c>
      <c r="G11" s="156" t="e">
        <f t="shared" ref="G11" si="0">F11/F$11</f>
        <v>#DIV/0!</v>
      </c>
      <c r="H11" s="173"/>
      <c r="I11" s="155"/>
      <c r="J11" s="156"/>
    </row>
    <row r="12" spans="1:13" ht="26.1" customHeight="1" thickBot="1">
      <c r="A12" s="157" t="s">
        <v>77</v>
      </c>
      <c r="B12" s="158"/>
      <c r="C12" s="158"/>
      <c r="D12" s="158"/>
      <c r="E12" s="172" t="s">
        <v>6</v>
      </c>
      <c r="F12" s="155">
        <f>F11/34.46</f>
        <v>0</v>
      </c>
      <c r="G12" s="159"/>
      <c r="H12" s="173"/>
      <c r="I12" s="155"/>
      <c r="J12" s="159"/>
    </row>
    <row r="13" spans="1:13" ht="26.1" customHeight="1" thickTop="1">
      <c r="A13" s="190" t="s">
        <v>76</v>
      </c>
      <c r="B13" s="191"/>
      <c r="C13" s="191"/>
      <c r="D13" s="191"/>
      <c r="E13" s="191"/>
      <c r="F13" s="192"/>
      <c r="G13" s="196" t="s">
        <v>11</v>
      </c>
      <c r="H13" s="197"/>
      <c r="I13" s="197"/>
      <c r="J13" s="198"/>
    </row>
    <row r="14" spans="1:13" ht="26.1" customHeight="1">
      <c r="A14" s="193"/>
      <c r="B14" s="194"/>
      <c r="C14" s="194"/>
      <c r="D14" s="194"/>
      <c r="E14" s="194"/>
      <c r="F14" s="195"/>
      <c r="G14" s="199"/>
      <c r="H14" s="200"/>
      <c r="I14" s="200"/>
      <c r="J14" s="201"/>
    </row>
    <row r="15" spans="1:13" ht="21" customHeight="1">
      <c r="A15" s="82" t="s">
        <v>1</v>
      </c>
      <c r="B15" s="83" t="s">
        <v>12</v>
      </c>
      <c r="C15" s="78"/>
      <c r="D15" s="78"/>
      <c r="E15" s="78"/>
      <c r="F15" s="84"/>
      <c r="G15" s="202" t="s">
        <v>13</v>
      </c>
      <c r="H15" s="203"/>
      <c r="I15" s="203"/>
      <c r="J15" s="204"/>
    </row>
    <row r="16" spans="1:13" ht="21" customHeight="1">
      <c r="A16" s="82" t="s">
        <v>14</v>
      </c>
      <c r="B16" s="78" t="s">
        <v>85</v>
      </c>
      <c r="C16" s="78"/>
      <c r="D16" s="78"/>
      <c r="E16" s="78"/>
      <c r="F16" s="84"/>
      <c r="G16" s="205"/>
      <c r="H16" s="206"/>
      <c r="I16" s="206"/>
      <c r="J16" s="207"/>
    </row>
    <row r="17" spans="1:10" ht="21" customHeight="1">
      <c r="A17" s="82" t="s">
        <v>15</v>
      </c>
      <c r="B17" s="78" t="s">
        <v>86</v>
      </c>
      <c r="C17" s="78"/>
      <c r="D17" s="78"/>
      <c r="E17" s="78"/>
      <c r="F17" s="84"/>
      <c r="G17" s="76"/>
      <c r="H17" s="180"/>
      <c r="I17" s="180"/>
      <c r="J17" s="181"/>
    </row>
    <row r="18" spans="1:10" ht="21" customHeight="1">
      <c r="A18" s="82" t="s">
        <v>46</v>
      </c>
      <c r="B18" s="78" t="s">
        <v>87</v>
      </c>
      <c r="C18" s="78"/>
      <c r="D18" s="78"/>
      <c r="E18" s="78"/>
      <c r="F18" s="84"/>
      <c r="G18" s="77"/>
      <c r="H18" s="182"/>
      <c r="I18" s="182"/>
      <c r="J18" s="183"/>
    </row>
    <row r="19" spans="1:10" ht="21" customHeight="1">
      <c r="A19" s="85" t="s">
        <v>47</v>
      </c>
      <c r="B19" s="86" t="s">
        <v>88</v>
      </c>
      <c r="C19" s="86"/>
      <c r="D19" s="87" t="s">
        <v>56</v>
      </c>
      <c r="E19" s="144">
        <v>0.19350000000000001</v>
      </c>
      <c r="F19" s="88"/>
      <c r="G19" s="163"/>
      <c r="H19" s="182"/>
      <c r="I19" s="182"/>
      <c r="J19" s="183"/>
    </row>
    <row r="20" spans="1:10" ht="21" customHeight="1" thickBot="1">
      <c r="A20" s="89" t="s">
        <v>55</v>
      </c>
      <c r="B20" s="90">
        <v>0.2591</v>
      </c>
      <c r="C20" s="91"/>
      <c r="D20" s="91" t="s">
        <v>57</v>
      </c>
      <c r="E20" s="90">
        <v>0.15</v>
      </c>
      <c r="F20" s="162"/>
      <c r="G20" s="164"/>
      <c r="H20" s="184"/>
      <c r="I20" s="184"/>
      <c r="J20" s="185"/>
    </row>
    <row r="21" spans="1:10" ht="13.5" thickTop="1"/>
  </sheetData>
  <mergeCells count="10">
    <mergeCell ref="H17:J20"/>
    <mergeCell ref="H2:I2"/>
    <mergeCell ref="H1:J1"/>
    <mergeCell ref="A13:F14"/>
    <mergeCell ref="G13:J14"/>
    <mergeCell ref="G15:J16"/>
    <mergeCell ref="A1:D1"/>
    <mergeCell ref="A2:D2"/>
    <mergeCell ref="E1:G1"/>
    <mergeCell ref="E2:F2"/>
  </mergeCells>
  <pageMargins left="0.78740157480314965" right="0.39370078740157483" top="0.98425196850393704" bottom="0.70866141732283472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view="pageBreakPreview" zoomScale="110" zoomScaleNormal="100" zoomScaleSheetLayoutView="110" workbookViewId="0">
      <selection activeCell="M9" sqref="M9"/>
    </sheetView>
  </sheetViews>
  <sheetFormatPr defaultColWidth="8.85546875" defaultRowHeight="12.75"/>
  <cols>
    <col min="1" max="1" width="10.7109375" style="1" customWidth="1"/>
    <col min="2" max="2" width="14.7109375" style="1" customWidth="1"/>
    <col min="3" max="3" width="65.42578125" style="1" customWidth="1"/>
    <col min="4" max="4" width="14.7109375" style="1" customWidth="1"/>
    <col min="5" max="6" width="10.7109375" style="1" customWidth="1"/>
    <col min="7" max="7" width="16.85546875" style="1" customWidth="1"/>
    <col min="8" max="8" width="12.7109375" style="1" bestFit="1" customWidth="1"/>
    <col min="9" max="9" width="10.140625" style="1" bestFit="1" customWidth="1"/>
    <col min="10" max="10" width="10.7109375" style="1" bestFit="1" customWidth="1"/>
    <col min="11" max="11" width="11" style="1" bestFit="1" customWidth="1"/>
    <col min="12" max="16384" width="8.85546875" style="1"/>
  </cols>
  <sheetData>
    <row r="1" spans="1:9" ht="17.25" customHeight="1">
      <c r="A1" s="22" t="s">
        <v>3</v>
      </c>
      <c r="B1" s="23"/>
      <c r="C1" s="23"/>
      <c r="D1" s="23"/>
      <c r="E1" s="23"/>
      <c r="F1" s="23"/>
      <c r="G1" s="95" t="s">
        <v>75</v>
      </c>
      <c r="I1" s="2"/>
    </row>
    <row r="2" spans="1:9" ht="17.25" customHeight="1">
      <c r="A2" s="24" t="s">
        <v>89</v>
      </c>
      <c r="B2" s="25"/>
      <c r="C2" s="25"/>
      <c r="D2" s="25"/>
      <c r="E2" s="25"/>
      <c r="F2" s="25"/>
      <c r="G2" s="73" t="s">
        <v>16</v>
      </c>
      <c r="I2" s="2"/>
    </row>
    <row r="3" spans="1:9" ht="17.25" customHeight="1">
      <c r="A3" s="29" t="s">
        <v>90</v>
      </c>
      <c r="B3" s="25"/>
      <c r="C3" s="25"/>
      <c r="D3" s="79"/>
      <c r="E3" s="79"/>
      <c r="F3" s="25"/>
      <c r="G3" s="73" t="s">
        <v>92</v>
      </c>
      <c r="I3" s="2"/>
    </row>
    <row r="4" spans="1:9" ht="17.25" customHeight="1">
      <c r="A4" s="30" t="s">
        <v>91</v>
      </c>
      <c r="B4" s="31"/>
      <c r="C4" s="31"/>
      <c r="D4" s="74"/>
      <c r="E4" s="74"/>
      <c r="F4" s="31"/>
      <c r="G4" s="75" t="s">
        <v>60</v>
      </c>
      <c r="I4" s="2"/>
    </row>
    <row r="5" spans="1:9" ht="7.5" customHeight="1">
      <c r="A5" s="217" t="s">
        <v>27</v>
      </c>
      <c r="B5" s="217" t="s">
        <v>48</v>
      </c>
      <c r="C5" s="220" t="s">
        <v>17</v>
      </c>
      <c r="D5" s="220" t="s">
        <v>40</v>
      </c>
      <c r="E5" s="80"/>
      <c r="F5" s="220" t="s">
        <v>18</v>
      </c>
      <c r="G5" s="214" t="s">
        <v>41</v>
      </c>
      <c r="I5" s="2"/>
    </row>
    <row r="6" spans="1:9" ht="7.5" customHeight="1">
      <c r="A6" s="218"/>
      <c r="B6" s="218"/>
      <c r="C6" s="221"/>
      <c r="D6" s="221"/>
      <c r="E6" s="81"/>
      <c r="F6" s="221"/>
      <c r="G6" s="215"/>
      <c r="I6" s="2"/>
    </row>
    <row r="7" spans="1:9" ht="7.5" customHeight="1">
      <c r="A7" s="219"/>
      <c r="B7" s="219"/>
      <c r="C7" s="222"/>
      <c r="D7" s="222"/>
      <c r="E7" s="35"/>
      <c r="F7" s="222"/>
      <c r="G7" s="216"/>
      <c r="I7" s="2"/>
    </row>
    <row r="8" spans="1:9" ht="15.75" customHeight="1">
      <c r="A8" s="97" t="s">
        <v>35</v>
      </c>
      <c r="B8" s="97"/>
      <c r="C8" s="98" t="s">
        <v>8</v>
      </c>
      <c r="D8" s="99"/>
      <c r="E8" s="100"/>
      <c r="F8" s="101"/>
      <c r="G8" s="102"/>
      <c r="I8" s="2"/>
    </row>
    <row r="9" spans="1:9" ht="15.75" customHeight="1">
      <c r="A9" s="92" t="s">
        <v>49</v>
      </c>
      <c r="B9" s="108" t="s">
        <v>58</v>
      </c>
      <c r="C9" s="109" t="s">
        <v>59</v>
      </c>
      <c r="D9" s="106"/>
      <c r="E9" s="107"/>
      <c r="F9" s="92" t="s">
        <v>2</v>
      </c>
      <c r="G9" s="105">
        <f>Orçamento!G9</f>
        <v>25</v>
      </c>
      <c r="I9" s="16"/>
    </row>
    <row r="10" spans="1:9" ht="15.75" customHeight="1">
      <c r="A10" s="92"/>
      <c r="B10" s="92"/>
      <c r="C10" s="93"/>
      <c r="D10" s="106"/>
      <c r="E10" s="107"/>
      <c r="F10" s="92"/>
      <c r="G10" s="105"/>
      <c r="I10" s="2"/>
    </row>
    <row r="11" spans="1:9" ht="15.75" customHeight="1">
      <c r="A11" s="110" t="s">
        <v>37</v>
      </c>
      <c r="B11" s="110"/>
      <c r="C11" s="114" t="s">
        <v>9</v>
      </c>
      <c r="D11" s="106"/>
      <c r="E11" s="107"/>
      <c r="F11" s="92"/>
      <c r="G11" s="105"/>
      <c r="I11" s="2"/>
    </row>
    <row r="12" spans="1:9" ht="15.75" customHeight="1">
      <c r="A12" s="92" t="s">
        <v>50</v>
      </c>
      <c r="B12" s="108" t="s">
        <v>78</v>
      </c>
      <c r="C12" s="109" t="s">
        <v>79</v>
      </c>
      <c r="D12" s="111" t="s">
        <v>44</v>
      </c>
      <c r="E12" s="112"/>
      <c r="F12" s="92" t="s">
        <v>2</v>
      </c>
      <c r="G12" s="105">
        <f>Orçamento!G14</f>
        <v>13478.388999999999</v>
      </c>
      <c r="I12" s="2"/>
    </row>
    <row r="13" spans="1:9" ht="15.75" customHeight="1">
      <c r="A13" s="92" t="s">
        <v>51</v>
      </c>
      <c r="B13" s="115" t="s">
        <v>80</v>
      </c>
      <c r="C13" s="116" t="s">
        <v>81</v>
      </c>
      <c r="D13" s="111" t="s">
        <v>44</v>
      </c>
      <c r="E13" s="112"/>
      <c r="F13" s="103" t="s">
        <v>2</v>
      </c>
      <c r="G13" s="105">
        <f>Orçamento!G15</f>
        <v>155.762</v>
      </c>
      <c r="I13" s="2"/>
    </row>
    <row r="14" spans="1:9" ht="15.75" customHeight="1">
      <c r="A14" s="92" t="s">
        <v>52</v>
      </c>
      <c r="B14" s="103" t="s">
        <v>20</v>
      </c>
      <c r="C14" s="104" t="s">
        <v>21</v>
      </c>
      <c r="D14" s="111" t="s">
        <v>44</v>
      </c>
      <c r="E14" s="112"/>
      <c r="F14" s="103" t="s">
        <v>19</v>
      </c>
      <c r="G14" s="105">
        <f>Orçamento!G16</f>
        <v>7311</v>
      </c>
      <c r="I14" s="2"/>
    </row>
    <row r="15" spans="1:9" ht="15.75" customHeight="1">
      <c r="A15" s="92" t="s">
        <v>53</v>
      </c>
      <c r="B15" s="103" t="s">
        <v>22</v>
      </c>
      <c r="C15" s="104" t="s">
        <v>23</v>
      </c>
      <c r="D15" s="111" t="s">
        <v>44</v>
      </c>
      <c r="E15" s="112"/>
      <c r="F15" s="103" t="s">
        <v>19</v>
      </c>
      <c r="G15" s="105">
        <f>Orçamento!G17</f>
        <v>200</v>
      </c>
      <c r="I15" s="2"/>
    </row>
    <row r="16" spans="1:9" ht="15.75" customHeight="1">
      <c r="A16" s="92" t="s">
        <v>54</v>
      </c>
      <c r="B16" s="92" t="s">
        <v>24</v>
      </c>
      <c r="C16" s="93" t="s">
        <v>25</v>
      </c>
      <c r="D16" s="111" t="s">
        <v>45</v>
      </c>
      <c r="E16" s="112"/>
      <c r="F16" s="92" t="s">
        <v>2</v>
      </c>
      <c r="G16" s="105">
        <f>Orçamento!G18</f>
        <v>261.78300000000002</v>
      </c>
      <c r="I16" s="2"/>
    </row>
    <row r="17" spans="1:9" ht="15.75" customHeight="1">
      <c r="A17" s="92"/>
      <c r="B17" s="92"/>
      <c r="C17" s="113"/>
      <c r="D17" s="106"/>
      <c r="E17" s="107"/>
      <c r="F17" s="92"/>
      <c r="G17" s="105"/>
      <c r="I17" s="2"/>
    </row>
  </sheetData>
  <mergeCells count="6">
    <mergeCell ref="G5:G7"/>
    <mergeCell ref="A5:A7"/>
    <mergeCell ref="B5:B7"/>
    <mergeCell ref="C5:C7"/>
    <mergeCell ref="D5:D7"/>
    <mergeCell ref="F5:F7"/>
  </mergeCells>
  <printOptions horizontalCentered="1"/>
  <pageMargins left="0.39370078740157483" right="0.39370078740157483" top="0.70866141732283472" bottom="0.39370078740157483" header="0.27559055118110237" footer="0.27559055118110237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L9" sqref="L9"/>
    </sheetView>
  </sheetViews>
  <sheetFormatPr defaultColWidth="8.85546875" defaultRowHeight="12.75"/>
  <cols>
    <col min="1" max="1" width="7.28515625" style="1" customWidth="1"/>
    <col min="2" max="2" width="13" style="1" customWidth="1"/>
    <col min="3" max="3" width="58.7109375" style="1" customWidth="1"/>
    <col min="4" max="4" width="13.7109375" style="1" customWidth="1"/>
    <col min="5" max="6" width="7.7109375" style="1" customWidth="1"/>
    <col min="7" max="7" width="13.7109375" style="1" customWidth="1"/>
    <col min="8" max="9" width="12.140625" style="1" customWidth="1"/>
    <col min="10" max="10" width="14.28515625" style="1" customWidth="1"/>
    <col min="11" max="11" width="6.28515625" style="1" customWidth="1"/>
    <col min="12" max="21" width="10.7109375" style="1" customWidth="1"/>
    <col min="22" max="16384" width="8.85546875" style="1"/>
  </cols>
  <sheetData>
    <row r="1" spans="1:13" ht="15.75" customHeight="1">
      <c r="A1" s="22" t="s">
        <v>3</v>
      </c>
      <c r="B1" s="23"/>
      <c r="C1" s="23"/>
      <c r="D1" s="223" t="s">
        <v>63</v>
      </c>
      <c r="E1" s="224"/>
      <c r="F1" s="225"/>
      <c r="G1" s="223" t="s">
        <v>74</v>
      </c>
      <c r="H1" s="224"/>
      <c r="I1" s="224"/>
      <c r="J1" s="225"/>
      <c r="L1" s="2"/>
    </row>
    <row r="2" spans="1:13" ht="15.75" customHeight="1">
      <c r="A2" s="24" t="s">
        <v>89</v>
      </c>
      <c r="B2" s="25"/>
      <c r="C2" s="25"/>
      <c r="D2" s="26" t="s">
        <v>64</v>
      </c>
      <c r="E2" s="27"/>
      <c r="F2" s="28">
        <f>'Resumo Orçam'!B20</f>
        <v>0.2591</v>
      </c>
      <c r="G2" s="226" t="s">
        <v>65</v>
      </c>
      <c r="H2" s="227"/>
      <c r="I2" s="227"/>
      <c r="J2" s="228"/>
      <c r="L2" s="2"/>
    </row>
    <row r="3" spans="1:13" ht="15.75" customHeight="1">
      <c r="A3" s="29" t="s">
        <v>90</v>
      </c>
      <c r="B3" s="25"/>
      <c r="C3" s="25"/>
      <c r="D3" s="26" t="s">
        <v>66</v>
      </c>
      <c r="E3" s="27"/>
      <c r="F3" s="28">
        <f>'Resumo Orçam'!E19</f>
        <v>0.19350000000000001</v>
      </c>
      <c r="G3" s="226" t="s">
        <v>62</v>
      </c>
      <c r="H3" s="227"/>
      <c r="I3" s="227"/>
      <c r="J3" s="228"/>
      <c r="L3" s="2"/>
    </row>
    <row r="4" spans="1:13" ht="15.75" customHeight="1">
      <c r="A4" s="30" t="s">
        <v>91</v>
      </c>
      <c r="B4" s="31"/>
      <c r="C4" s="31"/>
      <c r="D4" s="32" t="s">
        <v>67</v>
      </c>
      <c r="E4" s="33"/>
      <c r="F4" s="34">
        <f>'Resumo Orçam'!E20</f>
        <v>0.15</v>
      </c>
      <c r="G4" s="229" t="s">
        <v>68</v>
      </c>
      <c r="H4" s="230"/>
      <c r="I4" s="230"/>
      <c r="J4" s="231"/>
      <c r="L4" s="2"/>
    </row>
    <row r="5" spans="1:13" ht="9" customHeight="1">
      <c r="A5" s="217" t="s">
        <v>27</v>
      </c>
      <c r="B5" s="217" t="s">
        <v>48</v>
      </c>
      <c r="C5" s="220" t="s">
        <v>5</v>
      </c>
      <c r="D5" s="220" t="s">
        <v>40</v>
      </c>
      <c r="E5" s="220" t="s">
        <v>0</v>
      </c>
      <c r="F5" s="220" t="s">
        <v>18</v>
      </c>
      <c r="G5" s="234" t="s">
        <v>69</v>
      </c>
      <c r="H5" s="237" t="s">
        <v>70</v>
      </c>
      <c r="I5" s="237" t="s">
        <v>71</v>
      </c>
      <c r="J5" s="214" t="s">
        <v>72</v>
      </c>
      <c r="L5" s="2"/>
    </row>
    <row r="6" spans="1:13" ht="9" customHeight="1">
      <c r="A6" s="218"/>
      <c r="B6" s="218"/>
      <c r="C6" s="221"/>
      <c r="D6" s="221"/>
      <c r="E6" s="221"/>
      <c r="F6" s="221"/>
      <c r="G6" s="235"/>
      <c r="H6" s="238"/>
      <c r="I6" s="238"/>
      <c r="J6" s="215"/>
      <c r="L6" s="2"/>
    </row>
    <row r="7" spans="1:13" ht="9" customHeight="1">
      <c r="A7" s="219"/>
      <c r="B7" s="219"/>
      <c r="C7" s="222"/>
      <c r="D7" s="222"/>
      <c r="E7" s="222"/>
      <c r="F7" s="222"/>
      <c r="G7" s="236"/>
      <c r="H7" s="239"/>
      <c r="I7" s="239"/>
      <c r="J7" s="216"/>
      <c r="L7" s="2"/>
    </row>
    <row r="8" spans="1:13" ht="15.75" customHeight="1">
      <c r="A8" s="97" t="s">
        <v>35</v>
      </c>
      <c r="B8" s="97"/>
      <c r="C8" s="98" t="s">
        <v>8</v>
      </c>
      <c r="D8" s="99"/>
      <c r="E8" s="100"/>
      <c r="F8" s="101"/>
      <c r="G8" s="102"/>
      <c r="H8" s="117"/>
      <c r="I8" s="118"/>
      <c r="J8" s="119"/>
      <c r="L8" s="2"/>
    </row>
    <row r="9" spans="1:13" ht="15.75" customHeight="1">
      <c r="A9" s="92" t="s">
        <v>49</v>
      </c>
      <c r="B9" s="108" t="s">
        <v>96</v>
      </c>
      <c r="C9" s="109" t="s">
        <v>59</v>
      </c>
      <c r="D9" s="106"/>
      <c r="E9" s="107"/>
      <c r="F9" s="92" t="s">
        <v>2</v>
      </c>
      <c r="G9" s="121">
        <v>25</v>
      </c>
      <c r="H9" s="122">
        <v>0</v>
      </c>
      <c r="I9" s="94"/>
      <c r="J9" s="120">
        <f t="shared" ref="J9" si="0">TRUNC(G9*I9,2)</f>
        <v>0</v>
      </c>
      <c r="L9" s="21"/>
    </row>
    <row r="10" spans="1:13" ht="15.75" customHeight="1">
      <c r="A10" s="129"/>
      <c r="B10" s="129"/>
      <c r="C10" s="130" t="s">
        <v>42</v>
      </c>
      <c r="D10" s="131"/>
      <c r="E10" s="132"/>
      <c r="F10" s="129"/>
      <c r="G10" s="133"/>
      <c r="H10" s="134"/>
      <c r="I10" s="135"/>
      <c r="J10" s="136">
        <f>SUM(J9:J9)</f>
        <v>0</v>
      </c>
      <c r="L10" s="2"/>
    </row>
    <row r="11" spans="1:13" ht="15.75" customHeight="1">
      <c r="A11" s="92"/>
      <c r="B11" s="92"/>
      <c r="C11" s="93"/>
      <c r="D11" s="106"/>
      <c r="E11" s="107"/>
      <c r="F11" s="92"/>
      <c r="G11" s="121"/>
      <c r="H11" s="122"/>
      <c r="I11" s="124"/>
      <c r="J11" s="125"/>
      <c r="K11" s="18"/>
      <c r="L11" s="2"/>
    </row>
    <row r="12" spans="1:13" ht="15.75" customHeight="1">
      <c r="A12" s="92"/>
      <c r="B12" s="92"/>
      <c r="C12" s="113"/>
      <c r="D12" s="106"/>
      <c r="E12" s="107"/>
      <c r="F12" s="92"/>
      <c r="G12" s="121"/>
      <c r="H12" s="122"/>
      <c r="I12" s="94"/>
      <c r="J12" s="123"/>
      <c r="L12" s="2"/>
    </row>
    <row r="13" spans="1:13" ht="15.75" customHeight="1">
      <c r="A13" s="110" t="s">
        <v>37</v>
      </c>
      <c r="B13" s="110"/>
      <c r="C13" s="114" t="s">
        <v>9</v>
      </c>
      <c r="D13" s="106"/>
      <c r="E13" s="107"/>
      <c r="F13" s="92"/>
      <c r="G13" s="121"/>
      <c r="H13" s="122"/>
      <c r="I13" s="94"/>
      <c r="J13" s="123"/>
      <c r="L13" s="2"/>
    </row>
    <row r="14" spans="1:13" ht="15.75" customHeight="1">
      <c r="A14" s="92" t="s">
        <v>50</v>
      </c>
      <c r="B14" s="108" t="s">
        <v>78</v>
      </c>
      <c r="C14" s="109" t="s">
        <v>79</v>
      </c>
      <c r="D14" s="111" t="s">
        <v>44</v>
      </c>
      <c r="E14" s="112"/>
      <c r="F14" s="92" t="s">
        <v>2</v>
      </c>
      <c r="G14" s="127">
        <v>13478.388999999999</v>
      </c>
      <c r="H14" s="128">
        <v>0</v>
      </c>
      <c r="I14" s="94"/>
      <c r="J14" s="120">
        <f t="shared" ref="J14:J18" si="1">TRUNC(G14*I14,2)</f>
        <v>0</v>
      </c>
      <c r="L14" s="21"/>
      <c r="M14" s="4"/>
    </row>
    <row r="15" spans="1:13" ht="15.75" customHeight="1">
      <c r="A15" s="92" t="s">
        <v>51</v>
      </c>
      <c r="B15" s="115" t="s">
        <v>80</v>
      </c>
      <c r="C15" s="116" t="s">
        <v>81</v>
      </c>
      <c r="D15" s="111" t="s">
        <v>44</v>
      </c>
      <c r="E15" s="112"/>
      <c r="F15" s="103" t="s">
        <v>2</v>
      </c>
      <c r="G15" s="127">
        <v>155.762</v>
      </c>
      <c r="H15" s="128">
        <v>0</v>
      </c>
      <c r="I15" s="126"/>
      <c r="J15" s="120">
        <f t="shared" si="1"/>
        <v>0</v>
      </c>
      <c r="L15" s="21"/>
      <c r="M15" s="4"/>
    </row>
    <row r="16" spans="1:13" ht="15.75" customHeight="1">
      <c r="A16" s="92" t="s">
        <v>52</v>
      </c>
      <c r="B16" s="103" t="s">
        <v>20</v>
      </c>
      <c r="C16" s="104" t="s">
        <v>21</v>
      </c>
      <c r="D16" s="111" t="s">
        <v>44</v>
      </c>
      <c r="E16" s="112"/>
      <c r="F16" s="103" t="s">
        <v>19</v>
      </c>
      <c r="G16" s="127">
        <v>7311</v>
      </c>
      <c r="H16" s="128">
        <v>0</v>
      </c>
      <c r="I16" s="126"/>
      <c r="J16" s="120">
        <f t="shared" si="1"/>
        <v>0</v>
      </c>
      <c r="L16" s="21"/>
      <c r="M16" s="4"/>
    </row>
    <row r="17" spans="1:13" ht="15.75" customHeight="1">
      <c r="A17" s="92" t="s">
        <v>53</v>
      </c>
      <c r="B17" s="103" t="s">
        <v>22</v>
      </c>
      <c r="C17" s="104" t="s">
        <v>23</v>
      </c>
      <c r="D17" s="111" t="s">
        <v>44</v>
      </c>
      <c r="E17" s="112"/>
      <c r="F17" s="103" t="s">
        <v>19</v>
      </c>
      <c r="G17" s="127">
        <v>200</v>
      </c>
      <c r="H17" s="128">
        <v>0</v>
      </c>
      <c r="I17" s="126"/>
      <c r="J17" s="120">
        <f t="shared" si="1"/>
        <v>0</v>
      </c>
      <c r="L17" s="21"/>
      <c r="M17" s="4"/>
    </row>
    <row r="18" spans="1:13" ht="15.75" customHeight="1">
      <c r="A18" s="92" t="s">
        <v>54</v>
      </c>
      <c r="B18" s="92" t="s">
        <v>24</v>
      </c>
      <c r="C18" s="93" t="s">
        <v>25</v>
      </c>
      <c r="D18" s="111" t="s">
        <v>45</v>
      </c>
      <c r="E18" s="112"/>
      <c r="F18" s="92" t="s">
        <v>2</v>
      </c>
      <c r="G18" s="127">
        <v>261.78300000000002</v>
      </c>
      <c r="H18" s="128">
        <v>0</v>
      </c>
      <c r="I18" s="94"/>
      <c r="J18" s="120">
        <f t="shared" si="1"/>
        <v>0</v>
      </c>
      <c r="K18" s="179"/>
      <c r="L18" s="21"/>
      <c r="M18" s="4"/>
    </row>
    <row r="19" spans="1:13" ht="15.75" customHeight="1">
      <c r="A19" s="129"/>
      <c r="B19" s="129"/>
      <c r="C19" s="130" t="s">
        <v>43</v>
      </c>
      <c r="D19" s="131"/>
      <c r="E19" s="132"/>
      <c r="F19" s="129"/>
      <c r="G19" s="133"/>
      <c r="H19" s="134"/>
      <c r="I19" s="137"/>
      <c r="J19" s="136">
        <f>SUM(J14:J18)</f>
        <v>0</v>
      </c>
      <c r="L19" s="3"/>
      <c r="M19" s="4"/>
    </row>
    <row r="20" spans="1:13" ht="15.75" customHeight="1">
      <c r="A20" s="92"/>
      <c r="B20" s="92"/>
      <c r="C20" s="113"/>
      <c r="D20" s="106"/>
      <c r="E20" s="107"/>
      <c r="F20" s="92"/>
      <c r="G20" s="121"/>
      <c r="H20" s="122"/>
      <c r="I20" s="94"/>
      <c r="J20" s="123"/>
      <c r="L20" s="3"/>
      <c r="M20" s="4"/>
    </row>
    <row r="21" spans="1:13" ht="18" customHeight="1">
      <c r="A21" s="138"/>
      <c r="B21" s="232" t="s">
        <v>73</v>
      </c>
      <c r="C21" s="233"/>
      <c r="D21" s="139"/>
      <c r="E21" s="139"/>
      <c r="F21" s="139"/>
      <c r="G21" s="139"/>
      <c r="H21" s="139"/>
      <c r="I21" s="139"/>
      <c r="J21" s="140">
        <f>J19+J10</f>
        <v>0</v>
      </c>
    </row>
    <row r="22" spans="1:13" ht="15" customHeight="1"/>
    <row r="23" spans="1:13" ht="15" customHeight="1">
      <c r="B23" s="5"/>
    </row>
    <row r="24" spans="1:13" ht="15" customHeight="1">
      <c r="B24" s="4"/>
    </row>
    <row r="25" spans="1:13" ht="15" customHeight="1">
      <c r="B25" s="4"/>
    </row>
    <row r="26" spans="1:13" ht="15" customHeight="1">
      <c r="B26" s="4"/>
    </row>
    <row r="27" spans="1:13" ht="15" customHeight="1">
      <c r="B27" s="4"/>
    </row>
    <row r="28" spans="1:13" ht="15" customHeight="1">
      <c r="B28" s="4"/>
    </row>
    <row r="29" spans="1:13" ht="15" customHeight="1">
      <c r="B29" s="4"/>
    </row>
    <row r="30" spans="1:13" ht="15" customHeight="1">
      <c r="B30" s="4"/>
    </row>
    <row r="31" spans="1:13" ht="15" customHeight="1">
      <c r="B31" s="4"/>
    </row>
    <row r="32" spans="1:13" ht="15" customHeight="1">
      <c r="B32" s="4"/>
    </row>
    <row r="33" spans="2:2" ht="15" customHeight="1">
      <c r="B33" s="4"/>
    </row>
    <row r="34" spans="2:2" ht="15" customHeight="1">
      <c r="B34" s="4"/>
    </row>
    <row r="35" spans="2:2" ht="15" customHeight="1">
      <c r="B35" s="4"/>
    </row>
    <row r="36" spans="2:2" ht="15" customHeight="1">
      <c r="B36" s="4"/>
    </row>
    <row r="37" spans="2:2" ht="15" customHeight="1">
      <c r="B37" s="4"/>
    </row>
    <row r="38" spans="2:2" ht="15" customHeight="1">
      <c r="B38" s="4"/>
    </row>
    <row r="39" spans="2:2" ht="15" customHeight="1">
      <c r="B39" s="4"/>
    </row>
  </sheetData>
  <mergeCells count="16">
    <mergeCell ref="A5:A7"/>
    <mergeCell ref="E5:E7"/>
    <mergeCell ref="J5:J7"/>
    <mergeCell ref="B21:C21"/>
    <mergeCell ref="B5:B7"/>
    <mergeCell ref="C5:C7"/>
    <mergeCell ref="D5:D7"/>
    <mergeCell ref="F5:F7"/>
    <mergeCell ref="G5:G7"/>
    <mergeCell ref="I5:I7"/>
    <mergeCell ref="H5:H7"/>
    <mergeCell ref="D1:F1"/>
    <mergeCell ref="G1:J1"/>
    <mergeCell ref="G2:J2"/>
    <mergeCell ref="G3:J3"/>
    <mergeCell ref="G4:J4"/>
  </mergeCells>
  <printOptions horizontalCentered="1"/>
  <pageMargins left="0.31496062992125984" right="0.31496062992125984" top="0.70866141732283472" bottom="0.39370078740157483" header="0.27559055118110237" footer="0.27559055118110237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view="pageBreakPreview" zoomScaleNormal="100" zoomScaleSheetLayoutView="100" workbookViewId="0">
      <selection activeCell="F28" sqref="F28"/>
    </sheetView>
  </sheetViews>
  <sheetFormatPr defaultColWidth="9.140625" defaultRowHeight="12.75"/>
  <cols>
    <col min="1" max="1" width="4.5703125" style="6" customWidth="1"/>
    <col min="2" max="2" width="8.7109375" style="6" customWidth="1"/>
    <col min="3" max="3" width="14.7109375" style="6" customWidth="1"/>
    <col min="4" max="4" width="13.7109375" style="6" customWidth="1"/>
    <col min="5" max="5" width="7" style="6" customWidth="1"/>
    <col min="6" max="6" width="12" style="6" customWidth="1"/>
    <col min="7" max="7" width="7" style="6" customWidth="1"/>
    <col min="8" max="8" width="12" style="6" customWidth="1"/>
    <col min="9" max="9" width="7" style="6" customWidth="1"/>
    <col min="10" max="10" width="12" style="6" customWidth="1"/>
    <col min="11" max="11" width="9.140625" style="6"/>
    <col min="12" max="14" width="12.7109375" style="6" customWidth="1"/>
    <col min="15" max="250" width="9.140625" style="6"/>
    <col min="251" max="251" width="6.7109375" style="6" customWidth="1"/>
    <col min="252" max="252" width="8.7109375" style="6" customWidth="1"/>
    <col min="253" max="253" width="15.28515625" style="6" customWidth="1"/>
    <col min="254" max="254" width="12" style="6" customWidth="1"/>
    <col min="255" max="255" width="7" style="6" customWidth="1"/>
    <col min="256" max="256" width="12" style="6" customWidth="1"/>
    <col min="257" max="257" width="7" style="6" customWidth="1"/>
    <col min="258" max="258" width="12" style="6" customWidth="1"/>
    <col min="259" max="259" width="7" style="6" customWidth="1"/>
    <col min="260" max="260" width="12" style="6" customWidth="1"/>
    <col min="261" max="261" width="7" style="6" customWidth="1"/>
    <col min="262" max="262" width="12" style="6" customWidth="1"/>
    <col min="263" max="263" width="7" style="6" customWidth="1"/>
    <col min="264" max="264" width="12" style="6" customWidth="1"/>
    <col min="265" max="265" width="7" style="6" customWidth="1"/>
    <col min="266" max="266" width="12" style="6" customWidth="1"/>
    <col min="267" max="267" width="9.140625" style="6"/>
    <col min="268" max="270" width="12.7109375" style="6" customWidth="1"/>
    <col min="271" max="506" width="9.140625" style="6"/>
    <col min="507" max="507" width="6.7109375" style="6" customWidth="1"/>
    <col min="508" max="508" width="8.7109375" style="6" customWidth="1"/>
    <col min="509" max="509" width="15.28515625" style="6" customWidth="1"/>
    <col min="510" max="510" width="12" style="6" customWidth="1"/>
    <col min="511" max="511" width="7" style="6" customWidth="1"/>
    <col min="512" max="512" width="12" style="6" customWidth="1"/>
    <col min="513" max="513" width="7" style="6" customWidth="1"/>
    <col min="514" max="514" width="12" style="6" customWidth="1"/>
    <col min="515" max="515" width="7" style="6" customWidth="1"/>
    <col min="516" max="516" width="12" style="6" customWidth="1"/>
    <col min="517" max="517" width="7" style="6" customWidth="1"/>
    <col min="518" max="518" width="12" style="6" customWidth="1"/>
    <col min="519" max="519" width="7" style="6" customWidth="1"/>
    <col min="520" max="520" width="12" style="6" customWidth="1"/>
    <col min="521" max="521" width="7" style="6" customWidth="1"/>
    <col min="522" max="522" width="12" style="6" customWidth="1"/>
    <col min="523" max="523" width="9.140625" style="6"/>
    <col min="524" max="526" width="12.7109375" style="6" customWidth="1"/>
    <col min="527" max="762" width="9.140625" style="6"/>
    <col min="763" max="763" width="6.7109375" style="6" customWidth="1"/>
    <col min="764" max="764" width="8.7109375" style="6" customWidth="1"/>
    <col min="765" max="765" width="15.28515625" style="6" customWidth="1"/>
    <col min="766" max="766" width="12" style="6" customWidth="1"/>
    <col min="767" max="767" width="7" style="6" customWidth="1"/>
    <col min="768" max="768" width="12" style="6" customWidth="1"/>
    <col min="769" max="769" width="7" style="6" customWidth="1"/>
    <col min="770" max="770" width="12" style="6" customWidth="1"/>
    <col min="771" max="771" width="7" style="6" customWidth="1"/>
    <col min="772" max="772" width="12" style="6" customWidth="1"/>
    <col min="773" max="773" width="7" style="6" customWidth="1"/>
    <col min="774" max="774" width="12" style="6" customWidth="1"/>
    <col min="775" max="775" width="7" style="6" customWidth="1"/>
    <col min="776" max="776" width="12" style="6" customWidth="1"/>
    <col min="777" max="777" width="7" style="6" customWidth="1"/>
    <col min="778" max="778" width="12" style="6" customWidth="1"/>
    <col min="779" max="779" width="9.140625" style="6"/>
    <col min="780" max="782" width="12.7109375" style="6" customWidth="1"/>
    <col min="783" max="1018" width="9.140625" style="6"/>
    <col min="1019" max="1019" width="6.7109375" style="6" customWidth="1"/>
    <col min="1020" max="1020" width="8.7109375" style="6" customWidth="1"/>
    <col min="1021" max="1021" width="15.28515625" style="6" customWidth="1"/>
    <col min="1022" max="1022" width="12" style="6" customWidth="1"/>
    <col min="1023" max="1023" width="7" style="6" customWidth="1"/>
    <col min="1024" max="1024" width="12" style="6" customWidth="1"/>
    <col min="1025" max="1025" width="7" style="6" customWidth="1"/>
    <col min="1026" max="1026" width="12" style="6" customWidth="1"/>
    <col min="1027" max="1027" width="7" style="6" customWidth="1"/>
    <col min="1028" max="1028" width="12" style="6" customWidth="1"/>
    <col min="1029" max="1029" width="7" style="6" customWidth="1"/>
    <col min="1030" max="1030" width="12" style="6" customWidth="1"/>
    <col min="1031" max="1031" width="7" style="6" customWidth="1"/>
    <col min="1032" max="1032" width="12" style="6" customWidth="1"/>
    <col min="1033" max="1033" width="7" style="6" customWidth="1"/>
    <col min="1034" max="1034" width="12" style="6" customWidth="1"/>
    <col min="1035" max="1035" width="9.140625" style="6"/>
    <col min="1036" max="1038" width="12.7109375" style="6" customWidth="1"/>
    <col min="1039" max="1274" width="9.140625" style="6"/>
    <col min="1275" max="1275" width="6.7109375" style="6" customWidth="1"/>
    <col min="1276" max="1276" width="8.7109375" style="6" customWidth="1"/>
    <col min="1277" max="1277" width="15.28515625" style="6" customWidth="1"/>
    <col min="1278" max="1278" width="12" style="6" customWidth="1"/>
    <col min="1279" max="1279" width="7" style="6" customWidth="1"/>
    <col min="1280" max="1280" width="12" style="6" customWidth="1"/>
    <col min="1281" max="1281" width="7" style="6" customWidth="1"/>
    <col min="1282" max="1282" width="12" style="6" customWidth="1"/>
    <col min="1283" max="1283" width="7" style="6" customWidth="1"/>
    <col min="1284" max="1284" width="12" style="6" customWidth="1"/>
    <col min="1285" max="1285" width="7" style="6" customWidth="1"/>
    <col min="1286" max="1286" width="12" style="6" customWidth="1"/>
    <col min="1287" max="1287" width="7" style="6" customWidth="1"/>
    <col min="1288" max="1288" width="12" style="6" customWidth="1"/>
    <col min="1289" max="1289" width="7" style="6" customWidth="1"/>
    <col min="1290" max="1290" width="12" style="6" customWidth="1"/>
    <col min="1291" max="1291" width="9.140625" style="6"/>
    <col min="1292" max="1294" width="12.7109375" style="6" customWidth="1"/>
    <col min="1295" max="1530" width="9.140625" style="6"/>
    <col min="1531" max="1531" width="6.7109375" style="6" customWidth="1"/>
    <col min="1532" max="1532" width="8.7109375" style="6" customWidth="1"/>
    <col min="1533" max="1533" width="15.28515625" style="6" customWidth="1"/>
    <col min="1534" max="1534" width="12" style="6" customWidth="1"/>
    <col min="1535" max="1535" width="7" style="6" customWidth="1"/>
    <col min="1536" max="1536" width="12" style="6" customWidth="1"/>
    <col min="1537" max="1537" width="7" style="6" customWidth="1"/>
    <col min="1538" max="1538" width="12" style="6" customWidth="1"/>
    <col min="1539" max="1539" width="7" style="6" customWidth="1"/>
    <col min="1540" max="1540" width="12" style="6" customWidth="1"/>
    <col min="1541" max="1541" width="7" style="6" customWidth="1"/>
    <col min="1542" max="1542" width="12" style="6" customWidth="1"/>
    <col min="1543" max="1543" width="7" style="6" customWidth="1"/>
    <col min="1544" max="1544" width="12" style="6" customWidth="1"/>
    <col min="1545" max="1545" width="7" style="6" customWidth="1"/>
    <col min="1546" max="1546" width="12" style="6" customWidth="1"/>
    <col min="1547" max="1547" width="9.140625" style="6"/>
    <col min="1548" max="1550" width="12.7109375" style="6" customWidth="1"/>
    <col min="1551" max="1786" width="9.140625" style="6"/>
    <col min="1787" max="1787" width="6.7109375" style="6" customWidth="1"/>
    <col min="1788" max="1788" width="8.7109375" style="6" customWidth="1"/>
    <col min="1789" max="1789" width="15.28515625" style="6" customWidth="1"/>
    <col min="1790" max="1790" width="12" style="6" customWidth="1"/>
    <col min="1791" max="1791" width="7" style="6" customWidth="1"/>
    <col min="1792" max="1792" width="12" style="6" customWidth="1"/>
    <col min="1793" max="1793" width="7" style="6" customWidth="1"/>
    <col min="1794" max="1794" width="12" style="6" customWidth="1"/>
    <col min="1795" max="1795" width="7" style="6" customWidth="1"/>
    <col min="1796" max="1796" width="12" style="6" customWidth="1"/>
    <col min="1797" max="1797" width="7" style="6" customWidth="1"/>
    <col min="1798" max="1798" width="12" style="6" customWidth="1"/>
    <col min="1799" max="1799" width="7" style="6" customWidth="1"/>
    <col min="1800" max="1800" width="12" style="6" customWidth="1"/>
    <col min="1801" max="1801" width="7" style="6" customWidth="1"/>
    <col min="1802" max="1802" width="12" style="6" customWidth="1"/>
    <col min="1803" max="1803" width="9.140625" style="6"/>
    <col min="1804" max="1806" width="12.7109375" style="6" customWidth="1"/>
    <col min="1807" max="2042" width="9.140625" style="6"/>
    <col min="2043" max="2043" width="6.7109375" style="6" customWidth="1"/>
    <col min="2044" max="2044" width="8.7109375" style="6" customWidth="1"/>
    <col min="2045" max="2045" width="15.28515625" style="6" customWidth="1"/>
    <col min="2046" max="2046" width="12" style="6" customWidth="1"/>
    <col min="2047" max="2047" width="7" style="6" customWidth="1"/>
    <col min="2048" max="2048" width="12" style="6" customWidth="1"/>
    <col min="2049" max="2049" width="7" style="6" customWidth="1"/>
    <col min="2050" max="2050" width="12" style="6" customWidth="1"/>
    <col min="2051" max="2051" width="7" style="6" customWidth="1"/>
    <col min="2052" max="2052" width="12" style="6" customWidth="1"/>
    <col min="2053" max="2053" width="7" style="6" customWidth="1"/>
    <col min="2054" max="2054" width="12" style="6" customWidth="1"/>
    <col min="2055" max="2055" width="7" style="6" customWidth="1"/>
    <col min="2056" max="2056" width="12" style="6" customWidth="1"/>
    <col min="2057" max="2057" width="7" style="6" customWidth="1"/>
    <col min="2058" max="2058" width="12" style="6" customWidth="1"/>
    <col min="2059" max="2059" width="9.140625" style="6"/>
    <col min="2060" max="2062" width="12.7109375" style="6" customWidth="1"/>
    <col min="2063" max="2298" width="9.140625" style="6"/>
    <col min="2299" max="2299" width="6.7109375" style="6" customWidth="1"/>
    <col min="2300" max="2300" width="8.7109375" style="6" customWidth="1"/>
    <col min="2301" max="2301" width="15.28515625" style="6" customWidth="1"/>
    <col min="2302" max="2302" width="12" style="6" customWidth="1"/>
    <col min="2303" max="2303" width="7" style="6" customWidth="1"/>
    <col min="2304" max="2304" width="12" style="6" customWidth="1"/>
    <col min="2305" max="2305" width="7" style="6" customWidth="1"/>
    <col min="2306" max="2306" width="12" style="6" customWidth="1"/>
    <col min="2307" max="2307" width="7" style="6" customWidth="1"/>
    <col min="2308" max="2308" width="12" style="6" customWidth="1"/>
    <col min="2309" max="2309" width="7" style="6" customWidth="1"/>
    <col min="2310" max="2310" width="12" style="6" customWidth="1"/>
    <col min="2311" max="2311" width="7" style="6" customWidth="1"/>
    <col min="2312" max="2312" width="12" style="6" customWidth="1"/>
    <col min="2313" max="2313" width="7" style="6" customWidth="1"/>
    <col min="2314" max="2314" width="12" style="6" customWidth="1"/>
    <col min="2315" max="2315" width="9.140625" style="6"/>
    <col min="2316" max="2318" width="12.7109375" style="6" customWidth="1"/>
    <col min="2319" max="2554" width="9.140625" style="6"/>
    <col min="2555" max="2555" width="6.7109375" style="6" customWidth="1"/>
    <col min="2556" max="2556" width="8.7109375" style="6" customWidth="1"/>
    <col min="2557" max="2557" width="15.28515625" style="6" customWidth="1"/>
    <col min="2558" max="2558" width="12" style="6" customWidth="1"/>
    <col min="2559" max="2559" width="7" style="6" customWidth="1"/>
    <col min="2560" max="2560" width="12" style="6" customWidth="1"/>
    <col min="2561" max="2561" width="7" style="6" customWidth="1"/>
    <col min="2562" max="2562" width="12" style="6" customWidth="1"/>
    <col min="2563" max="2563" width="7" style="6" customWidth="1"/>
    <col min="2564" max="2564" width="12" style="6" customWidth="1"/>
    <col min="2565" max="2565" width="7" style="6" customWidth="1"/>
    <col min="2566" max="2566" width="12" style="6" customWidth="1"/>
    <col min="2567" max="2567" width="7" style="6" customWidth="1"/>
    <col min="2568" max="2568" width="12" style="6" customWidth="1"/>
    <col min="2569" max="2569" width="7" style="6" customWidth="1"/>
    <col min="2570" max="2570" width="12" style="6" customWidth="1"/>
    <col min="2571" max="2571" width="9.140625" style="6"/>
    <col min="2572" max="2574" width="12.7109375" style="6" customWidth="1"/>
    <col min="2575" max="2810" width="9.140625" style="6"/>
    <col min="2811" max="2811" width="6.7109375" style="6" customWidth="1"/>
    <col min="2812" max="2812" width="8.7109375" style="6" customWidth="1"/>
    <col min="2813" max="2813" width="15.28515625" style="6" customWidth="1"/>
    <col min="2814" max="2814" width="12" style="6" customWidth="1"/>
    <col min="2815" max="2815" width="7" style="6" customWidth="1"/>
    <col min="2816" max="2816" width="12" style="6" customWidth="1"/>
    <col min="2817" max="2817" width="7" style="6" customWidth="1"/>
    <col min="2818" max="2818" width="12" style="6" customWidth="1"/>
    <col min="2819" max="2819" width="7" style="6" customWidth="1"/>
    <col min="2820" max="2820" width="12" style="6" customWidth="1"/>
    <col min="2821" max="2821" width="7" style="6" customWidth="1"/>
    <col min="2822" max="2822" width="12" style="6" customWidth="1"/>
    <col min="2823" max="2823" width="7" style="6" customWidth="1"/>
    <col min="2824" max="2824" width="12" style="6" customWidth="1"/>
    <col min="2825" max="2825" width="7" style="6" customWidth="1"/>
    <col min="2826" max="2826" width="12" style="6" customWidth="1"/>
    <col min="2827" max="2827" width="9.140625" style="6"/>
    <col min="2828" max="2830" width="12.7109375" style="6" customWidth="1"/>
    <col min="2831" max="3066" width="9.140625" style="6"/>
    <col min="3067" max="3067" width="6.7109375" style="6" customWidth="1"/>
    <col min="3068" max="3068" width="8.7109375" style="6" customWidth="1"/>
    <col min="3069" max="3069" width="15.28515625" style="6" customWidth="1"/>
    <col min="3070" max="3070" width="12" style="6" customWidth="1"/>
    <col min="3071" max="3071" width="7" style="6" customWidth="1"/>
    <col min="3072" max="3072" width="12" style="6" customWidth="1"/>
    <col min="3073" max="3073" width="7" style="6" customWidth="1"/>
    <col min="3074" max="3074" width="12" style="6" customWidth="1"/>
    <col min="3075" max="3075" width="7" style="6" customWidth="1"/>
    <col min="3076" max="3076" width="12" style="6" customWidth="1"/>
    <col min="3077" max="3077" width="7" style="6" customWidth="1"/>
    <col min="3078" max="3078" width="12" style="6" customWidth="1"/>
    <col min="3079" max="3079" width="7" style="6" customWidth="1"/>
    <col min="3080" max="3080" width="12" style="6" customWidth="1"/>
    <col min="3081" max="3081" width="7" style="6" customWidth="1"/>
    <col min="3082" max="3082" width="12" style="6" customWidth="1"/>
    <col min="3083" max="3083" width="9.140625" style="6"/>
    <col min="3084" max="3086" width="12.7109375" style="6" customWidth="1"/>
    <col min="3087" max="3322" width="9.140625" style="6"/>
    <col min="3323" max="3323" width="6.7109375" style="6" customWidth="1"/>
    <col min="3324" max="3324" width="8.7109375" style="6" customWidth="1"/>
    <col min="3325" max="3325" width="15.28515625" style="6" customWidth="1"/>
    <col min="3326" max="3326" width="12" style="6" customWidth="1"/>
    <col min="3327" max="3327" width="7" style="6" customWidth="1"/>
    <col min="3328" max="3328" width="12" style="6" customWidth="1"/>
    <col min="3329" max="3329" width="7" style="6" customWidth="1"/>
    <col min="3330" max="3330" width="12" style="6" customWidth="1"/>
    <col min="3331" max="3331" width="7" style="6" customWidth="1"/>
    <col min="3332" max="3332" width="12" style="6" customWidth="1"/>
    <col min="3333" max="3333" width="7" style="6" customWidth="1"/>
    <col min="3334" max="3334" width="12" style="6" customWidth="1"/>
    <col min="3335" max="3335" width="7" style="6" customWidth="1"/>
    <col min="3336" max="3336" width="12" style="6" customWidth="1"/>
    <col min="3337" max="3337" width="7" style="6" customWidth="1"/>
    <col min="3338" max="3338" width="12" style="6" customWidth="1"/>
    <col min="3339" max="3339" width="9.140625" style="6"/>
    <col min="3340" max="3342" width="12.7109375" style="6" customWidth="1"/>
    <col min="3343" max="3578" width="9.140625" style="6"/>
    <col min="3579" max="3579" width="6.7109375" style="6" customWidth="1"/>
    <col min="3580" max="3580" width="8.7109375" style="6" customWidth="1"/>
    <col min="3581" max="3581" width="15.28515625" style="6" customWidth="1"/>
    <col min="3582" max="3582" width="12" style="6" customWidth="1"/>
    <col min="3583" max="3583" width="7" style="6" customWidth="1"/>
    <col min="3584" max="3584" width="12" style="6" customWidth="1"/>
    <col min="3585" max="3585" width="7" style="6" customWidth="1"/>
    <col min="3586" max="3586" width="12" style="6" customWidth="1"/>
    <col min="3587" max="3587" width="7" style="6" customWidth="1"/>
    <col min="3588" max="3588" width="12" style="6" customWidth="1"/>
    <col min="3589" max="3589" width="7" style="6" customWidth="1"/>
    <col min="3590" max="3590" width="12" style="6" customWidth="1"/>
    <col min="3591" max="3591" width="7" style="6" customWidth="1"/>
    <col min="3592" max="3592" width="12" style="6" customWidth="1"/>
    <col min="3593" max="3593" width="7" style="6" customWidth="1"/>
    <col min="3594" max="3594" width="12" style="6" customWidth="1"/>
    <col min="3595" max="3595" width="9.140625" style="6"/>
    <col min="3596" max="3598" width="12.7109375" style="6" customWidth="1"/>
    <col min="3599" max="3834" width="9.140625" style="6"/>
    <col min="3835" max="3835" width="6.7109375" style="6" customWidth="1"/>
    <col min="3836" max="3836" width="8.7109375" style="6" customWidth="1"/>
    <col min="3837" max="3837" width="15.28515625" style="6" customWidth="1"/>
    <col min="3838" max="3838" width="12" style="6" customWidth="1"/>
    <col min="3839" max="3839" width="7" style="6" customWidth="1"/>
    <col min="3840" max="3840" width="12" style="6" customWidth="1"/>
    <col min="3841" max="3841" width="7" style="6" customWidth="1"/>
    <col min="3842" max="3842" width="12" style="6" customWidth="1"/>
    <col min="3843" max="3843" width="7" style="6" customWidth="1"/>
    <col min="3844" max="3844" width="12" style="6" customWidth="1"/>
    <col min="3845" max="3845" width="7" style="6" customWidth="1"/>
    <col min="3846" max="3846" width="12" style="6" customWidth="1"/>
    <col min="3847" max="3847" width="7" style="6" customWidth="1"/>
    <col min="3848" max="3848" width="12" style="6" customWidth="1"/>
    <col min="3849" max="3849" width="7" style="6" customWidth="1"/>
    <col min="3850" max="3850" width="12" style="6" customWidth="1"/>
    <col min="3851" max="3851" width="9.140625" style="6"/>
    <col min="3852" max="3854" width="12.7109375" style="6" customWidth="1"/>
    <col min="3855" max="4090" width="9.140625" style="6"/>
    <col min="4091" max="4091" width="6.7109375" style="6" customWidth="1"/>
    <col min="4092" max="4092" width="8.7109375" style="6" customWidth="1"/>
    <col min="4093" max="4093" width="15.28515625" style="6" customWidth="1"/>
    <col min="4094" max="4094" width="12" style="6" customWidth="1"/>
    <col min="4095" max="4095" width="7" style="6" customWidth="1"/>
    <col min="4096" max="4096" width="12" style="6" customWidth="1"/>
    <col min="4097" max="4097" width="7" style="6" customWidth="1"/>
    <col min="4098" max="4098" width="12" style="6" customWidth="1"/>
    <col min="4099" max="4099" width="7" style="6" customWidth="1"/>
    <col min="4100" max="4100" width="12" style="6" customWidth="1"/>
    <col min="4101" max="4101" width="7" style="6" customWidth="1"/>
    <col min="4102" max="4102" width="12" style="6" customWidth="1"/>
    <col min="4103" max="4103" width="7" style="6" customWidth="1"/>
    <col min="4104" max="4104" width="12" style="6" customWidth="1"/>
    <col min="4105" max="4105" width="7" style="6" customWidth="1"/>
    <col min="4106" max="4106" width="12" style="6" customWidth="1"/>
    <col min="4107" max="4107" width="9.140625" style="6"/>
    <col min="4108" max="4110" width="12.7109375" style="6" customWidth="1"/>
    <col min="4111" max="4346" width="9.140625" style="6"/>
    <col min="4347" max="4347" width="6.7109375" style="6" customWidth="1"/>
    <col min="4348" max="4348" width="8.7109375" style="6" customWidth="1"/>
    <col min="4349" max="4349" width="15.28515625" style="6" customWidth="1"/>
    <col min="4350" max="4350" width="12" style="6" customWidth="1"/>
    <col min="4351" max="4351" width="7" style="6" customWidth="1"/>
    <col min="4352" max="4352" width="12" style="6" customWidth="1"/>
    <col min="4353" max="4353" width="7" style="6" customWidth="1"/>
    <col min="4354" max="4354" width="12" style="6" customWidth="1"/>
    <col min="4355" max="4355" width="7" style="6" customWidth="1"/>
    <col min="4356" max="4356" width="12" style="6" customWidth="1"/>
    <col min="4357" max="4357" width="7" style="6" customWidth="1"/>
    <col min="4358" max="4358" width="12" style="6" customWidth="1"/>
    <col min="4359" max="4359" width="7" style="6" customWidth="1"/>
    <col min="4360" max="4360" width="12" style="6" customWidth="1"/>
    <col min="4361" max="4361" width="7" style="6" customWidth="1"/>
    <col min="4362" max="4362" width="12" style="6" customWidth="1"/>
    <col min="4363" max="4363" width="9.140625" style="6"/>
    <col min="4364" max="4366" width="12.7109375" style="6" customWidth="1"/>
    <col min="4367" max="4602" width="9.140625" style="6"/>
    <col min="4603" max="4603" width="6.7109375" style="6" customWidth="1"/>
    <col min="4604" max="4604" width="8.7109375" style="6" customWidth="1"/>
    <col min="4605" max="4605" width="15.28515625" style="6" customWidth="1"/>
    <col min="4606" max="4606" width="12" style="6" customWidth="1"/>
    <col min="4607" max="4607" width="7" style="6" customWidth="1"/>
    <col min="4608" max="4608" width="12" style="6" customWidth="1"/>
    <col min="4609" max="4609" width="7" style="6" customWidth="1"/>
    <col min="4610" max="4610" width="12" style="6" customWidth="1"/>
    <col min="4611" max="4611" width="7" style="6" customWidth="1"/>
    <col min="4612" max="4612" width="12" style="6" customWidth="1"/>
    <col min="4613" max="4613" width="7" style="6" customWidth="1"/>
    <col min="4614" max="4614" width="12" style="6" customWidth="1"/>
    <col min="4615" max="4615" width="7" style="6" customWidth="1"/>
    <col min="4616" max="4616" width="12" style="6" customWidth="1"/>
    <col min="4617" max="4617" width="7" style="6" customWidth="1"/>
    <col min="4618" max="4618" width="12" style="6" customWidth="1"/>
    <col min="4619" max="4619" width="9.140625" style="6"/>
    <col min="4620" max="4622" width="12.7109375" style="6" customWidth="1"/>
    <col min="4623" max="4858" width="9.140625" style="6"/>
    <col min="4859" max="4859" width="6.7109375" style="6" customWidth="1"/>
    <col min="4860" max="4860" width="8.7109375" style="6" customWidth="1"/>
    <col min="4861" max="4861" width="15.28515625" style="6" customWidth="1"/>
    <col min="4862" max="4862" width="12" style="6" customWidth="1"/>
    <col min="4863" max="4863" width="7" style="6" customWidth="1"/>
    <col min="4864" max="4864" width="12" style="6" customWidth="1"/>
    <col min="4865" max="4865" width="7" style="6" customWidth="1"/>
    <col min="4866" max="4866" width="12" style="6" customWidth="1"/>
    <col min="4867" max="4867" width="7" style="6" customWidth="1"/>
    <col min="4868" max="4868" width="12" style="6" customWidth="1"/>
    <col min="4869" max="4869" width="7" style="6" customWidth="1"/>
    <col min="4870" max="4870" width="12" style="6" customWidth="1"/>
    <col min="4871" max="4871" width="7" style="6" customWidth="1"/>
    <col min="4872" max="4872" width="12" style="6" customWidth="1"/>
    <col min="4873" max="4873" width="7" style="6" customWidth="1"/>
    <col min="4874" max="4874" width="12" style="6" customWidth="1"/>
    <col min="4875" max="4875" width="9.140625" style="6"/>
    <col min="4876" max="4878" width="12.7109375" style="6" customWidth="1"/>
    <col min="4879" max="5114" width="9.140625" style="6"/>
    <col min="5115" max="5115" width="6.7109375" style="6" customWidth="1"/>
    <col min="5116" max="5116" width="8.7109375" style="6" customWidth="1"/>
    <col min="5117" max="5117" width="15.28515625" style="6" customWidth="1"/>
    <col min="5118" max="5118" width="12" style="6" customWidth="1"/>
    <col min="5119" max="5119" width="7" style="6" customWidth="1"/>
    <col min="5120" max="5120" width="12" style="6" customWidth="1"/>
    <col min="5121" max="5121" width="7" style="6" customWidth="1"/>
    <col min="5122" max="5122" width="12" style="6" customWidth="1"/>
    <col min="5123" max="5123" width="7" style="6" customWidth="1"/>
    <col min="5124" max="5124" width="12" style="6" customWidth="1"/>
    <col min="5125" max="5125" width="7" style="6" customWidth="1"/>
    <col min="5126" max="5126" width="12" style="6" customWidth="1"/>
    <col min="5127" max="5127" width="7" style="6" customWidth="1"/>
    <col min="5128" max="5128" width="12" style="6" customWidth="1"/>
    <col min="5129" max="5129" width="7" style="6" customWidth="1"/>
    <col min="5130" max="5130" width="12" style="6" customWidth="1"/>
    <col min="5131" max="5131" width="9.140625" style="6"/>
    <col min="5132" max="5134" width="12.7109375" style="6" customWidth="1"/>
    <col min="5135" max="5370" width="9.140625" style="6"/>
    <col min="5371" max="5371" width="6.7109375" style="6" customWidth="1"/>
    <col min="5372" max="5372" width="8.7109375" style="6" customWidth="1"/>
    <col min="5373" max="5373" width="15.28515625" style="6" customWidth="1"/>
    <col min="5374" max="5374" width="12" style="6" customWidth="1"/>
    <col min="5375" max="5375" width="7" style="6" customWidth="1"/>
    <col min="5376" max="5376" width="12" style="6" customWidth="1"/>
    <col min="5377" max="5377" width="7" style="6" customWidth="1"/>
    <col min="5378" max="5378" width="12" style="6" customWidth="1"/>
    <col min="5379" max="5379" width="7" style="6" customWidth="1"/>
    <col min="5380" max="5380" width="12" style="6" customWidth="1"/>
    <col min="5381" max="5381" width="7" style="6" customWidth="1"/>
    <col min="5382" max="5382" width="12" style="6" customWidth="1"/>
    <col min="5383" max="5383" width="7" style="6" customWidth="1"/>
    <col min="5384" max="5384" width="12" style="6" customWidth="1"/>
    <col min="5385" max="5385" width="7" style="6" customWidth="1"/>
    <col min="5386" max="5386" width="12" style="6" customWidth="1"/>
    <col min="5387" max="5387" width="9.140625" style="6"/>
    <col min="5388" max="5390" width="12.7109375" style="6" customWidth="1"/>
    <col min="5391" max="5626" width="9.140625" style="6"/>
    <col min="5627" max="5627" width="6.7109375" style="6" customWidth="1"/>
    <col min="5628" max="5628" width="8.7109375" style="6" customWidth="1"/>
    <col min="5629" max="5629" width="15.28515625" style="6" customWidth="1"/>
    <col min="5630" max="5630" width="12" style="6" customWidth="1"/>
    <col min="5631" max="5631" width="7" style="6" customWidth="1"/>
    <col min="5632" max="5632" width="12" style="6" customWidth="1"/>
    <col min="5633" max="5633" width="7" style="6" customWidth="1"/>
    <col min="5634" max="5634" width="12" style="6" customWidth="1"/>
    <col min="5635" max="5635" width="7" style="6" customWidth="1"/>
    <col min="5636" max="5636" width="12" style="6" customWidth="1"/>
    <col min="5637" max="5637" width="7" style="6" customWidth="1"/>
    <col min="5638" max="5638" width="12" style="6" customWidth="1"/>
    <col min="5639" max="5639" width="7" style="6" customWidth="1"/>
    <col min="5640" max="5640" width="12" style="6" customWidth="1"/>
    <col min="5641" max="5641" width="7" style="6" customWidth="1"/>
    <col min="5642" max="5642" width="12" style="6" customWidth="1"/>
    <col min="5643" max="5643" width="9.140625" style="6"/>
    <col min="5644" max="5646" width="12.7109375" style="6" customWidth="1"/>
    <col min="5647" max="5882" width="9.140625" style="6"/>
    <col min="5883" max="5883" width="6.7109375" style="6" customWidth="1"/>
    <col min="5884" max="5884" width="8.7109375" style="6" customWidth="1"/>
    <col min="5885" max="5885" width="15.28515625" style="6" customWidth="1"/>
    <col min="5886" max="5886" width="12" style="6" customWidth="1"/>
    <col min="5887" max="5887" width="7" style="6" customWidth="1"/>
    <col min="5888" max="5888" width="12" style="6" customWidth="1"/>
    <col min="5889" max="5889" width="7" style="6" customWidth="1"/>
    <col min="5890" max="5890" width="12" style="6" customWidth="1"/>
    <col min="5891" max="5891" width="7" style="6" customWidth="1"/>
    <col min="5892" max="5892" width="12" style="6" customWidth="1"/>
    <col min="5893" max="5893" width="7" style="6" customWidth="1"/>
    <col min="5894" max="5894" width="12" style="6" customWidth="1"/>
    <col min="5895" max="5895" width="7" style="6" customWidth="1"/>
    <col min="5896" max="5896" width="12" style="6" customWidth="1"/>
    <col min="5897" max="5897" width="7" style="6" customWidth="1"/>
    <col min="5898" max="5898" width="12" style="6" customWidth="1"/>
    <col min="5899" max="5899" width="9.140625" style="6"/>
    <col min="5900" max="5902" width="12.7109375" style="6" customWidth="1"/>
    <col min="5903" max="6138" width="9.140625" style="6"/>
    <col min="6139" max="6139" width="6.7109375" style="6" customWidth="1"/>
    <col min="6140" max="6140" width="8.7109375" style="6" customWidth="1"/>
    <col min="6141" max="6141" width="15.28515625" style="6" customWidth="1"/>
    <col min="6142" max="6142" width="12" style="6" customWidth="1"/>
    <col min="6143" max="6143" width="7" style="6" customWidth="1"/>
    <col min="6144" max="6144" width="12" style="6" customWidth="1"/>
    <col min="6145" max="6145" width="7" style="6" customWidth="1"/>
    <col min="6146" max="6146" width="12" style="6" customWidth="1"/>
    <col min="6147" max="6147" width="7" style="6" customWidth="1"/>
    <col min="6148" max="6148" width="12" style="6" customWidth="1"/>
    <col min="6149" max="6149" width="7" style="6" customWidth="1"/>
    <col min="6150" max="6150" width="12" style="6" customWidth="1"/>
    <col min="6151" max="6151" width="7" style="6" customWidth="1"/>
    <col min="6152" max="6152" width="12" style="6" customWidth="1"/>
    <col min="6153" max="6153" width="7" style="6" customWidth="1"/>
    <col min="6154" max="6154" width="12" style="6" customWidth="1"/>
    <col min="6155" max="6155" width="9.140625" style="6"/>
    <col min="6156" max="6158" width="12.7109375" style="6" customWidth="1"/>
    <col min="6159" max="6394" width="9.140625" style="6"/>
    <col min="6395" max="6395" width="6.7109375" style="6" customWidth="1"/>
    <col min="6396" max="6396" width="8.7109375" style="6" customWidth="1"/>
    <col min="6397" max="6397" width="15.28515625" style="6" customWidth="1"/>
    <col min="6398" max="6398" width="12" style="6" customWidth="1"/>
    <col min="6399" max="6399" width="7" style="6" customWidth="1"/>
    <col min="6400" max="6400" width="12" style="6" customWidth="1"/>
    <col min="6401" max="6401" width="7" style="6" customWidth="1"/>
    <col min="6402" max="6402" width="12" style="6" customWidth="1"/>
    <col min="6403" max="6403" width="7" style="6" customWidth="1"/>
    <col min="6404" max="6404" width="12" style="6" customWidth="1"/>
    <col min="6405" max="6405" width="7" style="6" customWidth="1"/>
    <col min="6406" max="6406" width="12" style="6" customWidth="1"/>
    <col min="6407" max="6407" width="7" style="6" customWidth="1"/>
    <col min="6408" max="6408" width="12" style="6" customWidth="1"/>
    <col min="6409" max="6409" width="7" style="6" customWidth="1"/>
    <col min="6410" max="6410" width="12" style="6" customWidth="1"/>
    <col min="6411" max="6411" width="9.140625" style="6"/>
    <col min="6412" max="6414" width="12.7109375" style="6" customWidth="1"/>
    <col min="6415" max="6650" width="9.140625" style="6"/>
    <col min="6651" max="6651" width="6.7109375" style="6" customWidth="1"/>
    <col min="6652" max="6652" width="8.7109375" style="6" customWidth="1"/>
    <col min="6653" max="6653" width="15.28515625" style="6" customWidth="1"/>
    <col min="6654" max="6654" width="12" style="6" customWidth="1"/>
    <col min="6655" max="6655" width="7" style="6" customWidth="1"/>
    <col min="6656" max="6656" width="12" style="6" customWidth="1"/>
    <col min="6657" max="6657" width="7" style="6" customWidth="1"/>
    <col min="6658" max="6658" width="12" style="6" customWidth="1"/>
    <col min="6659" max="6659" width="7" style="6" customWidth="1"/>
    <col min="6660" max="6660" width="12" style="6" customWidth="1"/>
    <col min="6661" max="6661" width="7" style="6" customWidth="1"/>
    <col min="6662" max="6662" width="12" style="6" customWidth="1"/>
    <col min="6663" max="6663" width="7" style="6" customWidth="1"/>
    <col min="6664" max="6664" width="12" style="6" customWidth="1"/>
    <col min="6665" max="6665" width="7" style="6" customWidth="1"/>
    <col min="6666" max="6666" width="12" style="6" customWidth="1"/>
    <col min="6667" max="6667" width="9.140625" style="6"/>
    <col min="6668" max="6670" width="12.7109375" style="6" customWidth="1"/>
    <col min="6671" max="6906" width="9.140625" style="6"/>
    <col min="6907" max="6907" width="6.7109375" style="6" customWidth="1"/>
    <col min="6908" max="6908" width="8.7109375" style="6" customWidth="1"/>
    <col min="6909" max="6909" width="15.28515625" style="6" customWidth="1"/>
    <col min="6910" max="6910" width="12" style="6" customWidth="1"/>
    <col min="6911" max="6911" width="7" style="6" customWidth="1"/>
    <col min="6912" max="6912" width="12" style="6" customWidth="1"/>
    <col min="6913" max="6913" width="7" style="6" customWidth="1"/>
    <col min="6914" max="6914" width="12" style="6" customWidth="1"/>
    <col min="6915" max="6915" width="7" style="6" customWidth="1"/>
    <col min="6916" max="6916" width="12" style="6" customWidth="1"/>
    <col min="6917" max="6917" width="7" style="6" customWidth="1"/>
    <col min="6918" max="6918" width="12" style="6" customWidth="1"/>
    <col min="6919" max="6919" width="7" style="6" customWidth="1"/>
    <col min="6920" max="6920" width="12" style="6" customWidth="1"/>
    <col min="6921" max="6921" width="7" style="6" customWidth="1"/>
    <col min="6922" max="6922" width="12" style="6" customWidth="1"/>
    <col min="6923" max="6923" width="9.140625" style="6"/>
    <col min="6924" max="6926" width="12.7109375" style="6" customWidth="1"/>
    <col min="6927" max="7162" width="9.140625" style="6"/>
    <col min="7163" max="7163" width="6.7109375" style="6" customWidth="1"/>
    <col min="7164" max="7164" width="8.7109375" style="6" customWidth="1"/>
    <col min="7165" max="7165" width="15.28515625" style="6" customWidth="1"/>
    <col min="7166" max="7166" width="12" style="6" customWidth="1"/>
    <col min="7167" max="7167" width="7" style="6" customWidth="1"/>
    <col min="7168" max="7168" width="12" style="6" customWidth="1"/>
    <col min="7169" max="7169" width="7" style="6" customWidth="1"/>
    <col min="7170" max="7170" width="12" style="6" customWidth="1"/>
    <col min="7171" max="7171" width="7" style="6" customWidth="1"/>
    <col min="7172" max="7172" width="12" style="6" customWidth="1"/>
    <col min="7173" max="7173" width="7" style="6" customWidth="1"/>
    <col min="7174" max="7174" width="12" style="6" customWidth="1"/>
    <col min="7175" max="7175" width="7" style="6" customWidth="1"/>
    <col min="7176" max="7176" width="12" style="6" customWidth="1"/>
    <col min="7177" max="7177" width="7" style="6" customWidth="1"/>
    <col min="7178" max="7178" width="12" style="6" customWidth="1"/>
    <col min="7179" max="7179" width="9.140625" style="6"/>
    <col min="7180" max="7182" width="12.7109375" style="6" customWidth="1"/>
    <col min="7183" max="7418" width="9.140625" style="6"/>
    <col min="7419" max="7419" width="6.7109375" style="6" customWidth="1"/>
    <col min="7420" max="7420" width="8.7109375" style="6" customWidth="1"/>
    <col min="7421" max="7421" width="15.28515625" style="6" customWidth="1"/>
    <col min="7422" max="7422" width="12" style="6" customWidth="1"/>
    <col min="7423" max="7423" width="7" style="6" customWidth="1"/>
    <col min="7424" max="7424" width="12" style="6" customWidth="1"/>
    <col min="7425" max="7425" width="7" style="6" customWidth="1"/>
    <col min="7426" max="7426" width="12" style="6" customWidth="1"/>
    <col min="7427" max="7427" width="7" style="6" customWidth="1"/>
    <col min="7428" max="7428" width="12" style="6" customWidth="1"/>
    <col min="7429" max="7429" width="7" style="6" customWidth="1"/>
    <col min="7430" max="7430" width="12" style="6" customWidth="1"/>
    <col min="7431" max="7431" width="7" style="6" customWidth="1"/>
    <col min="7432" max="7432" width="12" style="6" customWidth="1"/>
    <col min="7433" max="7433" width="7" style="6" customWidth="1"/>
    <col min="7434" max="7434" width="12" style="6" customWidth="1"/>
    <col min="7435" max="7435" width="9.140625" style="6"/>
    <col min="7436" max="7438" width="12.7109375" style="6" customWidth="1"/>
    <col min="7439" max="7674" width="9.140625" style="6"/>
    <col min="7675" max="7675" width="6.7109375" style="6" customWidth="1"/>
    <col min="7676" max="7676" width="8.7109375" style="6" customWidth="1"/>
    <col min="7677" max="7677" width="15.28515625" style="6" customWidth="1"/>
    <col min="7678" max="7678" width="12" style="6" customWidth="1"/>
    <col min="7679" max="7679" width="7" style="6" customWidth="1"/>
    <col min="7680" max="7680" width="12" style="6" customWidth="1"/>
    <col min="7681" max="7681" width="7" style="6" customWidth="1"/>
    <col min="7682" max="7682" width="12" style="6" customWidth="1"/>
    <col min="7683" max="7683" width="7" style="6" customWidth="1"/>
    <col min="7684" max="7684" width="12" style="6" customWidth="1"/>
    <col min="7685" max="7685" width="7" style="6" customWidth="1"/>
    <col min="7686" max="7686" width="12" style="6" customWidth="1"/>
    <col min="7687" max="7687" width="7" style="6" customWidth="1"/>
    <col min="7688" max="7688" width="12" style="6" customWidth="1"/>
    <col min="7689" max="7689" width="7" style="6" customWidth="1"/>
    <col min="7690" max="7690" width="12" style="6" customWidth="1"/>
    <col min="7691" max="7691" width="9.140625" style="6"/>
    <col min="7692" max="7694" width="12.7109375" style="6" customWidth="1"/>
    <col min="7695" max="7930" width="9.140625" style="6"/>
    <col min="7931" max="7931" width="6.7109375" style="6" customWidth="1"/>
    <col min="7932" max="7932" width="8.7109375" style="6" customWidth="1"/>
    <col min="7933" max="7933" width="15.28515625" style="6" customWidth="1"/>
    <col min="7934" max="7934" width="12" style="6" customWidth="1"/>
    <col min="7935" max="7935" width="7" style="6" customWidth="1"/>
    <col min="7936" max="7936" width="12" style="6" customWidth="1"/>
    <col min="7937" max="7937" width="7" style="6" customWidth="1"/>
    <col min="7938" max="7938" width="12" style="6" customWidth="1"/>
    <col min="7939" max="7939" width="7" style="6" customWidth="1"/>
    <col min="7940" max="7940" width="12" style="6" customWidth="1"/>
    <col min="7941" max="7941" width="7" style="6" customWidth="1"/>
    <col min="7942" max="7942" width="12" style="6" customWidth="1"/>
    <col min="7943" max="7943" width="7" style="6" customWidth="1"/>
    <col min="7944" max="7944" width="12" style="6" customWidth="1"/>
    <col min="7945" max="7945" width="7" style="6" customWidth="1"/>
    <col min="7946" max="7946" width="12" style="6" customWidth="1"/>
    <col min="7947" max="7947" width="9.140625" style="6"/>
    <col min="7948" max="7950" width="12.7109375" style="6" customWidth="1"/>
    <col min="7951" max="8186" width="9.140625" style="6"/>
    <col min="8187" max="8187" width="6.7109375" style="6" customWidth="1"/>
    <col min="8188" max="8188" width="8.7109375" style="6" customWidth="1"/>
    <col min="8189" max="8189" width="15.28515625" style="6" customWidth="1"/>
    <col min="8190" max="8190" width="12" style="6" customWidth="1"/>
    <col min="8191" max="8191" width="7" style="6" customWidth="1"/>
    <col min="8192" max="8192" width="12" style="6" customWidth="1"/>
    <col min="8193" max="8193" width="7" style="6" customWidth="1"/>
    <col min="8194" max="8194" width="12" style="6" customWidth="1"/>
    <col min="8195" max="8195" width="7" style="6" customWidth="1"/>
    <col min="8196" max="8196" width="12" style="6" customWidth="1"/>
    <col min="8197" max="8197" width="7" style="6" customWidth="1"/>
    <col min="8198" max="8198" width="12" style="6" customWidth="1"/>
    <col min="8199" max="8199" width="7" style="6" customWidth="1"/>
    <col min="8200" max="8200" width="12" style="6" customWidth="1"/>
    <col min="8201" max="8201" width="7" style="6" customWidth="1"/>
    <col min="8202" max="8202" width="12" style="6" customWidth="1"/>
    <col min="8203" max="8203" width="9.140625" style="6"/>
    <col min="8204" max="8206" width="12.7109375" style="6" customWidth="1"/>
    <col min="8207" max="8442" width="9.140625" style="6"/>
    <col min="8443" max="8443" width="6.7109375" style="6" customWidth="1"/>
    <col min="8444" max="8444" width="8.7109375" style="6" customWidth="1"/>
    <col min="8445" max="8445" width="15.28515625" style="6" customWidth="1"/>
    <col min="8446" max="8446" width="12" style="6" customWidth="1"/>
    <col min="8447" max="8447" width="7" style="6" customWidth="1"/>
    <col min="8448" max="8448" width="12" style="6" customWidth="1"/>
    <col min="8449" max="8449" width="7" style="6" customWidth="1"/>
    <col min="8450" max="8450" width="12" style="6" customWidth="1"/>
    <col min="8451" max="8451" width="7" style="6" customWidth="1"/>
    <col min="8452" max="8452" width="12" style="6" customWidth="1"/>
    <col min="8453" max="8453" width="7" style="6" customWidth="1"/>
    <col min="8454" max="8454" width="12" style="6" customWidth="1"/>
    <col min="8455" max="8455" width="7" style="6" customWidth="1"/>
    <col min="8456" max="8456" width="12" style="6" customWidth="1"/>
    <col min="8457" max="8457" width="7" style="6" customWidth="1"/>
    <col min="8458" max="8458" width="12" style="6" customWidth="1"/>
    <col min="8459" max="8459" width="9.140625" style="6"/>
    <col min="8460" max="8462" width="12.7109375" style="6" customWidth="1"/>
    <col min="8463" max="8698" width="9.140625" style="6"/>
    <col min="8699" max="8699" width="6.7109375" style="6" customWidth="1"/>
    <col min="8700" max="8700" width="8.7109375" style="6" customWidth="1"/>
    <col min="8701" max="8701" width="15.28515625" style="6" customWidth="1"/>
    <col min="8702" max="8702" width="12" style="6" customWidth="1"/>
    <col min="8703" max="8703" width="7" style="6" customWidth="1"/>
    <col min="8704" max="8704" width="12" style="6" customWidth="1"/>
    <col min="8705" max="8705" width="7" style="6" customWidth="1"/>
    <col min="8706" max="8706" width="12" style="6" customWidth="1"/>
    <col min="8707" max="8707" width="7" style="6" customWidth="1"/>
    <col min="8708" max="8708" width="12" style="6" customWidth="1"/>
    <col min="8709" max="8709" width="7" style="6" customWidth="1"/>
    <col min="8710" max="8710" width="12" style="6" customWidth="1"/>
    <col min="8711" max="8711" width="7" style="6" customWidth="1"/>
    <col min="8712" max="8712" width="12" style="6" customWidth="1"/>
    <col min="8713" max="8713" width="7" style="6" customWidth="1"/>
    <col min="8714" max="8714" width="12" style="6" customWidth="1"/>
    <col min="8715" max="8715" width="9.140625" style="6"/>
    <col min="8716" max="8718" width="12.7109375" style="6" customWidth="1"/>
    <col min="8719" max="8954" width="9.140625" style="6"/>
    <col min="8955" max="8955" width="6.7109375" style="6" customWidth="1"/>
    <col min="8956" max="8956" width="8.7109375" style="6" customWidth="1"/>
    <col min="8957" max="8957" width="15.28515625" style="6" customWidth="1"/>
    <col min="8958" max="8958" width="12" style="6" customWidth="1"/>
    <col min="8959" max="8959" width="7" style="6" customWidth="1"/>
    <col min="8960" max="8960" width="12" style="6" customWidth="1"/>
    <col min="8961" max="8961" width="7" style="6" customWidth="1"/>
    <col min="8962" max="8962" width="12" style="6" customWidth="1"/>
    <col min="8963" max="8963" width="7" style="6" customWidth="1"/>
    <col min="8964" max="8964" width="12" style="6" customWidth="1"/>
    <col min="8965" max="8965" width="7" style="6" customWidth="1"/>
    <col min="8966" max="8966" width="12" style="6" customWidth="1"/>
    <col min="8967" max="8967" width="7" style="6" customWidth="1"/>
    <col min="8968" max="8968" width="12" style="6" customWidth="1"/>
    <col min="8969" max="8969" width="7" style="6" customWidth="1"/>
    <col min="8970" max="8970" width="12" style="6" customWidth="1"/>
    <col min="8971" max="8971" width="9.140625" style="6"/>
    <col min="8972" max="8974" width="12.7109375" style="6" customWidth="1"/>
    <col min="8975" max="9210" width="9.140625" style="6"/>
    <col min="9211" max="9211" width="6.7109375" style="6" customWidth="1"/>
    <col min="9212" max="9212" width="8.7109375" style="6" customWidth="1"/>
    <col min="9213" max="9213" width="15.28515625" style="6" customWidth="1"/>
    <col min="9214" max="9214" width="12" style="6" customWidth="1"/>
    <col min="9215" max="9215" width="7" style="6" customWidth="1"/>
    <col min="9216" max="9216" width="12" style="6" customWidth="1"/>
    <col min="9217" max="9217" width="7" style="6" customWidth="1"/>
    <col min="9218" max="9218" width="12" style="6" customWidth="1"/>
    <col min="9219" max="9219" width="7" style="6" customWidth="1"/>
    <col min="9220" max="9220" width="12" style="6" customWidth="1"/>
    <col min="9221" max="9221" width="7" style="6" customWidth="1"/>
    <col min="9222" max="9222" width="12" style="6" customWidth="1"/>
    <col min="9223" max="9223" width="7" style="6" customWidth="1"/>
    <col min="9224" max="9224" width="12" style="6" customWidth="1"/>
    <col min="9225" max="9225" width="7" style="6" customWidth="1"/>
    <col min="9226" max="9226" width="12" style="6" customWidth="1"/>
    <col min="9227" max="9227" width="9.140625" style="6"/>
    <col min="9228" max="9230" width="12.7109375" style="6" customWidth="1"/>
    <col min="9231" max="9466" width="9.140625" style="6"/>
    <col min="9467" max="9467" width="6.7109375" style="6" customWidth="1"/>
    <col min="9468" max="9468" width="8.7109375" style="6" customWidth="1"/>
    <col min="9469" max="9469" width="15.28515625" style="6" customWidth="1"/>
    <col min="9470" max="9470" width="12" style="6" customWidth="1"/>
    <col min="9471" max="9471" width="7" style="6" customWidth="1"/>
    <col min="9472" max="9472" width="12" style="6" customWidth="1"/>
    <col min="9473" max="9473" width="7" style="6" customWidth="1"/>
    <col min="9474" max="9474" width="12" style="6" customWidth="1"/>
    <col min="9475" max="9475" width="7" style="6" customWidth="1"/>
    <col min="9476" max="9476" width="12" style="6" customWidth="1"/>
    <col min="9477" max="9477" width="7" style="6" customWidth="1"/>
    <col min="9478" max="9478" width="12" style="6" customWidth="1"/>
    <col min="9479" max="9479" width="7" style="6" customWidth="1"/>
    <col min="9480" max="9480" width="12" style="6" customWidth="1"/>
    <col min="9481" max="9481" width="7" style="6" customWidth="1"/>
    <col min="9482" max="9482" width="12" style="6" customWidth="1"/>
    <col min="9483" max="9483" width="9.140625" style="6"/>
    <col min="9484" max="9486" width="12.7109375" style="6" customWidth="1"/>
    <col min="9487" max="9722" width="9.140625" style="6"/>
    <col min="9723" max="9723" width="6.7109375" style="6" customWidth="1"/>
    <col min="9724" max="9724" width="8.7109375" style="6" customWidth="1"/>
    <col min="9725" max="9725" width="15.28515625" style="6" customWidth="1"/>
    <col min="9726" max="9726" width="12" style="6" customWidth="1"/>
    <col min="9727" max="9727" width="7" style="6" customWidth="1"/>
    <col min="9728" max="9728" width="12" style="6" customWidth="1"/>
    <col min="9729" max="9729" width="7" style="6" customWidth="1"/>
    <col min="9730" max="9730" width="12" style="6" customWidth="1"/>
    <col min="9731" max="9731" width="7" style="6" customWidth="1"/>
    <col min="9732" max="9732" width="12" style="6" customWidth="1"/>
    <col min="9733" max="9733" width="7" style="6" customWidth="1"/>
    <col min="9734" max="9734" width="12" style="6" customWidth="1"/>
    <col min="9735" max="9735" width="7" style="6" customWidth="1"/>
    <col min="9736" max="9736" width="12" style="6" customWidth="1"/>
    <col min="9737" max="9737" width="7" style="6" customWidth="1"/>
    <col min="9738" max="9738" width="12" style="6" customWidth="1"/>
    <col min="9739" max="9739" width="9.140625" style="6"/>
    <col min="9740" max="9742" width="12.7109375" style="6" customWidth="1"/>
    <col min="9743" max="9978" width="9.140625" style="6"/>
    <col min="9979" max="9979" width="6.7109375" style="6" customWidth="1"/>
    <col min="9980" max="9980" width="8.7109375" style="6" customWidth="1"/>
    <col min="9981" max="9981" width="15.28515625" style="6" customWidth="1"/>
    <col min="9982" max="9982" width="12" style="6" customWidth="1"/>
    <col min="9983" max="9983" width="7" style="6" customWidth="1"/>
    <col min="9984" max="9984" width="12" style="6" customWidth="1"/>
    <col min="9985" max="9985" width="7" style="6" customWidth="1"/>
    <col min="9986" max="9986" width="12" style="6" customWidth="1"/>
    <col min="9987" max="9987" width="7" style="6" customWidth="1"/>
    <col min="9988" max="9988" width="12" style="6" customWidth="1"/>
    <col min="9989" max="9989" width="7" style="6" customWidth="1"/>
    <col min="9990" max="9990" width="12" style="6" customWidth="1"/>
    <col min="9991" max="9991" width="7" style="6" customWidth="1"/>
    <col min="9992" max="9992" width="12" style="6" customWidth="1"/>
    <col min="9993" max="9993" width="7" style="6" customWidth="1"/>
    <col min="9994" max="9994" width="12" style="6" customWidth="1"/>
    <col min="9995" max="9995" width="9.140625" style="6"/>
    <col min="9996" max="9998" width="12.7109375" style="6" customWidth="1"/>
    <col min="9999" max="10234" width="9.140625" style="6"/>
    <col min="10235" max="10235" width="6.7109375" style="6" customWidth="1"/>
    <col min="10236" max="10236" width="8.7109375" style="6" customWidth="1"/>
    <col min="10237" max="10237" width="15.28515625" style="6" customWidth="1"/>
    <col min="10238" max="10238" width="12" style="6" customWidth="1"/>
    <col min="10239" max="10239" width="7" style="6" customWidth="1"/>
    <col min="10240" max="10240" width="12" style="6" customWidth="1"/>
    <col min="10241" max="10241" width="7" style="6" customWidth="1"/>
    <col min="10242" max="10242" width="12" style="6" customWidth="1"/>
    <col min="10243" max="10243" width="7" style="6" customWidth="1"/>
    <col min="10244" max="10244" width="12" style="6" customWidth="1"/>
    <col min="10245" max="10245" width="7" style="6" customWidth="1"/>
    <col min="10246" max="10246" width="12" style="6" customWidth="1"/>
    <col min="10247" max="10247" width="7" style="6" customWidth="1"/>
    <col min="10248" max="10248" width="12" style="6" customWidth="1"/>
    <col min="10249" max="10249" width="7" style="6" customWidth="1"/>
    <col min="10250" max="10250" width="12" style="6" customWidth="1"/>
    <col min="10251" max="10251" width="9.140625" style="6"/>
    <col min="10252" max="10254" width="12.7109375" style="6" customWidth="1"/>
    <col min="10255" max="10490" width="9.140625" style="6"/>
    <col min="10491" max="10491" width="6.7109375" style="6" customWidth="1"/>
    <col min="10492" max="10492" width="8.7109375" style="6" customWidth="1"/>
    <col min="10493" max="10493" width="15.28515625" style="6" customWidth="1"/>
    <col min="10494" max="10494" width="12" style="6" customWidth="1"/>
    <col min="10495" max="10495" width="7" style="6" customWidth="1"/>
    <col min="10496" max="10496" width="12" style="6" customWidth="1"/>
    <col min="10497" max="10497" width="7" style="6" customWidth="1"/>
    <col min="10498" max="10498" width="12" style="6" customWidth="1"/>
    <col min="10499" max="10499" width="7" style="6" customWidth="1"/>
    <col min="10500" max="10500" width="12" style="6" customWidth="1"/>
    <col min="10501" max="10501" width="7" style="6" customWidth="1"/>
    <col min="10502" max="10502" width="12" style="6" customWidth="1"/>
    <col min="10503" max="10503" width="7" style="6" customWidth="1"/>
    <col min="10504" max="10504" width="12" style="6" customWidth="1"/>
    <col min="10505" max="10505" width="7" style="6" customWidth="1"/>
    <col min="10506" max="10506" width="12" style="6" customWidth="1"/>
    <col min="10507" max="10507" width="9.140625" style="6"/>
    <col min="10508" max="10510" width="12.7109375" style="6" customWidth="1"/>
    <col min="10511" max="10746" width="9.140625" style="6"/>
    <col min="10747" max="10747" width="6.7109375" style="6" customWidth="1"/>
    <col min="10748" max="10748" width="8.7109375" style="6" customWidth="1"/>
    <col min="10749" max="10749" width="15.28515625" style="6" customWidth="1"/>
    <col min="10750" max="10750" width="12" style="6" customWidth="1"/>
    <col min="10751" max="10751" width="7" style="6" customWidth="1"/>
    <col min="10752" max="10752" width="12" style="6" customWidth="1"/>
    <col min="10753" max="10753" width="7" style="6" customWidth="1"/>
    <col min="10754" max="10754" width="12" style="6" customWidth="1"/>
    <col min="10755" max="10755" width="7" style="6" customWidth="1"/>
    <col min="10756" max="10756" width="12" style="6" customWidth="1"/>
    <col min="10757" max="10757" width="7" style="6" customWidth="1"/>
    <col min="10758" max="10758" width="12" style="6" customWidth="1"/>
    <col min="10759" max="10759" width="7" style="6" customWidth="1"/>
    <col min="10760" max="10760" width="12" style="6" customWidth="1"/>
    <col min="10761" max="10761" width="7" style="6" customWidth="1"/>
    <col min="10762" max="10762" width="12" style="6" customWidth="1"/>
    <col min="10763" max="10763" width="9.140625" style="6"/>
    <col min="10764" max="10766" width="12.7109375" style="6" customWidth="1"/>
    <col min="10767" max="11002" width="9.140625" style="6"/>
    <col min="11003" max="11003" width="6.7109375" style="6" customWidth="1"/>
    <col min="11004" max="11004" width="8.7109375" style="6" customWidth="1"/>
    <col min="11005" max="11005" width="15.28515625" style="6" customWidth="1"/>
    <col min="11006" max="11006" width="12" style="6" customWidth="1"/>
    <col min="11007" max="11007" width="7" style="6" customWidth="1"/>
    <col min="11008" max="11008" width="12" style="6" customWidth="1"/>
    <col min="11009" max="11009" width="7" style="6" customWidth="1"/>
    <col min="11010" max="11010" width="12" style="6" customWidth="1"/>
    <col min="11011" max="11011" width="7" style="6" customWidth="1"/>
    <col min="11012" max="11012" width="12" style="6" customWidth="1"/>
    <col min="11013" max="11013" width="7" style="6" customWidth="1"/>
    <col min="11014" max="11014" width="12" style="6" customWidth="1"/>
    <col min="11015" max="11015" width="7" style="6" customWidth="1"/>
    <col min="11016" max="11016" width="12" style="6" customWidth="1"/>
    <col min="11017" max="11017" width="7" style="6" customWidth="1"/>
    <col min="11018" max="11018" width="12" style="6" customWidth="1"/>
    <col min="11019" max="11019" width="9.140625" style="6"/>
    <col min="11020" max="11022" width="12.7109375" style="6" customWidth="1"/>
    <col min="11023" max="11258" width="9.140625" style="6"/>
    <col min="11259" max="11259" width="6.7109375" style="6" customWidth="1"/>
    <col min="11260" max="11260" width="8.7109375" style="6" customWidth="1"/>
    <col min="11261" max="11261" width="15.28515625" style="6" customWidth="1"/>
    <col min="11262" max="11262" width="12" style="6" customWidth="1"/>
    <col min="11263" max="11263" width="7" style="6" customWidth="1"/>
    <col min="11264" max="11264" width="12" style="6" customWidth="1"/>
    <col min="11265" max="11265" width="7" style="6" customWidth="1"/>
    <col min="11266" max="11266" width="12" style="6" customWidth="1"/>
    <col min="11267" max="11267" width="7" style="6" customWidth="1"/>
    <col min="11268" max="11268" width="12" style="6" customWidth="1"/>
    <col min="11269" max="11269" width="7" style="6" customWidth="1"/>
    <col min="11270" max="11270" width="12" style="6" customWidth="1"/>
    <col min="11271" max="11271" width="7" style="6" customWidth="1"/>
    <col min="11272" max="11272" width="12" style="6" customWidth="1"/>
    <col min="11273" max="11273" width="7" style="6" customWidth="1"/>
    <col min="11274" max="11274" width="12" style="6" customWidth="1"/>
    <col min="11275" max="11275" width="9.140625" style="6"/>
    <col min="11276" max="11278" width="12.7109375" style="6" customWidth="1"/>
    <col min="11279" max="11514" width="9.140625" style="6"/>
    <col min="11515" max="11515" width="6.7109375" style="6" customWidth="1"/>
    <col min="11516" max="11516" width="8.7109375" style="6" customWidth="1"/>
    <col min="11517" max="11517" width="15.28515625" style="6" customWidth="1"/>
    <col min="11518" max="11518" width="12" style="6" customWidth="1"/>
    <col min="11519" max="11519" width="7" style="6" customWidth="1"/>
    <col min="11520" max="11520" width="12" style="6" customWidth="1"/>
    <col min="11521" max="11521" width="7" style="6" customWidth="1"/>
    <col min="11522" max="11522" width="12" style="6" customWidth="1"/>
    <col min="11523" max="11523" width="7" style="6" customWidth="1"/>
    <col min="11524" max="11524" width="12" style="6" customWidth="1"/>
    <col min="11525" max="11525" width="7" style="6" customWidth="1"/>
    <col min="11526" max="11526" width="12" style="6" customWidth="1"/>
    <col min="11527" max="11527" width="7" style="6" customWidth="1"/>
    <col min="11528" max="11528" width="12" style="6" customWidth="1"/>
    <col min="11529" max="11529" width="7" style="6" customWidth="1"/>
    <col min="11530" max="11530" width="12" style="6" customWidth="1"/>
    <col min="11531" max="11531" width="9.140625" style="6"/>
    <col min="11532" max="11534" width="12.7109375" style="6" customWidth="1"/>
    <col min="11535" max="11770" width="9.140625" style="6"/>
    <col min="11771" max="11771" width="6.7109375" style="6" customWidth="1"/>
    <col min="11772" max="11772" width="8.7109375" style="6" customWidth="1"/>
    <col min="11773" max="11773" width="15.28515625" style="6" customWidth="1"/>
    <col min="11774" max="11774" width="12" style="6" customWidth="1"/>
    <col min="11775" max="11775" width="7" style="6" customWidth="1"/>
    <col min="11776" max="11776" width="12" style="6" customWidth="1"/>
    <col min="11777" max="11777" width="7" style="6" customWidth="1"/>
    <col min="11778" max="11778" width="12" style="6" customWidth="1"/>
    <col min="11779" max="11779" width="7" style="6" customWidth="1"/>
    <col min="11780" max="11780" width="12" style="6" customWidth="1"/>
    <col min="11781" max="11781" width="7" style="6" customWidth="1"/>
    <col min="11782" max="11782" width="12" style="6" customWidth="1"/>
    <col min="11783" max="11783" width="7" style="6" customWidth="1"/>
    <col min="11784" max="11784" width="12" style="6" customWidth="1"/>
    <col min="11785" max="11785" width="7" style="6" customWidth="1"/>
    <col min="11786" max="11786" width="12" style="6" customWidth="1"/>
    <col min="11787" max="11787" width="9.140625" style="6"/>
    <col min="11788" max="11790" width="12.7109375" style="6" customWidth="1"/>
    <col min="11791" max="12026" width="9.140625" style="6"/>
    <col min="12027" max="12027" width="6.7109375" style="6" customWidth="1"/>
    <col min="12028" max="12028" width="8.7109375" style="6" customWidth="1"/>
    <col min="12029" max="12029" width="15.28515625" style="6" customWidth="1"/>
    <col min="12030" max="12030" width="12" style="6" customWidth="1"/>
    <col min="12031" max="12031" width="7" style="6" customWidth="1"/>
    <col min="12032" max="12032" width="12" style="6" customWidth="1"/>
    <col min="12033" max="12033" width="7" style="6" customWidth="1"/>
    <col min="12034" max="12034" width="12" style="6" customWidth="1"/>
    <col min="12035" max="12035" width="7" style="6" customWidth="1"/>
    <col min="12036" max="12036" width="12" style="6" customWidth="1"/>
    <col min="12037" max="12037" width="7" style="6" customWidth="1"/>
    <col min="12038" max="12038" width="12" style="6" customWidth="1"/>
    <col min="12039" max="12039" width="7" style="6" customWidth="1"/>
    <col min="12040" max="12040" width="12" style="6" customWidth="1"/>
    <col min="12041" max="12041" width="7" style="6" customWidth="1"/>
    <col min="12042" max="12042" width="12" style="6" customWidth="1"/>
    <col min="12043" max="12043" width="9.140625" style="6"/>
    <col min="12044" max="12046" width="12.7109375" style="6" customWidth="1"/>
    <col min="12047" max="12282" width="9.140625" style="6"/>
    <col min="12283" max="12283" width="6.7109375" style="6" customWidth="1"/>
    <col min="12284" max="12284" width="8.7109375" style="6" customWidth="1"/>
    <col min="12285" max="12285" width="15.28515625" style="6" customWidth="1"/>
    <col min="12286" max="12286" width="12" style="6" customWidth="1"/>
    <col min="12287" max="12287" width="7" style="6" customWidth="1"/>
    <col min="12288" max="12288" width="12" style="6" customWidth="1"/>
    <col min="12289" max="12289" width="7" style="6" customWidth="1"/>
    <col min="12290" max="12290" width="12" style="6" customWidth="1"/>
    <col min="12291" max="12291" width="7" style="6" customWidth="1"/>
    <col min="12292" max="12292" width="12" style="6" customWidth="1"/>
    <col min="12293" max="12293" width="7" style="6" customWidth="1"/>
    <col min="12294" max="12294" width="12" style="6" customWidth="1"/>
    <col min="12295" max="12295" width="7" style="6" customWidth="1"/>
    <col min="12296" max="12296" width="12" style="6" customWidth="1"/>
    <col min="12297" max="12297" width="7" style="6" customWidth="1"/>
    <col min="12298" max="12298" width="12" style="6" customWidth="1"/>
    <col min="12299" max="12299" width="9.140625" style="6"/>
    <col min="12300" max="12302" width="12.7109375" style="6" customWidth="1"/>
    <col min="12303" max="12538" width="9.140625" style="6"/>
    <col min="12539" max="12539" width="6.7109375" style="6" customWidth="1"/>
    <col min="12540" max="12540" width="8.7109375" style="6" customWidth="1"/>
    <col min="12541" max="12541" width="15.28515625" style="6" customWidth="1"/>
    <col min="12542" max="12542" width="12" style="6" customWidth="1"/>
    <col min="12543" max="12543" width="7" style="6" customWidth="1"/>
    <col min="12544" max="12544" width="12" style="6" customWidth="1"/>
    <col min="12545" max="12545" width="7" style="6" customWidth="1"/>
    <col min="12546" max="12546" width="12" style="6" customWidth="1"/>
    <col min="12547" max="12547" width="7" style="6" customWidth="1"/>
    <col min="12548" max="12548" width="12" style="6" customWidth="1"/>
    <col min="12549" max="12549" width="7" style="6" customWidth="1"/>
    <col min="12550" max="12550" width="12" style="6" customWidth="1"/>
    <col min="12551" max="12551" width="7" style="6" customWidth="1"/>
    <col min="12552" max="12552" width="12" style="6" customWidth="1"/>
    <col min="12553" max="12553" width="7" style="6" customWidth="1"/>
    <col min="12554" max="12554" width="12" style="6" customWidth="1"/>
    <col min="12555" max="12555" width="9.140625" style="6"/>
    <col min="12556" max="12558" width="12.7109375" style="6" customWidth="1"/>
    <col min="12559" max="12794" width="9.140625" style="6"/>
    <col min="12795" max="12795" width="6.7109375" style="6" customWidth="1"/>
    <col min="12796" max="12796" width="8.7109375" style="6" customWidth="1"/>
    <col min="12797" max="12797" width="15.28515625" style="6" customWidth="1"/>
    <col min="12798" max="12798" width="12" style="6" customWidth="1"/>
    <col min="12799" max="12799" width="7" style="6" customWidth="1"/>
    <col min="12800" max="12800" width="12" style="6" customWidth="1"/>
    <col min="12801" max="12801" width="7" style="6" customWidth="1"/>
    <col min="12802" max="12802" width="12" style="6" customWidth="1"/>
    <col min="12803" max="12803" width="7" style="6" customWidth="1"/>
    <col min="12804" max="12804" width="12" style="6" customWidth="1"/>
    <col min="12805" max="12805" width="7" style="6" customWidth="1"/>
    <col min="12806" max="12806" width="12" style="6" customWidth="1"/>
    <col min="12807" max="12807" width="7" style="6" customWidth="1"/>
    <col min="12808" max="12808" width="12" style="6" customWidth="1"/>
    <col min="12809" max="12809" width="7" style="6" customWidth="1"/>
    <col min="12810" max="12810" width="12" style="6" customWidth="1"/>
    <col min="12811" max="12811" width="9.140625" style="6"/>
    <col min="12812" max="12814" width="12.7109375" style="6" customWidth="1"/>
    <col min="12815" max="13050" width="9.140625" style="6"/>
    <col min="13051" max="13051" width="6.7109375" style="6" customWidth="1"/>
    <col min="13052" max="13052" width="8.7109375" style="6" customWidth="1"/>
    <col min="13053" max="13053" width="15.28515625" style="6" customWidth="1"/>
    <col min="13054" max="13054" width="12" style="6" customWidth="1"/>
    <col min="13055" max="13055" width="7" style="6" customWidth="1"/>
    <col min="13056" max="13056" width="12" style="6" customWidth="1"/>
    <col min="13057" max="13057" width="7" style="6" customWidth="1"/>
    <col min="13058" max="13058" width="12" style="6" customWidth="1"/>
    <col min="13059" max="13059" width="7" style="6" customWidth="1"/>
    <col min="13060" max="13060" width="12" style="6" customWidth="1"/>
    <col min="13061" max="13061" width="7" style="6" customWidth="1"/>
    <col min="13062" max="13062" width="12" style="6" customWidth="1"/>
    <col min="13063" max="13063" width="7" style="6" customWidth="1"/>
    <col min="13064" max="13064" width="12" style="6" customWidth="1"/>
    <col min="13065" max="13065" width="7" style="6" customWidth="1"/>
    <col min="13066" max="13066" width="12" style="6" customWidth="1"/>
    <col min="13067" max="13067" width="9.140625" style="6"/>
    <col min="13068" max="13070" width="12.7109375" style="6" customWidth="1"/>
    <col min="13071" max="13306" width="9.140625" style="6"/>
    <col min="13307" max="13307" width="6.7109375" style="6" customWidth="1"/>
    <col min="13308" max="13308" width="8.7109375" style="6" customWidth="1"/>
    <col min="13309" max="13309" width="15.28515625" style="6" customWidth="1"/>
    <col min="13310" max="13310" width="12" style="6" customWidth="1"/>
    <col min="13311" max="13311" width="7" style="6" customWidth="1"/>
    <col min="13312" max="13312" width="12" style="6" customWidth="1"/>
    <col min="13313" max="13313" width="7" style="6" customWidth="1"/>
    <col min="13314" max="13314" width="12" style="6" customWidth="1"/>
    <col min="13315" max="13315" width="7" style="6" customWidth="1"/>
    <col min="13316" max="13316" width="12" style="6" customWidth="1"/>
    <col min="13317" max="13317" width="7" style="6" customWidth="1"/>
    <col min="13318" max="13318" width="12" style="6" customWidth="1"/>
    <col min="13319" max="13319" width="7" style="6" customWidth="1"/>
    <col min="13320" max="13320" width="12" style="6" customWidth="1"/>
    <col min="13321" max="13321" width="7" style="6" customWidth="1"/>
    <col min="13322" max="13322" width="12" style="6" customWidth="1"/>
    <col min="13323" max="13323" width="9.140625" style="6"/>
    <col min="13324" max="13326" width="12.7109375" style="6" customWidth="1"/>
    <col min="13327" max="13562" width="9.140625" style="6"/>
    <col min="13563" max="13563" width="6.7109375" style="6" customWidth="1"/>
    <col min="13564" max="13564" width="8.7109375" style="6" customWidth="1"/>
    <col min="13565" max="13565" width="15.28515625" style="6" customWidth="1"/>
    <col min="13566" max="13566" width="12" style="6" customWidth="1"/>
    <col min="13567" max="13567" width="7" style="6" customWidth="1"/>
    <col min="13568" max="13568" width="12" style="6" customWidth="1"/>
    <col min="13569" max="13569" width="7" style="6" customWidth="1"/>
    <col min="13570" max="13570" width="12" style="6" customWidth="1"/>
    <col min="13571" max="13571" width="7" style="6" customWidth="1"/>
    <col min="13572" max="13572" width="12" style="6" customWidth="1"/>
    <col min="13573" max="13573" width="7" style="6" customWidth="1"/>
    <col min="13574" max="13574" width="12" style="6" customWidth="1"/>
    <col min="13575" max="13575" width="7" style="6" customWidth="1"/>
    <col min="13576" max="13576" width="12" style="6" customWidth="1"/>
    <col min="13577" max="13577" width="7" style="6" customWidth="1"/>
    <col min="13578" max="13578" width="12" style="6" customWidth="1"/>
    <col min="13579" max="13579" width="9.140625" style="6"/>
    <col min="13580" max="13582" width="12.7109375" style="6" customWidth="1"/>
    <col min="13583" max="13818" width="9.140625" style="6"/>
    <col min="13819" max="13819" width="6.7109375" style="6" customWidth="1"/>
    <col min="13820" max="13820" width="8.7109375" style="6" customWidth="1"/>
    <col min="13821" max="13821" width="15.28515625" style="6" customWidth="1"/>
    <col min="13822" max="13822" width="12" style="6" customWidth="1"/>
    <col min="13823" max="13823" width="7" style="6" customWidth="1"/>
    <col min="13824" max="13824" width="12" style="6" customWidth="1"/>
    <col min="13825" max="13825" width="7" style="6" customWidth="1"/>
    <col min="13826" max="13826" width="12" style="6" customWidth="1"/>
    <col min="13827" max="13827" width="7" style="6" customWidth="1"/>
    <col min="13828" max="13828" width="12" style="6" customWidth="1"/>
    <col min="13829" max="13829" width="7" style="6" customWidth="1"/>
    <col min="13830" max="13830" width="12" style="6" customWidth="1"/>
    <col min="13831" max="13831" width="7" style="6" customWidth="1"/>
    <col min="13832" max="13832" width="12" style="6" customWidth="1"/>
    <col min="13833" max="13833" width="7" style="6" customWidth="1"/>
    <col min="13834" max="13834" width="12" style="6" customWidth="1"/>
    <col min="13835" max="13835" width="9.140625" style="6"/>
    <col min="13836" max="13838" width="12.7109375" style="6" customWidth="1"/>
    <col min="13839" max="14074" width="9.140625" style="6"/>
    <col min="14075" max="14075" width="6.7109375" style="6" customWidth="1"/>
    <col min="14076" max="14076" width="8.7109375" style="6" customWidth="1"/>
    <col min="14077" max="14077" width="15.28515625" style="6" customWidth="1"/>
    <col min="14078" max="14078" width="12" style="6" customWidth="1"/>
    <col min="14079" max="14079" width="7" style="6" customWidth="1"/>
    <col min="14080" max="14080" width="12" style="6" customWidth="1"/>
    <col min="14081" max="14081" width="7" style="6" customWidth="1"/>
    <col min="14082" max="14082" width="12" style="6" customWidth="1"/>
    <col min="14083" max="14083" width="7" style="6" customWidth="1"/>
    <col min="14084" max="14084" width="12" style="6" customWidth="1"/>
    <col min="14085" max="14085" width="7" style="6" customWidth="1"/>
    <col min="14086" max="14086" width="12" style="6" customWidth="1"/>
    <col min="14087" max="14087" width="7" style="6" customWidth="1"/>
    <col min="14088" max="14088" width="12" style="6" customWidth="1"/>
    <col min="14089" max="14089" width="7" style="6" customWidth="1"/>
    <col min="14090" max="14090" width="12" style="6" customWidth="1"/>
    <col min="14091" max="14091" width="9.140625" style="6"/>
    <col min="14092" max="14094" width="12.7109375" style="6" customWidth="1"/>
    <col min="14095" max="14330" width="9.140625" style="6"/>
    <col min="14331" max="14331" width="6.7109375" style="6" customWidth="1"/>
    <col min="14332" max="14332" width="8.7109375" style="6" customWidth="1"/>
    <col min="14333" max="14333" width="15.28515625" style="6" customWidth="1"/>
    <col min="14334" max="14334" width="12" style="6" customWidth="1"/>
    <col min="14335" max="14335" width="7" style="6" customWidth="1"/>
    <col min="14336" max="14336" width="12" style="6" customWidth="1"/>
    <col min="14337" max="14337" width="7" style="6" customWidth="1"/>
    <col min="14338" max="14338" width="12" style="6" customWidth="1"/>
    <col min="14339" max="14339" width="7" style="6" customWidth="1"/>
    <col min="14340" max="14340" width="12" style="6" customWidth="1"/>
    <col min="14341" max="14341" width="7" style="6" customWidth="1"/>
    <col min="14342" max="14342" width="12" style="6" customWidth="1"/>
    <col min="14343" max="14343" width="7" style="6" customWidth="1"/>
    <col min="14344" max="14344" width="12" style="6" customWidth="1"/>
    <col min="14345" max="14345" width="7" style="6" customWidth="1"/>
    <col min="14346" max="14346" width="12" style="6" customWidth="1"/>
    <col min="14347" max="14347" width="9.140625" style="6"/>
    <col min="14348" max="14350" width="12.7109375" style="6" customWidth="1"/>
    <col min="14351" max="14586" width="9.140625" style="6"/>
    <col min="14587" max="14587" width="6.7109375" style="6" customWidth="1"/>
    <col min="14588" max="14588" width="8.7109375" style="6" customWidth="1"/>
    <col min="14589" max="14589" width="15.28515625" style="6" customWidth="1"/>
    <col min="14590" max="14590" width="12" style="6" customWidth="1"/>
    <col min="14591" max="14591" width="7" style="6" customWidth="1"/>
    <col min="14592" max="14592" width="12" style="6" customWidth="1"/>
    <col min="14593" max="14593" width="7" style="6" customWidth="1"/>
    <col min="14594" max="14594" width="12" style="6" customWidth="1"/>
    <col min="14595" max="14595" width="7" style="6" customWidth="1"/>
    <col min="14596" max="14596" width="12" style="6" customWidth="1"/>
    <col min="14597" max="14597" width="7" style="6" customWidth="1"/>
    <col min="14598" max="14598" width="12" style="6" customWidth="1"/>
    <col min="14599" max="14599" width="7" style="6" customWidth="1"/>
    <col min="14600" max="14600" width="12" style="6" customWidth="1"/>
    <col min="14601" max="14601" width="7" style="6" customWidth="1"/>
    <col min="14602" max="14602" width="12" style="6" customWidth="1"/>
    <col min="14603" max="14603" width="9.140625" style="6"/>
    <col min="14604" max="14606" width="12.7109375" style="6" customWidth="1"/>
    <col min="14607" max="14842" width="9.140625" style="6"/>
    <col min="14843" max="14843" width="6.7109375" style="6" customWidth="1"/>
    <col min="14844" max="14844" width="8.7109375" style="6" customWidth="1"/>
    <col min="14845" max="14845" width="15.28515625" style="6" customWidth="1"/>
    <col min="14846" max="14846" width="12" style="6" customWidth="1"/>
    <col min="14847" max="14847" width="7" style="6" customWidth="1"/>
    <col min="14848" max="14848" width="12" style="6" customWidth="1"/>
    <col min="14849" max="14849" width="7" style="6" customWidth="1"/>
    <col min="14850" max="14850" width="12" style="6" customWidth="1"/>
    <col min="14851" max="14851" width="7" style="6" customWidth="1"/>
    <col min="14852" max="14852" width="12" style="6" customWidth="1"/>
    <col min="14853" max="14853" width="7" style="6" customWidth="1"/>
    <col min="14854" max="14854" width="12" style="6" customWidth="1"/>
    <col min="14855" max="14855" width="7" style="6" customWidth="1"/>
    <col min="14856" max="14856" width="12" style="6" customWidth="1"/>
    <col min="14857" max="14857" width="7" style="6" customWidth="1"/>
    <col min="14858" max="14858" width="12" style="6" customWidth="1"/>
    <col min="14859" max="14859" width="9.140625" style="6"/>
    <col min="14860" max="14862" width="12.7109375" style="6" customWidth="1"/>
    <col min="14863" max="15098" width="9.140625" style="6"/>
    <col min="15099" max="15099" width="6.7109375" style="6" customWidth="1"/>
    <col min="15100" max="15100" width="8.7109375" style="6" customWidth="1"/>
    <col min="15101" max="15101" width="15.28515625" style="6" customWidth="1"/>
    <col min="15102" max="15102" width="12" style="6" customWidth="1"/>
    <col min="15103" max="15103" width="7" style="6" customWidth="1"/>
    <col min="15104" max="15104" width="12" style="6" customWidth="1"/>
    <col min="15105" max="15105" width="7" style="6" customWidth="1"/>
    <col min="15106" max="15106" width="12" style="6" customWidth="1"/>
    <col min="15107" max="15107" width="7" style="6" customWidth="1"/>
    <col min="15108" max="15108" width="12" style="6" customWidth="1"/>
    <col min="15109" max="15109" width="7" style="6" customWidth="1"/>
    <col min="15110" max="15110" width="12" style="6" customWidth="1"/>
    <col min="15111" max="15111" width="7" style="6" customWidth="1"/>
    <col min="15112" max="15112" width="12" style="6" customWidth="1"/>
    <col min="15113" max="15113" width="7" style="6" customWidth="1"/>
    <col min="15114" max="15114" width="12" style="6" customWidth="1"/>
    <col min="15115" max="15115" width="9.140625" style="6"/>
    <col min="15116" max="15118" width="12.7109375" style="6" customWidth="1"/>
    <col min="15119" max="15354" width="9.140625" style="6"/>
    <col min="15355" max="15355" width="6.7109375" style="6" customWidth="1"/>
    <col min="15356" max="15356" width="8.7109375" style="6" customWidth="1"/>
    <col min="15357" max="15357" width="15.28515625" style="6" customWidth="1"/>
    <col min="15358" max="15358" width="12" style="6" customWidth="1"/>
    <col min="15359" max="15359" width="7" style="6" customWidth="1"/>
    <col min="15360" max="15360" width="12" style="6" customWidth="1"/>
    <col min="15361" max="15361" width="7" style="6" customWidth="1"/>
    <col min="15362" max="15362" width="12" style="6" customWidth="1"/>
    <col min="15363" max="15363" width="7" style="6" customWidth="1"/>
    <col min="15364" max="15364" width="12" style="6" customWidth="1"/>
    <col min="15365" max="15365" width="7" style="6" customWidth="1"/>
    <col min="15366" max="15366" width="12" style="6" customWidth="1"/>
    <col min="15367" max="15367" width="7" style="6" customWidth="1"/>
    <col min="15368" max="15368" width="12" style="6" customWidth="1"/>
    <col min="15369" max="15369" width="7" style="6" customWidth="1"/>
    <col min="15370" max="15370" width="12" style="6" customWidth="1"/>
    <col min="15371" max="15371" width="9.140625" style="6"/>
    <col min="15372" max="15374" width="12.7109375" style="6" customWidth="1"/>
    <col min="15375" max="15610" width="9.140625" style="6"/>
    <col min="15611" max="15611" width="6.7109375" style="6" customWidth="1"/>
    <col min="15612" max="15612" width="8.7109375" style="6" customWidth="1"/>
    <col min="15613" max="15613" width="15.28515625" style="6" customWidth="1"/>
    <col min="15614" max="15614" width="12" style="6" customWidth="1"/>
    <col min="15615" max="15615" width="7" style="6" customWidth="1"/>
    <col min="15616" max="15616" width="12" style="6" customWidth="1"/>
    <col min="15617" max="15617" width="7" style="6" customWidth="1"/>
    <col min="15618" max="15618" width="12" style="6" customWidth="1"/>
    <col min="15619" max="15619" width="7" style="6" customWidth="1"/>
    <col min="15620" max="15620" width="12" style="6" customWidth="1"/>
    <col min="15621" max="15621" width="7" style="6" customWidth="1"/>
    <col min="15622" max="15622" width="12" style="6" customWidth="1"/>
    <col min="15623" max="15623" width="7" style="6" customWidth="1"/>
    <col min="15624" max="15624" width="12" style="6" customWidth="1"/>
    <col min="15625" max="15625" width="7" style="6" customWidth="1"/>
    <col min="15626" max="15626" width="12" style="6" customWidth="1"/>
    <col min="15627" max="15627" width="9.140625" style="6"/>
    <col min="15628" max="15630" width="12.7109375" style="6" customWidth="1"/>
    <col min="15631" max="15866" width="9.140625" style="6"/>
    <col min="15867" max="15867" width="6.7109375" style="6" customWidth="1"/>
    <col min="15868" max="15868" width="8.7109375" style="6" customWidth="1"/>
    <col min="15869" max="15869" width="15.28515625" style="6" customWidth="1"/>
    <col min="15870" max="15870" width="12" style="6" customWidth="1"/>
    <col min="15871" max="15871" width="7" style="6" customWidth="1"/>
    <col min="15872" max="15872" width="12" style="6" customWidth="1"/>
    <col min="15873" max="15873" width="7" style="6" customWidth="1"/>
    <col min="15874" max="15874" width="12" style="6" customWidth="1"/>
    <col min="15875" max="15875" width="7" style="6" customWidth="1"/>
    <col min="15876" max="15876" width="12" style="6" customWidth="1"/>
    <col min="15877" max="15877" width="7" style="6" customWidth="1"/>
    <col min="15878" max="15878" width="12" style="6" customWidth="1"/>
    <col min="15879" max="15879" width="7" style="6" customWidth="1"/>
    <col min="15880" max="15880" width="12" style="6" customWidth="1"/>
    <col min="15881" max="15881" width="7" style="6" customWidth="1"/>
    <col min="15882" max="15882" width="12" style="6" customWidth="1"/>
    <col min="15883" max="15883" width="9.140625" style="6"/>
    <col min="15884" max="15886" width="12.7109375" style="6" customWidth="1"/>
    <col min="15887" max="16122" width="9.140625" style="6"/>
    <col min="16123" max="16123" width="6.7109375" style="6" customWidth="1"/>
    <col min="16124" max="16124" width="8.7109375" style="6" customWidth="1"/>
    <col min="16125" max="16125" width="15.28515625" style="6" customWidth="1"/>
    <col min="16126" max="16126" width="12" style="6" customWidth="1"/>
    <col min="16127" max="16127" width="7" style="6" customWidth="1"/>
    <col min="16128" max="16128" width="12" style="6" customWidth="1"/>
    <col min="16129" max="16129" width="7" style="6" customWidth="1"/>
    <col min="16130" max="16130" width="12" style="6" customWidth="1"/>
    <col min="16131" max="16131" width="7" style="6" customWidth="1"/>
    <col min="16132" max="16132" width="12" style="6" customWidth="1"/>
    <col min="16133" max="16133" width="7" style="6" customWidth="1"/>
    <col min="16134" max="16134" width="12" style="6" customWidth="1"/>
    <col min="16135" max="16135" width="7" style="6" customWidth="1"/>
    <col min="16136" max="16136" width="12" style="6" customWidth="1"/>
    <col min="16137" max="16137" width="7" style="6" customWidth="1"/>
    <col min="16138" max="16138" width="12" style="6" customWidth="1"/>
    <col min="16139" max="16139" width="9.140625" style="6"/>
    <col min="16140" max="16142" width="12.7109375" style="6" customWidth="1"/>
    <col min="16143" max="16384" width="9.140625" style="6"/>
  </cols>
  <sheetData>
    <row r="1" spans="1:12" ht="6" customHeight="1">
      <c r="A1" s="7"/>
      <c r="B1" s="7"/>
      <c r="C1" s="8"/>
      <c r="D1" s="8"/>
      <c r="E1" s="9"/>
      <c r="F1" s="10"/>
      <c r="G1" s="9"/>
      <c r="H1" s="9"/>
      <c r="I1" s="9"/>
      <c r="J1" s="9"/>
    </row>
    <row r="2" spans="1:12" ht="21" customHeight="1">
      <c r="A2" s="55" t="s">
        <v>4</v>
      </c>
      <c r="B2" s="56"/>
      <c r="C2" s="57"/>
      <c r="D2" s="57"/>
      <c r="E2" s="57"/>
      <c r="F2" s="58"/>
      <c r="G2" s="59"/>
      <c r="H2" s="60"/>
      <c r="I2" s="264"/>
      <c r="J2" s="265"/>
    </row>
    <row r="3" spans="1:12" ht="21" customHeight="1">
      <c r="A3" s="61" t="s">
        <v>93</v>
      </c>
      <c r="B3" s="62"/>
      <c r="C3" s="63"/>
      <c r="D3" s="63"/>
      <c r="E3" s="63"/>
      <c r="F3" s="64"/>
      <c r="G3" s="65"/>
      <c r="H3" s="66"/>
      <c r="I3" s="266"/>
      <c r="J3" s="267"/>
    </row>
    <row r="4" spans="1:12" ht="21" customHeight="1">
      <c r="A4" s="61" t="s">
        <v>94</v>
      </c>
      <c r="B4" s="62"/>
      <c r="C4" s="63"/>
      <c r="D4" s="63"/>
      <c r="E4" s="63"/>
      <c r="F4" s="64"/>
      <c r="G4" s="65"/>
      <c r="H4" s="66" t="s">
        <v>61</v>
      </c>
      <c r="I4" s="266"/>
      <c r="J4" s="267"/>
    </row>
    <row r="5" spans="1:12" ht="21" customHeight="1">
      <c r="A5" s="67" t="s">
        <v>95</v>
      </c>
      <c r="B5" s="68"/>
      <c r="C5" s="69"/>
      <c r="D5" s="69"/>
      <c r="E5" s="69"/>
      <c r="F5" s="70"/>
      <c r="G5" s="71"/>
      <c r="H5" s="72"/>
      <c r="I5" s="268"/>
      <c r="J5" s="269"/>
    </row>
    <row r="6" spans="1:12" ht="6" customHeight="1">
      <c r="A6" s="11"/>
      <c r="B6" s="11"/>
      <c r="C6" s="12"/>
      <c r="D6" s="12"/>
      <c r="E6" s="12"/>
      <c r="F6" s="13"/>
      <c r="G6" s="12"/>
      <c r="H6" s="12"/>
      <c r="I6" s="12"/>
      <c r="J6" s="12"/>
    </row>
    <row r="7" spans="1:12" ht="21.6" customHeight="1">
      <c r="A7" s="240" t="s">
        <v>27</v>
      </c>
      <c r="B7" s="243" t="s">
        <v>28</v>
      </c>
      <c r="C7" s="244"/>
      <c r="D7" s="245"/>
      <c r="E7" s="249" t="s">
        <v>26</v>
      </c>
      <c r="F7" s="250"/>
      <c r="G7" s="250"/>
      <c r="H7" s="250"/>
      <c r="I7" s="250"/>
      <c r="J7" s="250"/>
    </row>
    <row r="8" spans="1:12" ht="21.6" customHeight="1">
      <c r="A8" s="241"/>
      <c r="B8" s="246"/>
      <c r="C8" s="247"/>
      <c r="D8" s="248"/>
      <c r="E8" s="251" t="s">
        <v>29</v>
      </c>
      <c r="F8" s="252"/>
      <c r="G8" s="253"/>
      <c r="H8" s="253"/>
      <c r="I8" s="253"/>
      <c r="J8" s="253"/>
    </row>
    <row r="9" spans="1:12" ht="21.6" customHeight="1">
      <c r="A9" s="241"/>
      <c r="B9" s="243" t="s">
        <v>5</v>
      </c>
      <c r="C9" s="245"/>
      <c r="D9" s="51" t="s">
        <v>30</v>
      </c>
      <c r="E9" s="254" t="s">
        <v>31</v>
      </c>
      <c r="F9" s="255"/>
      <c r="G9" s="256">
        <f>E9+30</f>
        <v>60</v>
      </c>
      <c r="H9" s="257"/>
      <c r="I9" s="256">
        <f t="shared" ref="I9" si="0">G9+30</f>
        <v>90</v>
      </c>
      <c r="J9" s="257"/>
    </row>
    <row r="10" spans="1:12" ht="21.6" customHeight="1">
      <c r="A10" s="242"/>
      <c r="B10" s="246"/>
      <c r="C10" s="248"/>
      <c r="D10" s="52" t="s">
        <v>32</v>
      </c>
      <c r="E10" s="53" t="s">
        <v>33</v>
      </c>
      <c r="F10" s="54" t="s">
        <v>34</v>
      </c>
      <c r="G10" s="53" t="s">
        <v>33</v>
      </c>
      <c r="H10" s="54" t="s">
        <v>34</v>
      </c>
      <c r="I10" s="53" t="s">
        <v>33</v>
      </c>
      <c r="J10" s="54" t="s">
        <v>34</v>
      </c>
    </row>
    <row r="11" spans="1:12" ht="21.6" customHeight="1">
      <c r="A11" s="36" t="s">
        <v>35</v>
      </c>
      <c r="B11" s="37" t="s">
        <v>36</v>
      </c>
      <c r="C11" s="38"/>
      <c r="D11" s="96">
        <f>'Resumo Orçam'!F3</f>
        <v>0</v>
      </c>
      <c r="E11" s="39">
        <v>1</v>
      </c>
      <c r="F11" s="40">
        <f>E11*$D11</f>
        <v>0</v>
      </c>
      <c r="G11" s="39">
        <v>0</v>
      </c>
      <c r="H11" s="45">
        <f t="shared" ref="H11" si="1">G11*$D11</f>
        <v>0</v>
      </c>
      <c r="I11" s="39">
        <v>0</v>
      </c>
      <c r="J11" s="45">
        <f t="shared" ref="J11" si="2">I11*$D11</f>
        <v>0</v>
      </c>
      <c r="K11" s="19"/>
    </row>
    <row r="12" spans="1:12" ht="21.6" customHeight="1">
      <c r="A12" s="41" t="s">
        <v>37</v>
      </c>
      <c r="B12" s="42" t="s">
        <v>9</v>
      </c>
      <c r="C12" s="43"/>
      <c r="D12" s="44">
        <f>'Resumo Orçam'!F4</f>
        <v>0</v>
      </c>
      <c r="E12" s="178">
        <v>0.35</v>
      </c>
      <c r="F12" s="45">
        <f t="shared" ref="F12" si="3">E12*$D12</f>
        <v>0</v>
      </c>
      <c r="G12" s="178">
        <v>0.35</v>
      </c>
      <c r="H12" s="45">
        <f t="shared" ref="H12" si="4">G12*$D12</f>
        <v>0</v>
      </c>
      <c r="I12" s="178">
        <v>0.3</v>
      </c>
      <c r="J12" s="45">
        <f t="shared" ref="J12" si="5">I12*$D12</f>
        <v>0</v>
      </c>
      <c r="K12" s="19"/>
      <c r="L12" s="14"/>
    </row>
    <row r="13" spans="1:12" ht="21.6" customHeight="1">
      <c r="A13" s="261" t="s">
        <v>38</v>
      </c>
      <c r="B13" s="262"/>
      <c r="C13" s="263"/>
      <c r="D13" s="46">
        <f>SUM(D11:D12)</f>
        <v>0</v>
      </c>
      <c r="E13" s="47" t="e">
        <f>ROUND(F13/$D$14,4)</f>
        <v>#DIV/0!</v>
      </c>
      <c r="F13" s="48">
        <f>SUM(F11:F12)</f>
        <v>0</v>
      </c>
      <c r="G13" s="47" t="e">
        <f>ROUND(H13/$D$14,4)</f>
        <v>#DIV/0!</v>
      </c>
      <c r="H13" s="48">
        <f>SUM(H11:H12)</f>
        <v>0</v>
      </c>
      <c r="I13" s="47" t="e">
        <f>ROUND(J13/$D$14,4)</f>
        <v>#DIV/0!</v>
      </c>
      <c r="J13" s="48">
        <f>SUM(J11:J12)</f>
        <v>0</v>
      </c>
      <c r="L13" s="15"/>
    </row>
    <row r="14" spans="1:12" ht="21.6" customHeight="1">
      <c r="A14" s="258" t="s">
        <v>39</v>
      </c>
      <c r="B14" s="259"/>
      <c r="C14" s="260"/>
      <c r="D14" s="49">
        <f>D13</f>
        <v>0</v>
      </c>
      <c r="E14" s="50" t="e">
        <f>ROUND(F14/$D$14,4)</f>
        <v>#DIV/0!</v>
      </c>
      <c r="F14" s="20">
        <f>F13</f>
        <v>0</v>
      </c>
      <c r="G14" s="50" t="e">
        <f>ROUND(H14/$D$14,4)</f>
        <v>#DIV/0!</v>
      </c>
      <c r="H14" s="17">
        <f>SUM(F14+H13)</f>
        <v>0</v>
      </c>
      <c r="I14" s="50" t="e">
        <f>ROUND(J14/$D$14,4)</f>
        <v>#DIV/0!</v>
      </c>
      <c r="J14" s="17">
        <f>SUM(H14+J13)</f>
        <v>0</v>
      </c>
    </row>
  </sheetData>
  <mergeCells count="11">
    <mergeCell ref="A14:C14"/>
    <mergeCell ref="I9:J9"/>
    <mergeCell ref="A13:C13"/>
    <mergeCell ref="I2:J5"/>
    <mergeCell ref="A7:A10"/>
    <mergeCell ref="B7:D8"/>
    <mergeCell ref="E7:J7"/>
    <mergeCell ref="E8:J8"/>
    <mergeCell ref="B9:C10"/>
    <mergeCell ref="E9:F9"/>
    <mergeCell ref="G9:H9"/>
  </mergeCells>
  <printOptions horizontalCentered="1"/>
  <pageMargins left="0.31496062992125984" right="0.31496062992125984" top="0.78740157480314965" bottom="0.59055118110236227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 Orçam</vt:lpstr>
      <vt:lpstr>Resumo Quant</vt:lpstr>
      <vt:lpstr>Orçamento</vt:lpstr>
      <vt:lpstr>Cronograma</vt:lpstr>
      <vt:lpstr>Cronograma!Area_de_impressao</vt:lpstr>
      <vt:lpstr>Orçamento!Area_de_impressao</vt:lpstr>
      <vt:lpstr>'Resumo Quant'!Area_de_impressao</vt:lpstr>
      <vt:lpstr>Orçamento!Titulos_de_impressao</vt:lpstr>
      <vt:lpstr>'Resumo Quant'!Titulos_de_impressao</vt:lpstr>
    </vt:vector>
  </TitlesOfParts>
  <Company>GM Engenharia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Colorado4</dc:creator>
  <cp:lastModifiedBy>CASSIANE CLAUS</cp:lastModifiedBy>
  <cp:lastPrinted>2021-08-20T12:38:06Z</cp:lastPrinted>
  <dcterms:created xsi:type="dcterms:W3CDTF">2002-02-21T12:05:20Z</dcterms:created>
  <dcterms:modified xsi:type="dcterms:W3CDTF">2021-08-20T12:40:27Z</dcterms:modified>
</cp:coreProperties>
</file>